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eeddaniel/Desktop/Classwork/Crowdfunding Analysis/"/>
    </mc:Choice>
  </mc:AlternateContent>
  <xr:revisionPtr revIDLastSave="0" documentId="13_ncr:1_{9751C037-ECF0-364E-9514-57A20D39968B}" xr6:coauthVersionLast="47" xr6:coauthVersionMax="47" xr10:uidLastSave="{00000000-0000-0000-0000-000000000000}"/>
  <bookViews>
    <workbookView xWindow="1080" yWindow="540" windowWidth="27460" windowHeight="16180" activeTab="2" xr2:uid="{00000000-000D-0000-FFFF-FFFF00000000}"/>
  </bookViews>
  <sheets>
    <sheet name="Kickstarter" sheetId="1" r:id="rId1"/>
    <sheet name="Plays Outcomes Based on Goals" sheetId="11" r:id="rId2"/>
    <sheet name="Plays Outcomes Based on Goals2" sheetId="17" r:id="rId3"/>
    <sheet name="Theater Outcomes by Launch Date" sheetId="4" r:id="rId4"/>
  </sheets>
  <definedNames>
    <definedName name="_xlnm._FilterDatabase" localSheetId="0" hidden="1">Kickstarter!$A$1:$T$4115</definedName>
  </definedNames>
  <calcPr calcId="191029"/>
  <pivotCaches>
    <pivotCache cacheId="21" r:id="rId5"/>
    <pivotCache cacheId="6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115" i="1" l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68" i="1"/>
  <c r="U4063" i="1"/>
  <c r="U4062" i="1"/>
  <c r="U4061" i="1"/>
  <c r="U4060" i="1"/>
  <c r="U4051" i="1"/>
  <c r="U4050" i="1"/>
  <c r="U4049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3705" i="1"/>
  <c r="U3704" i="1"/>
  <c r="U3703" i="1"/>
  <c r="U3702" i="1"/>
  <c r="U3701" i="1"/>
  <c r="U3700" i="1"/>
  <c r="U3699" i="1"/>
  <c r="U3698" i="1"/>
  <c r="U3697" i="1"/>
  <c r="U3696" i="1"/>
  <c r="U3695" i="1"/>
  <c r="U3686" i="1"/>
  <c r="U3685" i="1"/>
  <c r="U3633" i="1"/>
  <c r="U3629" i="1"/>
  <c r="U3628" i="1"/>
  <c r="U3616" i="1"/>
  <c r="U3615" i="1"/>
  <c r="U3614" i="1"/>
  <c r="U3613" i="1"/>
  <c r="U3604" i="1"/>
  <c r="U3600" i="1"/>
  <c r="U3599" i="1"/>
  <c r="U3598" i="1"/>
  <c r="U3597" i="1"/>
  <c r="U3596" i="1"/>
  <c r="U3595" i="1"/>
  <c r="U3592" i="1"/>
  <c r="U3591" i="1"/>
  <c r="U3570" i="1"/>
  <c r="U3562" i="1"/>
  <c r="U3561" i="1"/>
  <c r="U3553" i="1"/>
  <c r="U3552" i="1"/>
  <c r="U3551" i="1"/>
  <c r="U3550" i="1"/>
  <c r="U3549" i="1"/>
  <c r="U3546" i="1"/>
  <c r="U3544" i="1"/>
  <c r="U3543" i="1"/>
  <c r="U3542" i="1"/>
  <c r="U3541" i="1"/>
  <c r="U3537" i="1"/>
  <c r="U3536" i="1"/>
  <c r="U3503" i="1"/>
  <c r="U3502" i="1"/>
  <c r="U3501" i="1"/>
  <c r="U3490" i="1"/>
  <c r="U3486" i="1"/>
  <c r="U3485" i="1"/>
  <c r="U3472" i="1"/>
  <c r="U3466" i="1"/>
  <c r="U3464" i="1"/>
  <c r="U3463" i="1"/>
  <c r="U3462" i="1"/>
  <c r="U3461" i="1"/>
  <c r="U3460" i="1"/>
  <c r="U3452" i="1"/>
  <c r="U3451" i="1"/>
  <c r="U3450" i="1"/>
  <c r="U3449" i="1"/>
  <c r="U3441" i="1"/>
  <c r="U3440" i="1"/>
  <c r="U3437" i="1"/>
  <c r="U3436" i="1"/>
  <c r="U3435" i="1"/>
  <c r="U3434" i="1"/>
  <c r="U3433" i="1"/>
  <c r="U3431" i="1"/>
  <c r="U3430" i="1"/>
  <c r="U3426" i="1"/>
  <c r="U3425" i="1"/>
  <c r="U3407" i="1"/>
  <c r="U3406" i="1"/>
  <c r="U3394" i="1"/>
  <c r="U3391" i="1"/>
  <c r="U3390" i="1"/>
  <c r="U3386" i="1"/>
  <c r="U3372" i="1"/>
  <c r="U3371" i="1"/>
  <c r="U3366" i="1"/>
  <c r="U3363" i="1"/>
  <c r="U3350" i="1"/>
  <c r="U3349" i="1"/>
  <c r="U3348" i="1"/>
  <c r="U3346" i="1"/>
  <c r="U3343" i="1"/>
  <c r="U3333" i="1"/>
  <c r="U3327" i="1"/>
  <c r="U3326" i="1"/>
  <c r="U3325" i="1"/>
  <c r="U3324" i="1"/>
  <c r="U3323" i="1"/>
  <c r="U3311" i="1"/>
  <c r="U3307" i="1"/>
  <c r="U3306" i="1"/>
  <c r="U3305" i="1"/>
  <c r="U3303" i="1"/>
  <c r="U3275" i="1"/>
  <c r="U3258" i="1"/>
  <c r="U3247" i="1"/>
  <c r="U3245" i="1"/>
  <c r="U3244" i="1"/>
  <c r="U3243" i="1"/>
  <c r="U3238" i="1"/>
  <c r="U3233" i="1"/>
  <c r="U3231" i="1"/>
  <c r="U3230" i="1"/>
  <c r="U3221" i="1"/>
  <c r="U3219" i="1"/>
  <c r="U3218" i="1"/>
  <c r="U3217" i="1"/>
  <c r="U3216" i="1"/>
  <c r="U3204" i="1"/>
  <c r="U3202" i="1"/>
  <c r="U3201" i="1"/>
  <c r="U3188" i="1"/>
  <c r="U3187" i="1"/>
  <c r="U3170" i="1"/>
  <c r="U3168" i="1"/>
  <c r="U3158" i="1"/>
  <c r="U3156" i="1"/>
  <c r="U3155" i="1"/>
  <c r="U3154" i="1"/>
  <c r="U3152" i="1"/>
  <c r="U3151" i="1"/>
  <c r="U3150" i="1"/>
  <c r="U3149" i="1"/>
  <c r="U3148" i="1"/>
  <c r="U3147" i="1"/>
  <c r="U3146" i="1"/>
  <c r="U3144" i="1"/>
  <c r="U3126" i="1"/>
  <c r="U3119" i="1"/>
  <c r="U3103" i="1"/>
  <c r="U3102" i="1"/>
  <c r="U3101" i="1"/>
  <c r="U3087" i="1"/>
  <c r="U3085" i="1"/>
  <c r="U3084" i="1"/>
  <c r="U3077" i="1"/>
  <c r="U3075" i="1"/>
  <c r="U3074" i="1"/>
  <c r="U3067" i="1"/>
  <c r="U3061" i="1"/>
  <c r="U3059" i="1"/>
  <c r="U3056" i="1"/>
  <c r="U3050" i="1"/>
  <c r="U3049" i="1"/>
  <c r="U3048" i="1"/>
  <c r="U3047" i="1"/>
  <c r="U3046" i="1"/>
  <c r="U3045" i="1"/>
  <c r="U3036" i="1"/>
  <c r="U3033" i="1"/>
  <c r="U3031" i="1"/>
  <c r="U3026" i="1"/>
  <c r="U3020" i="1"/>
  <c r="U3013" i="1"/>
  <c r="U3012" i="1"/>
  <c r="U3010" i="1"/>
  <c r="U3009" i="1"/>
  <c r="U3005" i="1"/>
  <c r="U3002" i="1"/>
  <c r="U2998" i="1"/>
  <c r="U2993" i="1"/>
  <c r="U2992" i="1"/>
  <c r="U2988" i="1"/>
  <c r="U2984" i="1"/>
  <c r="U2983" i="1"/>
  <c r="U2978" i="1"/>
  <c r="U2977" i="1"/>
  <c r="U2970" i="1"/>
  <c r="U2969" i="1"/>
  <c r="U2967" i="1"/>
  <c r="U2964" i="1"/>
  <c r="U2955" i="1"/>
  <c r="U2954" i="1"/>
  <c r="U2950" i="1"/>
  <c r="U2949" i="1"/>
  <c r="U2946" i="1"/>
  <c r="U2940" i="1"/>
  <c r="U2939" i="1"/>
  <c r="U2938" i="1"/>
  <c r="U2934" i="1"/>
  <c r="U2930" i="1"/>
  <c r="U2923" i="1"/>
  <c r="U2921" i="1"/>
  <c r="U2916" i="1"/>
  <c r="U2915" i="1"/>
  <c r="U2914" i="1"/>
  <c r="U2913" i="1"/>
  <c r="U2912" i="1"/>
  <c r="U2902" i="1"/>
  <c r="U2901" i="1"/>
  <c r="U2900" i="1"/>
  <c r="U2897" i="1"/>
  <c r="U2895" i="1"/>
  <c r="U2894" i="1"/>
  <c r="U2886" i="1"/>
  <c r="U2885" i="1"/>
  <c r="U2883" i="1"/>
  <c r="U2882" i="1"/>
  <c r="U2879" i="1"/>
  <c r="U2878" i="1"/>
  <c r="U2876" i="1"/>
  <c r="U2873" i="1"/>
  <c r="U2869" i="1"/>
  <c r="U2861" i="1"/>
  <c r="U2860" i="1"/>
  <c r="U2858" i="1"/>
  <c r="U2854" i="1"/>
  <c r="U2851" i="1"/>
  <c r="U2847" i="1"/>
  <c r="U2840" i="1"/>
  <c r="U2829" i="1"/>
  <c r="U2828" i="1"/>
  <c r="U2827" i="1"/>
  <c r="U2825" i="1"/>
  <c r="U2824" i="1"/>
  <c r="U2809" i="1"/>
  <c r="U2804" i="1"/>
  <c r="U2803" i="1"/>
  <c r="U2797" i="1"/>
  <c r="U2796" i="1"/>
  <c r="U2789" i="1"/>
  <c r="U2787" i="1"/>
  <c r="U2785" i="1"/>
  <c r="U2784" i="1"/>
  <c r="U2775" i="1"/>
  <c r="U2773" i="1"/>
  <c r="U2772" i="1"/>
  <c r="U2769" i="1"/>
  <c r="U2768" i="1"/>
  <c r="U2767" i="1"/>
  <c r="U2766" i="1"/>
  <c r="U2754" i="1"/>
  <c r="U2753" i="1"/>
  <c r="U2749" i="1"/>
  <c r="U2746" i="1"/>
  <c r="U2744" i="1"/>
  <c r="U2742" i="1"/>
  <c r="U2735" i="1"/>
  <c r="U2734" i="1"/>
  <c r="U2733" i="1"/>
  <c r="U2732" i="1"/>
  <c r="U2724" i="1"/>
  <c r="U2723" i="1"/>
  <c r="U2722" i="1"/>
  <c r="U2719" i="1"/>
  <c r="U2718" i="1"/>
  <c r="U2715" i="1"/>
  <c r="U2714" i="1"/>
  <c r="U2712" i="1"/>
  <c r="U2711" i="1"/>
  <c r="U2704" i="1"/>
  <c r="U2702" i="1"/>
  <c r="U2695" i="1"/>
  <c r="U2694" i="1"/>
  <c r="U2691" i="1"/>
  <c r="U2690" i="1"/>
  <c r="U2688" i="1"/>
  <c r="U2685" i="1"/>
  <c r="U2684" i="1"/>
  <c r="U2683" i="1"/>
  <c r="U2682" i="1"/>
  <c r="U2679" i="1"/>
  <c r="U2675" i="1"/>
  <c r="U2672" i="1"/>
  <c r="U2671" i="1"/>
  <c r="U2670" i="1"/>
  <c r="U2669" i="1"/>
  <c r="U2663" i="1"/>
  <c r="U2662" i="1"/>
  <c r="U2656" i="1"/>
  <c r="U2654" i="1"/>
  <c r="U2653" i="1"/>
  <c r="U2652" i="1"/>
  <c r="U2649" i="1"/>
  <c r="U2648" i="1"/>
  <c r="U2647" i="1"/>
  <c r="U2646" i="1"/>
  <c r="U2645" i="1"/>
  <c r="U2644" i="1"/>
  <c r="U2643" i="1"/>
  <c r="U2639" i="1"/>
  <c r="U2638" i="1"/>
  <c r="U2637" i="1"/>
  <c r="U2630" i="1"/>
  <c r="U2625" i="1"/>
  <c r="U2621" i="1"/>
  <c r="U2620" i="1"/>
  <c r="U2619" i="1"/>
  <c r="U2618" i="1"/>
  <c r="U2615" i="1"/>
  <c r="U2614" i="1"/>
  <c r="U2605" i="1"/>
  <c r="U2604" i="1"/>
  <c r="U2594" i="1"/>
  <c r="U2593" i="1"/>
  <c r="U2592" i="1"/>
  <c r="U2589" i="1"/>
  <c r="U2586" i="1"/>
  <c r="U2585" i="1"/>
  <c r="U2583" i="1"/>
  <c r="U2582" i="1"/>
  <c r="U2581" i="1"/>
  <c r="U2577" i="1"/>
  <c r="U2576" i="1"/>
  <c r="U2572" i="1"/>
  <c r="U2571" i="1"/>
  <c r="U2569" i="1"/>
  <c r="U2562" i="1"/>
  <c r="U2557" i="1"/>
  <c r="U2556" i="1"/>
  <c r="U2555" i="1"/>
  <c r="U2552" i="1"/>
  <c r="U2550" i="1"/>
  <c r="U2549" i="1"/>
  <c r="U2548" i="1"/>
  <c r="U2547" i="1"/>
  <c r="U2544" i="1"/>
  <c r="U2541" i="1"/>
  <c r="U2540" i="1"/>
  <c r="U2539" i="1"/>
  <c r="U2538" i="1"/>
  <c r="U2537" i="1"/>
  <c r="U2534" i="1"/>
  <c r="U2523" i="1"/>
  <c r="U2519" i="1"/>
  <c r="U2518" i="1"/>
  <c r="U2515" i="1"/>
  <c r="U2514" i="1"/>
  <c r="U2513" i="1"/>
  <c r="U2510" i="1"/>
  <c r="U2509" i="1"/>
  <c r="U2503" i="1"/>
  <c r="U2502" i="1"/>
  <c r="U2498" i="1"/>
  <c r="U2495" i="1"/>
  <c r="U2492" i="1"/>
  <c r="U2489" i="1"/>
  <c r="U2488" i="1"/>
  <c r="U2487" i="1"/>
  <c r="U2482" i="1"/>
  <c r="U2481" i="1"/>
  <c r="U2480" i="1"/>
  <c r="U2479" i="1"/>
  <c r="U2478" i="1"/>
  <c r="U2477" i="1"/>
  <c r="U2474" i="1"/>
  <c r="U2473" i="1"/>
  <c r="U2468" i="1"/>
  <c r="U2467" i="1"/>
  <c r="U2460" i="1"/>
  <c r="U2456" i="1"/>
  <c r="U2452" i="1"/>
  <c r="U2445" i="1"/>
  <c r="U2440" i="1"/>
  <c r="U2439" i="1"/>
  <c r="U2438" i="1"/>
  <c r="U2433" i="1"/>
  <c r="U2425" i="1"/>
  <c r="U2424" i="1"/>
  <c r="U2423" i="1"/>
  <c r="U2419" i="1"/>
  <c r="U2418" i="1"/>
  <c r="U2411" i="1"/>
  <c r="U2405" i="1"/>
  <c r="U2401" i="1"/>
  <c r="U2399" i="1"/>
  <c r="U2393" i="1"/>
  <c r="U2391" i="1"/>
  <c r="U2387" i="1"/>
  <c r="U2386" i="1"/>
  <c r="U2385" i="1"/>
  <c r="U2383" i="1"/>
  <c r="U2374" i="1"/>
  <c r="U2373" i="1"/>
  <c r="U2372" i="1"/>
  <c r="U2371" i="1"/>
  <c r="U2370" i="1"/>
  <c r="U2367" i="1"/>
  <c r="U2362" i="1"/>
  <c r="U2361" i="1"/>
  <c r="U2350" i="1"/>
  <c r="U2347" i="1"/>
  <c r="U2346" i="1"/>
  <c r="U2341" i="1"/>
  <c r="U2336" i="1"/>
  <c r="U2331" i="1"/>
  <c r="U2328" i="1"/>
  <c r="U2327" i="1"/>
  <c r="U2326" i="1"/>
  <c r="U2318" i="1"/>
  <c r="U2317" i="1"/>
  <c r="U2310" i="1"/>
  <c r="U2306" i="1"/>
  <c r="U2304" i="1"/>
  <c r="U2303" i="1"/>
  <c r="U2302" i="1"/>
  <c r="U2298" i="1"/>
  <c r="U2295" i="1"/>
  <c r="U2294" i="1"/>
  <c r="U2290" i="1"/>
  <c r="U2288" i="1"/>
  <c r="U2287" i="1"/>
  <c r="U2286" i="1"/>
  <c r="U2283" i="1"/>
  <c r="U2279" i="1"/>
  <c r="U2277" i="1"/>
  <c r="U2276" i="1"/>
  <c r="U2273" i="1"/>
  <c r="U2271" i="1"/>
  <c r="U2270" i="1"/>
  <c r="U2269" i="1"/>
  <c r="U2268" i="1"/>
  <c r="U2266" i="1"/>
  <c r="U2265" i="1"/>
  <c r="U2263" i="1"/>
  <c r="U2257" i="1"/>
  <c r="U2256" i="1"/>
  <c r="U2254" i="1"/>
  <c r="U2248" i="1"/>
  <c r="U2246" i="1"/>
  <c r="U2243" i="1"/>
  <c r="U2240" i="1"/>
  <c r="U2236" i="1"/>
  <c r="U2233" i="1"/>
  <c r="U2232" i="1"/>
  <c r="U2231" i="1"/>
  <c r="U2230" i="1"/>
  <c r="U2229" i="1"/>
  <c r="U2226" i="1"/>
  <c r="U2221" i="1"/>
  <c r="U2218" i="1"/>
  <c r="U2217" i="1"/>
  <c r="U2216" i="1"/>
  <c r="U2214" i="1"/>
  <c r="U2213" i="1"/>
  <c r="U2209" i="1"/>
  <c r="U2207" i="1"/>
  <c r="U2206" i="1"/>
  <c r="U2205" i="1"/>
  <c r="U2202" i="1"/>
  <c r="U2201" i="1"/>
  <c r="U2200" i="1"/>
  <c r="U2199" i="1"/>
  <c r="U2193" i="1"/>
  <c r="U2191" i="1"/>
  <c r="U2184" i="1"/>
  <c r="U2181" i="1"/>
  <c r="U2177" i="1"/>
  <c r="U2175" i="1"/>
  <c r="U2174" i="1"/>
  <c r="U2173" i="1"/>
  <c r="U2168" i="1"/>
  <c r="U2166" i="1"/>
  <c r="U2163" i="1"/>
  <c r="U2155" i="1"/>
  <c r="U2152" i="1"/>
  <c r="U2150" i="1"/>
  <c r="U2142" i="1"/>
  <c r="U2141" i="1"/>
  <c r="U2136" i="1"/>
  <c r="U2133" i="1"/>
  <c r="U2121" i="1"/>
  <c r="U2114" i="1"/>
  <c r="U2104" i="1"/>
  <c r="U2103" i="1"/>
  <c r="U2102" i="1"/>
  <c r="U2101" i="1"/>
  <c r="U2098" i="1"/>
  <c r="U2093" i="1"/>
  <c r="U2090" i="1"/>
  <c r="U2089" i="1"/>
  <c r="U2084" i="1"/>
  <c r="U2082" i="1"/>
  <c r="U2080" i="1"/>
  <c r="U2078" i="1"/>
  <c r="U2076" i="1"/>
  <c r="U2074" i="1"/>
  <c r="U2071" i="1"/>
  <c r="U2061" i="1"/>
  <c r="U2057" i="1"/>
  <c r="U2056" i="1"/>
  <c r="U2055" i="1"/>
  <c r="U2050" i="1"/>
  <c r="U2045" i="1"/>
  <c r="U2043" i="1"/>
  <c r="U2041" i="1"/>
  <c r="U2037" i="1"/>
  <c r="U2033" i="1"/>
  <c r="U2032" i="1"/>
  <c r="U2031" i="1"/>
  <c r="U2030" i="1"/>
  <c r="U2029" i="1"/>
  <c r="U2027" i="1"/>
  <c r="U2025" i="1"/>
  <c r="U2024" i="1"/>
  <c r="U2023" i="1"/>
  <c r="U2018" i="1"/>
  <c r="U2016" i="1"/>
  <c r="U2013" i="1"/>
  <c r="U2012" i="1"/>
  <c r="U2009" i="1"/>
  <c r="U2008" i="1"/>
  <c r="U2006" i="1"/>
  <c r="U2004" i="1"/>
  <c r="U2000" i="1"/>
  <c r="U1996" i="1"/>
  <c r="U1991" i="1"/>
  <c r="U1984" i="1"/>
  <c r="U1976" i="1"/>
  <c r="U1973" i="1"/>
  <c r="U1972" i="1"/>
  <c r="U1971" i="1"/>
  <c r="U1967" i="1"/>
  <c r="U1965" i="1"/>
  <c r="U1962" i="1"/>
  <c r="U1960" i="1"/>
  <c r="U1958" i="1"/>
  <c r="U1957" i="1"/>
  <c r="U1954" i="1"/>
  <c r="U1953" i="1"/>
  <c r="U1951" i="1"/>
  <c r="U1947" i="1"/>
  <c r="U1946" i="1"/>
  <c r="U1944" i="1"/>
  <c r="U1936" i="1"/>
  <c r="U1933" i="1"/>
  <c r="U1927" i="1"/>
  <c r="U1926" i="1"/>
  <c r="U1919" i="1"/>
  <c r="U1918" i="1"/>
  <c r="U1917" i="1"/>
  <c r="U1916" i="1"/>
  <c r="U1915" i="1"/>
  <c r="U1906" i="1"/>
  <c r="U1904" i="1"/>
  <c r="U1903" i="1"/>
  <c r="U1900" i="1"/>
  <c r="U1896" i="1"/>
  <c r="U1893" i="1"/>
  <c r="U1892" i="1"/>
  <c r="U1891" i="1"/>
  <c r="U1888" i="1"/>
  <c r="U1887" i="1"/>
  <c r="U1886" i="1"/>
  <c r="U1883" i="1"/>
  <c r="U1882" i="1"/>
  <c r="U1881" i="1"/>
  <c r="U1878" i="1"/>
  <c r="U1875" i="1"/>
  <c r="U1874" i="1"/>
  <c r="U1872" i="1"/>
  <c r="U1868" i="1"/>
  <c r="U1867" i="1"/>
  <c r="U1866" i="1"/>
  <c r="U1865" i="1"/>
  <c r="U1864" i="1"/>
  <c r="U1863" i="1"/>
  <c r="U1862" i="1"/>
  <c r="U1858" i="1"/>
  <c r="U1857" i="1"/>
  <c r="U1854" i="1"/>
  <c r="U1853" i="1"/>
  <c r="U1852" i="1"/>
  <c r="U1846" i="1"/>
  <c r="U1844" i="1"/>
  <c r="U1840" i="1"/>
  <c r="U1839" i="1"/>
  <c r="U1838" i="1"/>
  <c r="U1837" i="1"/>
  <c r="U1835" i="1"/>
  <c r="U1834" i="1"/>
  <c r="U1830" i="1"/>
  <c r="U1829" i="1"/>
  <c r="U1827" i="1"/>
  <c r="U1826" i="1"/>
  <c r="U1823" i="1"/>
  <c r="U1821" i="1"/>
  <c r="U1820" i="1"/>
  <c r="U1819" i="1"/>
  <c r="U1814" i="1"/>
  <c r="U1813" i="1"/>
  <c r="U1811" i="1"/>
  <c r="U1808" i="1"/>
  <c r="U1804" i="1"/>
  <c r="U1801" i="1"/>
  <c r="U1798" i="1"/>
  <c r="U1797" i="1"/>
  <c r="U1796" i="1"/>
  <c r="U1793" i="1"/>
  <c r="U1791" i="1"/>
  <c r="U1789" i="1"/>
  <c r="U1784" i="1"/>
  <c r="U1782" i="1"/>
  <c r="U1781" i="1"/>
  <c r="U1780" i="1"/>
  <c r="U1774" i="1"/>
  <c r="U1772" i="1"/>
  <c r="U1766" i="1"/>
  <c r="U1765" i="1"/>
  <c r="U1760" i="1"/>
  <c r="U1759" i="1"/>
  <c r="U1758" i="1"/>
  <c r="U1755" i="1"/>
  <c r="U1752" i="1"/>
  <c r="U1740" i="1"/>
  <c r="U1738" i="1"/>
  <c r="U1733" i="1"/>
  <c r="U1730" i="1"/>
  <c r="U1728" i="1"/>
  <c r="U1727" i="1"/>
  <c r="U1725" i="1"/>
  <c r="U1723" i="1"/>
  <c r="U1715" i="1"/>
  <c r="U1713" i="1"/>
  <c r="U1711" i="1"/>
  <c r="U1710" i="1"/>
  <c r="U1709" i="1"/>
  <c r="U1706" i="1"/>
  <c r="U1704" i="1"/>
  <c r="U1696" i="1"/>
  <c r="U1695" i="1"/>
  <c r="U1694" i="1"/>
  <c r="U1691" i="1"/>
  <c r="U1690" i="1"/>
  <c r="U1683" i="1"/>
  <c r="U1681" i="1"/>
  <c r="U1677" i="1"/>
  <c r="U1675" i="1"/>
  <c r="U1674" i="1"/>
  <c r="U1673" i="1"/>
  <c r="U1672" i="1"/>
  <c r="U1671" i="1"/>
  <c r="U1670" i="1"/>
  <c r="U1668" i="1"/>
  <c r="U1666" i="1"/>
  <c r="U1665" i="1"/>
  <c r="U1663" i="1"/>
  <c r="U1661" i="1"/>
  <c r="U1658" i="1"/>
  <c r="U1657" i="1"/>
  <c r="U1655" i="1"/>
  <c r="U1648" i="1"/>
  <c r="U1646" i="1"/>
  <c r="U1645" i="1"/>
  <c r="U1642" i="1"/>
  <c r="U1640" i="1"/>
  <c r="U1639" i="1"/>
  <c r="U1637" i="1"/>
  <c r="U1636" i="1"/>
  <c r="U1635" i="1"/>
  <c r="U1631" i="1"/>
  <c r="U1628" i="1"/>
  <c r="U1625" i="1"/>
  <c r="U1620" i="1"/>
  <c r="U1614" i="1"/>
  <c r="U1612" i="1"/>
  <c r="U1610" i="1"/>
  <c r="U1607" i="1"/>
  <c r="U1605" i="1"/>
  <c r="U1604" i="1"/>
  <c r="U1603" i="1"/>
  <c r="U1594" i="1"/>
  <c r="U1593" i="1"/>
  <c r="U1591" i="1"/>
  <c r="U1590" i="1"/>
  <c r="U1588" i="1"/>
  <c r="U1587" i="1"/>
  <c r="U1582" i="1"/>
  <c r="U1581" i="1"/>
  <c r="U1579" i="1"/>
  <c r="U1576" i="1"/>
  <c r="U1574" i="1"/>
  <c r="U1573" i="1"/>
  <c r="U1568" i="1"/>
  <c r="U1564" i="1"/>
  <c r="U1563" i="1"/>
  <c r="U1562" i="1"/>
  <c r="U1561" i="1"/>
  <c r="U1557" i="1"/>
  <c r="U1554" i="1"/>
  <c r="U1547" i="1"/>
  <c r="U1543" i="1"/>
  <c r="U1542" i="1"/>
  <c r="U1540" i="1"/>
  <c r="U1537" i="1"/>
  <c r="U1534" i="1"/>
  <c r="U1533" i="1"/>
  <c r="U1531" i="1"/>
  <c r="U1530" i="1"/>
  <c r="U1529" i="1"/>
  <c r="U1527" i="1"/>
  <c r="U1524" i="1"/>
  <c r="U1521" i="1"/>
  <c r="U1520" i="1"/>
  <c r="U1519" i="1"/>
  <c r="U1518" i="1"/>
  <c r="U1517" i="1"/>
  <c r="U1516" i="1"/>
  <c r="U1515" i="1"/>
  <c r="U1512" i="1"/>
  <c r="U1511" i="1"/>
  <c r="U1510" i="1"/>
  <c r="U1509" i="1"/>
  <c r="U1505" i="1"/>
  <c r="U1503" i="1"/>
  <c r="U1502" i="1"/>
  <c r="U1498" i="1"/>
  <c r="U1494" i="1"/>
  <c r="U1493" i="1"/>
  <c r="U1490" i="1"/>
  <c r="U1485" i="1"/>
  <c r="U1472" i="1"/>
  <c r="U1471" i="1"/>
  <c r="U1468" i="1"/>
  <c r="U1467" i="1"/>
  <c r="U1466" i="1"/>
  <c r="U1465" i="1"/>
  <c r="U1464" i="1"/>
  <c r="U1463" i="1"/>
  <c r="U1461" i="1"/>
  <c r="U1457" i="1"/>
  <c r="U1456" i="1"/>
  <c r="U1453" i="1"/>
  <c r="U1451" i="1"/>
  <c r="U1449" i="1"/>
  <c r="U1447" i="1"/>
  <c r="U1446" i="1"/>
  <c r="U1442" i="1"/>
  <c r="U1441" i="1"/>
  <c r="U1437" i="1"/>
  <c r="U1436" i="1"/>
  <c r="U1432" i="1"/>
  <c r="U1429" i="1"/>
  <c r="U1427" i="1"/>
  <c r="U1426" i="1"/>
  <c r="U1419" i="1"/>
  <c r="U1417" i="1"/>
  <c r="U1414" i="1"/>
  <c r="U1410" i="1"/>
  <c r="U1409" i="1"/>
  <c r="U1408" i="1"/>
  <c r="U1402" i="1"/>
  <c r="U1399" i="1"/>
  <c r="U1398" i="1"/>
  <c r="U1397" i="1"/>
  <c r="U1396" i="1"/>
  <c r="U1394" i="1"/>
  <c r="U1392" i="1"/>
  <c r="U1388" i="1"/>
  <c r="U1386" i="1"/>
  <c r="U1382" i="1"/>
  <c r="U1379" i="1"/>
  <c r="U1378" i="1"/>
  <c r="U1377" i="1"/>
  <c r="U1376" i="1"/>
  <c r="U1373" i="1"/>
  <c r="U1370" i="1"/>
  <c r="U1369" i="1"/>
  <c r="U1368" i="1"/>
  <c r="U1362" i="1"/>
  <c r="U1361" i="1"/>
  <c r="U1355" i="1"/>
  <c r="U1354" i="1"/>
  <c r="U1350" i="1"/>
  <c r="U1349" i="1"/>
  <c r="U1348" i="1"/>
  <c r="U1347" i="1"/>
  <c r="U1346" i="1"/>
  <c r="U1344" i="1"/>
  <c r="U1333" i="1"/>
  <c r="U1331" i="1"/>
  <c r="U1330" i="1"/>
  <c r="U1328" i="1"/>
  <c r="U1327" i="1"/>
  <c r="U1326" i="1"/>
  <c r="U1324" i="1"/>
  <c r="U1323" i="1"/>
  <c r="U1319" i="1"/>
  <c r="U1318" i="1"/>
  <c r="U1316" i="1"/>
  <c r="U1313" i="1"/>
  <c r="U1312" i="1"/>
  <c r="U1310" i="1"/>
  <c r="U1307" i="1"/>
  <c r="U1305" i="1"/>
  <c r="U1303" i="1"/>
  <c r="U1302" i="1"/>
  <c r="U1300" i="1"/>
  <c r="U1293" i="1"/>
  <c r="U1291" i="1"/>
  <c r="U1290" i="1"/>
  <c r="U1285" i="1"/>
  <c r="U1279" i="1"/>
  <c r="U1274" i="1"/>
  <c r="U1273" i="1"/>
  <c r="U1270" i="1"/>
  <c r="U1267" i="1"/>
  <c r="U1259" i="1"/>
  <c r="U1255" i="1"/>
  <c r="U1249" i="1"/>
  <c r="U1248" i="1"/>
  <c r="U1246" i="1"/>
  <c r="U1245" i="1"/>
  <c r="U1244" i="1"/>
  <c r="U1241" i="1"/>
  <c r="U1238" i="1"/>
  <c r="U1231" i="1"/>
  <c r="U1230" i="1"/>
  <c r="U1227" i="1"/>
  <c r="U1226" i="1"/>
  <c r="U1224" i="1"/>
  <c r="U1223" i="1"/>
  <c r="U1222" i="1"/>
  <c r="U1221" i="1"/>
  <c r="U1214" i="1"/>
  <c r="U1205" i="1"/>
  <c r="U1204" i="1"/>
  <c r="U1194" i="1"/>
  <c r="U1187" i="1"/>
  <c r="U1180" i="1"/>
  <c r="U1178" i="1"/>
  <c r="U1177" i="1"/>
  <c r="U1176" i="1"/>
  <c r="U1174" i="1"/>
  <c r="U1173" i="1"/>
  <c r="U1169" i="1"/>
  <c r="U1164" i="1"/>
  <c r="U1161" i="1"/>
  <c r="U1160" i="1"/>
  <c r="U1157" i="1"/>
  <c r="U1154" i="1"/>
  <c r="U1153" i="1"/>
  <c r="U1151" i="1"/>
  <c r="U1149" i="1"/>
  <c r="U1144" i="1"/>
  <c r="U1141" i="1"/>
  <c r="U1136" i="1"/>
  <c r="U1133" i="1"/>
  <c r="U1131" i="1"/>
  <c r="U1129" i="1"/>
  <c r="U1126" i="1"/>
  <c r="U1125" i="1"/>
  <c r="U1124" i="1"/>
  <c r="U1121" i="1"/>
  <c r="U1119" i="1"/>
  <c r="U1118" i="1"/>
  <c r="U1117" i="1"/>
  <c r="U1116" i="1"/>
  <c r="U1107" i="1"/>
  <c r="U1105" i="1"/>
  <c r="U1102" i="1"/>
  <c r="U1101" i="1"/>
  <c r="U1090" i="1"/>
  <c r="U1083" i="1"/>
  <c r="U1080" i="1"/>
  <c r="U1079" i="1"/>
  <c r="U1076" i="1"/>
  <c r="U1075" i="1"/>
  <c r="U1071" i="1"/>
  <c r="U1070" i="1"/>
  <c r="U1059" i="1"/>
  <c r="U1058" i="1"/>
  <c r="U1055" i="1"/>
  <c r="U1053" i="1"/>
  <c r="U1048" i="1"/>
  <c r="U1046" i="1"/>
  <c r="U1045" i="1"/>
  <c r="U1043" i="1"/>
  <c r="U1042" i="1"/>
  <c r="U1040" i="1"/>
  <c r="U1038" i="1"/>
  <c r="U1036" i="1"/>
  <c r="U1033" i="1"/>
  <c r="U1032" i="1"/>
  <c r="U1022" i="1"/>
  <c r="U1020" i="1"/>
  <c r="U1019" i="1"/>
  <c r="U1015" i="1"/>
  <c r="U1013" i="1"/>
  <c r="U1005" i="1"/>
  <c r="U994" i="1"/>
  <c r="U991" i="1"/>
  <c r="U984" i="1"/>
  <c r="U982" i="1"/>
  <c r="U979" i="1"/>
  <c r="U977" i="1"/>
  <c r="U970" i="1"/>
  <c r="U967" i="1"/>
  <c r="U965" i="1"/>
  <c r="U953" i="1"/>
  <c r="U943" i="1"/>
  <c r="U919" i="1"/>
  <c r="U914" i="1"/>
  <c r="U913" i="1"/>
  <c r="U910" i="1"/>
  <c r="U905" i="1"/>
  <c r="U898" i="1"/>
  <c r="U890" i="1"/>
  <c r="U884" i="1"/>
  <c r="U879" i="1"/>
  <c r="U874" i="1"/>
  <c r="U863" i="1"/>
  <c r="U859" i="1"/>
  <c r="U856" i="1"/>
  <c r="U855" i="1"/>
  <c r="U848" i="1"/>
  <c r="U846" i="1"/>
  <c r="U835" i="1"/>
  <c r="U829" i="1"/>
  <c r="U828" i="1"/>
  <c r="U827" i="1"/>
  <c r="U819" i="1"/>
  <c r="U816" i="1"/>
  <c r="U815" i="1"/>
  <c r="U813" i="1"/>
  <c r="U805" i="1"/>
  <c r="U784" i="1"/>
  <c r="U777" i="1"/>
  <c r="U761" i="1"/>
  <c r="U747" i="1"/>
  <c r="U741" i="1"/>
  <c r="U740" i="1"/>
  <c r="U735" i="1"/>
  <c r="U727" i="1"/>
  <c r="U726" i="1"/>
  <c r="U725" i="1"/>
  <c r="U724" i="1"/>
  <c r="U720" i="1"/>
  <c r="U719" i="1"/>
  <c r="U715" i="1"/>
  <c r="U711" i="1"/>
  <c r="U709" i="1"/>
  <c r="U707" i="1"/>
  <c r="U706" i="1"/>
  <c r="U701" i="1"/>
  <c r="U696" i="1"/>
  <c r="U695" i="1"/>
  <c r="U692" i="1"/>
  <c r="U685" i="1"/>
  <c r="U680" i="1"/>
  <c r="U677" i="1"/>
  <c r="U671" i="1"/>
  <c r="U667" i="1"/>
  <c r="U657" i="1"/>
  <c r="U656" i="1"/>
  <c r="U652" i="1"/>
  <c r="U643" i="1"/>
  <c r="U640" i="1"/>
  <c r="U635" i="1"/>
  <c r="U631" i="1"/>
  <c r="U618" i="1"/>
  <c r="U614" i="1"/>
  <c r="U609" i="1"/>
  <c r="U601" i="1"/>
  <c r="U596" i="1"/>
  <c r="U594" i="1"/>
  <c r="U593" i="1"/>
  <c r="U591" i="1"/>
  <c r="U590" i="1"/>
  <c r="U584" i="1"/>
  <c r="U582" i="1"/>
  <c r="U579" i="1"/>
  <c r="U576" i="1"/>
  <c r="U574" i="1"/>
  <c r="U564" i="1"/>
  <c r="U534" i="1"/>
  <c r="U526" i="1"/>
  <c r="U525" i="1"/>
  <c r="U520" i="1"/>
  <c r="U516" i="1"/>
  <c r="U514" i="1"/>
  <c r="U513" i="1"/>
  <c r="U510" i="1"/>
  <c r="U509" i="1"/>
  <c r="U506" i="1"/>
  <c r="U497" i="1"/>
  <c r="U495" i="1"/>
  <c r="U494" i="1"/>
  <c r="U478" i="1"/>
  <c r="U476" i="1"/>
  <c r="U456" i="1"/>
  <c r="U418" i="1"/>
  <c r="U414" i="1"/>
  <c r="U408" i="1"/>
  <c r="U386" i="1"/>
  <c r="U377" i="1"/>
  <c r="U376" i="1"/>
  <c r="U358" i="1"/>
  <c r="U349" i="1"/>
  <c r="U338" i="1"/>
  <c r="U309" i="1"/>
  <c r="U273" i="1"/>
  <c r="U268" i="1"/>
  <c r="U258" i="1"/>
  <c r="U234" i="1"/>
  <c r="U232" i="1"/>
  <c r="U208" i="1"/>
  <c r="U204" i="1"/>
  <c r="U158" i="1"/>
  <c r="U142" i="1"/>
  <c r="U86" i="1"/>
  <c r="U84" i="1"/>
  <c r="F2" i="11"/>
  <c r="C13" i="11"/>
  <c r="C12" i="11"/>
  <c r="C11" i="11"/>
  <c r="C10" i="11"/>
  <c r="C9" i="11"/>
  <c r="C8" i="11"/>
  <c r="C7" i="11"/>
  <c r="C6" i="11"/>
  <c r="C5" i="11"/>
  <c r="C4" i="11"/>
  <c r="G2" i="11"/>
  <c r="E2" i="11"/>
  <c r="D13" i="11"/>
  <c r="D12" i="11"/>
  <c r="D11" i="11"/>
  <c r="D10" i="11"/>
  <c r="D9" i="11"/>
  <c r="D8" i="11"/>
  <c r="D7" i="11"/>
  <c r="D6" i="11"/>
  <c r="D5" i="11"/>
  <c r="D4" i="11"/>
  <c r="D2" i="11"/>
  <c r="H2" i="11" s="1"/>
  <c r="C2" i="11"/>
  <c r="D3" i="11"/>
  <c r="C3" i="11"/>
  <c r="B13" i="11"/>
  <c r="B12" i="11"/>
  <c r="B11" i="11"/>
  <c r="B10" i="11"/>
  <c r="B9" i="11"/>
  <c r="B8" i="11"/>
  <c r="E8" i="11" s="1"/>
  <c r="B7" i="11"/>
  <c r="B6" i="11"/>
  <c r="B5" i="11"/>
  <c r="B4" i="11"/>
  <c r="B3" i="11"/>
  <c r="B2" i="11"/>
  <c r="S2" i="1"/>
  <c r="U2" i="1" s="1"/>
  <c r="S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2897" i="1"/>
  <c r="T85" i="1"/>
  <c r="T230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350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2644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537" i="1"/>
  <c r="T205" i="1"/>
  <c r="T206" i="1"/>
  <c r="T207" i="1"/>
  <c r="T2286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1471" i="1"/>
  <c r="T233" i="1"/>
  <c r="T1426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1582" i="1"/>
  <c r="T259" i="1"/>
  <c r="T260" i="1"/>
  <c r="T261" i="1"/>
  <c r="T262" i="1"/>
  <c r="T263" i="1"/>
  <c r="T264" i="1"/>
  <c r="T265" i="1"/>
  <c r="T266" i="1"/>
  <c r="T267" i="1"/>
  <c r="T1936" i="1"/>
  <c r="T269" i="1"/>
  <c r="T270" i="1"/>
  <c r="T271" i="1"/>
  <c r="T272" i="1"/>
  <c r="T1447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1410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1512" i="1"/>
  <c r="T339" i="1"/>
  <c r="T340" i="1"/>
  <c r="T341" i="1"/>
  <c r="T342" i="1"/>
  <c r="T343" i="1"/>
  <c r="T344" i="1"/>
  <c r="T345" i="1"/>
  <c r="T346" i="1"/>
  <c r="T347" i="1"/>
  <c r="T348" i="1"/>
  <c r="T1527" i="1"/>
  <c r="T350" i="1"/>
  <c r="T351" i="1"/>
  <c r="T352" i="1"/>
  <c r="T353" i="1"/>
  <c r="T354" i="1"/>
  <c r="T355" i="1"/>
  <c r="T356" i="1"/>
  <c r="T357" i="1"/>
  <c r="T1310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520" i="1"/>
  <c r="T1503" i="1"/>
  <c r="T378" i="1"/>
  <c r="T379" i="1"/>
  <c r="T380" i="1"/>
  <c r="T381" i="1"/>
  <c r="T382" i="1"/>
  <c r="T383" i="1"/>
  <c r="T384" i="1"/>
  <c r="T385" i="1"/>
  <c r="T1457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1517" i="1"/>
  <c r="T409" i="1"/>
  <c r="T410" i="1"/>
  <c r="T411" i="1"/>
  <c r="T412" i="1"/>
  <c r="T413" i="1"/>
  <c r="T1468" i="1"/>
  <c r="T415" i="1"/>
  <c r="T416" i="1"/>
  <c r="T417" i="1"/>
  <c r="T1436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1399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1878" i="1"/>
  <c r="T477" i="1"/>
  <c r="T1246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1563" i="1"/>
  <c r="T358" i="1"/>
  <c r="T496" i="1"/>
  <c r="T1640" i="1"/>
  <c r="T498" i="1"/>
  <c r="T499" i="1"/>
  <c r="T500" i="1"/>
  <c r="T501" i="1"/>
  <c r="T502" i="1"/>
  <c r="T503" i="1"/>
  <c r="T504" i="1"/>
  <c r="T505" i="1"/>
  <c r="T1893" i="1"/>
  <c r="T507" i="1"/>
  <c r="T508" i="1"/>
  <c r="T1467" i="1"/>
  <c r="T1561" i="1"/>
  <c r="T511" i="1"/>
  <c r="T512" i="1"/>
  <c r="T510" i="1"/>
  <c r="T1723" i="1"/>
  <c r="T515" i="1"/>
  <c r="T1542" i="1"/>
  <c r="T517" i="1"/>
  <c r="T518" i="1"/>
  <c r="T519" i="1"/>
  <c r="T1591" i="1"/>
  <c r="T521" i="1"/>
  <c r="T522" i="1"/>
  <c r="T523" i="1"/>
  <c r="T524" i="1"/>
  <c r="T1437" i="1"/>
  <c r="T408" i="1"/>
  <c r="T527" i="1"/>
  <c r="T528" i="1"/>
  <c r="T529" i="1"/>
  <c r="T530" i="1"/>
  <c r="T531" i="1"/>
  <c r="T532" i="1"/>
  <c r="T533" i="1"/>
  <c r="T1347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1518" i="1"/>
  <c r="T565" i="1"/>
  <c r="T566" i="1"/>
  <c r="T567" i="1"/>
  <c r="T568" i="1"/>
  <c r="T569" i="1"/>
  <c r="T570" i="1"/>
  <c r="T571" i="1"/>
  <c r="T572" i="1"/>
  <c r="T573" i="1"/>
  <c r="T1520" i="1"/>
  <c r="T575" i="1"/>
  <c r="T680" i="1"/>
  <c r="T577" i="1"/>
  <c r="T578" i="1"/>
  <c r="T1494" i="1"/>
  <c r="T580" i="1"/>
  <c r="T581" i="1"/>
  <c r="T1531" i="1"/>
  <c r="T583" i="1"/>
  <c r="T3553" i="1"/>
  <c r="T585" i="1"/>
  <c r="T586" i="1"/>
  <c r="T587" i="1"/>
  <c r="T588" i="1"/>
  <c r="T589" i="1"/>
  <c r="T2604" i="1"/>
  <c r="T338" i="1"/>
  <c r="T592" i="1"/>
  <c r="T1419" i="1"/>
  <c r="T1432" i="1"/>
  <c r="T595" i="1"/>
  <c r="T2055" i="1"/>
  <c r="T597" i="1"/>
  <c r="T598" i="1"/>
  <c r="T599" i="1"/>
  <c r="T600" i="1"/>
  <c r="T1510" i="1"/>
  <c r="T602" i="1"/>
  <c r="T603" i="1"/>
  <c r="T604" i="1"/>
  <c r="T605" i="1"/>
  <c r="T606" i="1"/>
  <c r="T607" i="1"/>
  <c r="T608" i="1"/>
  <c r="T208" i="1"/>
  <c r="T610" i="1"/>
  <c r="T611" i="1"/>
  <c r="T612" i="1"/>
  <c r="T613" i="1"/>
  <c r="T2093" i="1"/>
  <c r="T615" i="1"/>
  <c r="T616" i="1"/>
  <c r="T617" i="1"/>
  <c r="T166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2685" i="1"/>
  <c r="T632" i="1"/>
  <c r="T633" i="1"/>
  <c r="T634" i="1"/>
  <c r="T1854" i="1"/>
  <c r="T636" i="1"/>
  <c r="T637" i="1"/>
  <c r="T638" i="1"/>
  <c r="T639" i="1"/>
  <c r="T1204" i="1"/>
  <c r="T641" i="1"/>
  <c r="T642" i="1"/>
  <c r="T1408" i="1"/>
  <c r="T644" i="1"/>
  <c r="T645" i="1"/>
  <c r="T646" i="1"/>
  <c r="T647" i="1"/>
  <c r="T648" i="1"/>
  <c r="T649" i="1"/>
  <c r="T650" i="1"/>
  <c r="T651" i="1"/>
  <c r="T1505" i="1"/>
  <c r="T653" i="1"/>
  <c r="T654" i="1"/>
  <c r="T655" i="1"/>
  <c r="T631" i="1"/>
  <c r="T2510" i="1"/>
  <c r="T658" i="1"/>
  <c r="T659" i="1"/>
  <c r="T660" i="1"/>
  <c r="T661" i="1"/>
  <c r="T662" i="1"/>
  <c r="T663" i="1"/>
  <c r="T664" i="1"/>
  <c r="T665" i="1"/>
  <c r="T666" i="1"/>
  <c r="T3009" i="1"/>
  <c r="T668" i="1"/>
  <c r="T669" i="1"/>
  <c r="T670" i="1"/>
  <c r="T1180" i="1"/>
  <c r="T672" i="1"/>
  <c r="T673" i="1"/>
  <c r="T674" i="1"/>
  <c r="T675" i="1"/>
  <c r="T676" i="1"/>
  <c r="T726" i="1"/>
  <c r="T678" i="1"/>
  <c r="T679" i="1"/>
  <c r="T1960" i="1"/>
  <c r="T681" i="1"/>
  <c r="T682" i="1"/>
  <c r="T683" i="1"/>
  <c r="T684" i="1"/>
  <c r="T2199" i="1"/>
  <c r="T686" i="1"/>
  <c r="T687" i="1"/>
  <c r="T688" i="1"/>
  <c r="T689" i="1"/>
  <c r="T690" i="1"/>
  <c r="T691" i="1"/>
  <c r="T2037" i="1"/>
  <c r="T693" i="1"/>
  <c r="T694" i="1"/>
  <c r="T1370" i="1"/>
  <c r="T1784" i="1"/>
  <c r="T697" i="1"/>
  <c r="T698" i="1"/>
  <c r="T699" i="1"/>
  <c r="T700" i="1"/>
  <c r="T2690" i="1"/>
  <c r="T702" i="1"/>
  <c r="T703" i="1"/>
  <c r="T704" i="1"/>
  <c r="T705" i="1"/>
  <c r="T1628" i="1"/>
  <c r="T2231" i="1"/>
  <c r="T708" i="1"/>
  <c r="T2372" i="1"/>
  <c r="T710" i="1"/>
  <c r="T1919" i="1"/>
  <c r="T712" i="1"/>
  <c r="T713" i="1"/>
  <c r="T714" i="1"/>
  <c r="T234" i="1"/>
  <c r="T716" i="1"/>
  <c r="T717" i="1"/>
  <c r="T718" i="1"/>
  <c r="T1323" i="1"/>
  <c r="T2024" i="1"/>
  <c r="T721" i="1"/>
  <c r="T722" i="1"/>
  <c r="T723" i="1"/>
  <c r="T1874" i="1"/>
  <c r="T1886" i="1"/>
  <c r="T709" i="1"/>
  <c r="T1594" i="1"/>
  <c r="T728" i="1"/>
  <c r="T729" i="1"/>
  <c r="T730" i="1"/>
  <c r="T731" i="1"/>
  <c r="T732" i="1"/>
  <c r="T733" i="1"/>
  <c r="T734" i="1"/>
  <c r="T1493" i="1"/>
  <c r="T736" i="1"/>
  <c r="T737" i="1"/>
  <c r="T738" i="1"/>
  <c r="T739" i="1"/>
  <c r="T813" i="1"/>
  <c r="T1958" i="1"/>
  <c r="T742" i="1"/>
  <c r="T743" i="1"/>
  <c r="T744" i="1"/>
  <c r="T745" i="1"/>
  <c r="T746" i="1"/>
  <c r="T1326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179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1226" i="1"/>
  <c r="T778" i="1"/>
  <c r="T779" i="1"/>
  <c r="T780" i="1"/>
  <c r="T781" i="1"/>
  <c r="T782" i="1"/>
  <c r="T783" i="1"/>
  <c r="T1637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1725" i="1"/>
  <c r="T806" i="1"/>
  <c r="T807" i="1"/>
  <c r="T808" i="1"/>
  <c r="T809" i="1"/>
  <c r="T810" i="1"/>
  <c r="T811" i="1"/>
  <c r="T812" i="1"/>
  <c r="T1361" i="1"/>
  <c r="T814" i="1"/>
  <c r="T1498" i="1"/>
  <c r="T652" i="1"/>
  <c r="T817" i="1"/>
  <c r="T818" i="1"/>
  <c r="T2405" i="1"/>
  <c r="T820" i="1"/>
  <c r="T821" i="1"/>
  <c r="T822" i="1"/>
  <c r="T823" i="1"/>
  <c r="T824" i="1"/>
  <c r="T825" i="1"/>
  <c r="T826" i="1"/>
  <c r="T1547" i="1"/>
  <c r="T2562" i="1"/>
  <c r="T1690" i="1"/>
  <c r="T830" i="1"/>
  <c r="T831" i="1"/>
  <c r="T832" i="1"/>
  <c r="T833" i="1"/>
  <c r="T834" i="1"/>
  <c r="T1829" i="1"/>
  <c r="T836" i="1"/>
  <c r="T837" i="1"/>
  <c r="T838" i="1"/>
  <c r="T839" i="1"/>
  <c r="T840" i="1"/>
  <c r="T841" i="1"/>
  <c r="T842" i="1"/>
  <c r="T843" i="1"/>
  <c r="T844" i="1"/>
  <c r="T845" i="1"/>
  <c r="T1230" i="1"/>
  <c r="T847" i="1"/>
  <c r="T1827" i="1"/>
  <c r="T849" i="1"/>
  <c r="T850" i="1"/>
  <c r="T851" i="1"/>
  <c r="T852" i="1"/>
  <c r="T853" i="1"/>
  <c r="T854" i="1"/>
  <c r="T1324" i="1"/>
  <c r="T1540" i="1"/>
  <c r="T857" i="1"/>
  <c r="T858" i="1"/>
  <c r="T1797" i="1"/>
  <c r="T860" i="1"/>
  <c r="T861" i="1"/>
  <c r="T862" i="1"/>
  <c r="T2257" i="1"/>
  <c r="T864" i="1"/>
  <c r="T865" i="1"/>
  <c r="T866" i="1"/>
  <c r="T867" i="1"/>
  <c r="T868" i="1"/>
  <c r="T869" i="1"/>
  <c r="T870" i="1"/>
  <c r="T871" i="1"/>
  <c r="T872" i="1"/>
  <c r="T873" i="1"/>
  <c r="T1610" i="1"/>
  <c r="T875" i="1"/>
  <c r="T876" i="1"/>
  <c r="T877" i="1"/>
  <c r="T878" i="1"/>
  <c r="T1368" i="1"/>
  <c r="T880" i="1"/>
  <c r="T881" i="1"/>
  <c r="T882" i="1"/>
  <c r="T883" i="1"/>
  <c r="T1303" i="1"/>
  <c r="T885" i="1"/>
  <c r="T886" i="1"/>
  <c r="T887" i="1"/>
  <c r="T888" i="1"/>
  <c r="T889" i="1"/>
  <c r="T977" i="1"/>
  <c r="T891" i="1"/>
  <c r="T892" i="1"/>
  <c r="T893" i="1"/>
  <c r="T894" i="1"/>
  <c r="T895" i="1"/>
  <c r="T896" i="1"/>
  <c r="T897" i="1"/>
  <c r="T1524" i="1"/>
  <c r="T899" i="1"/>
  <c r="T900" i="1"/>
  <c r="T901" i="1"/>
  <c r="T902" i="1"/>
  <c r="T903" i="1"/>
  <c r="T904" i="1"/>
  <c r="T2488" i="1"/>
  <c r="T906" i="1"/>
  <c r="T907" i="1"/>
  <c r="T908" i="1"/>
  <c r="T909" i="1"/>
  <c r="T1456" i="1"/>
  <c r="T911" i="1"/>
  <c r="T912" i="1"/>
  <c r="T590" i="1"/>
  <c r="T1392" i="1"/>
  <c r="T915" i="1"/>
  <c r="T916" i="1"/>
  <c r="T917" i="1"/>
  <c r="T918" i="1"/>
  <c r="T2236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1576" i="1"/>
  <c r="T944" i="1"/>
  <c r="T945" i="1"/>
  <c r="T946" i="1"/>
  <c r="T947" i="1"/>
  <c r="T948" i="1"/>
  <c r="T949" i="1"/>
  <c r="T950" i="1"/>
  <c r="T951" i="1"/>
  <c r="T952" i="1"/>
  <c r="T1657" i="1"/>
  <c r="T954" i="1"/>
  <c r="T955" i="1"/>
  <c r="T956" i="1"/>
  <c r="T957" i="1"/>
  <c r="T958" i="1"/>
  <c r="T959" i="1"/>
  <c r="T960" i="1"/>
  <c r="T961" i="1"/>
  <c r="T962" i="1"/>
  <c r="T963" i="1"/>
  <c r="T964" i="1"/>
  <c r="T1222" i="1"/>
  <c r="T966" i="1"/>
  <c r="T1022" i="1"/>
  <c r="T968" i="1"/>
  <c r="T969" i="1"/>
  <c r="T696" i="1"/>
  <c r="T971" i="1"/>
  <c r="T972" i="1"/>
  <c r="T973" i="1"/>
  <c r="T974" i="1"/>
  <c r="T975" i="1"/>
  <c r="T976" i="1"/>
  <c r="T1933" i="1"/>
  <c r="T978" i="1"/>
  <c r="T1485" i="1"/>
  <c r="T980" i="1"/>
  <c r="T981" i="1"/>
  <c r="T2371" i="1"/>
  <c r="T983" i="1"/>
  <c r="T3600" i="1"/>
  <c r="T985" i="1"/>
  <c r="T986" i="1"/>
  <c r="T987" i="1"/>
  <c r="T988" i="1"/>
  <c r="T989" i="1"/>
  <c r="T990" i="1"/>
  <c r="T1730" i="1"/>
  <c r="T992" i="1"/>
  <c r="T993" i="1"/>
  <c r="T1581" i="1"/>
  <c r="T995" i="1"/>
  <c r="T996" i="1"/>
  <c r="T997" i="1"/>
  <c r="T998" i="1"/>
  <c r="T999" i="1"/>
  <c r="T1000" i="1"/>
  <c r="T1001" i="1"/>
  <c r="T1002" i="1"/>
  <c r="T1003" i="1"/>
  <c r="T1004" i="1"/>
  <c r="T158" i="1"/>
  <c r="T1006" i="1"/>
  <c r="T1007" i="1"/>
  <c r="T1008" i="1"/>
  <c r="T1009" i="1"/>
  <c r="T1010" i="1"/>
  <c r="T1011" i="1"/>
  <c r="T1012" i="1"/>
  <c r="T1417" i="1"/>
  <c r="T1014" i="1"/>
  <c r="T1840" i="1"/>
  <c r="T1016" i="1"/>
  <c r="T1017" i="1"/>
  <c r="T1018" i="1"/>
  <c r="T741" i="1"/>
  <c r="T1706" i="1"/>
  <c r="T1021" i="1"/>
  <c r="T1465" i="1"/>
  <c r="T1023" i="1"/>
  <c r="T1024" i="1"/>
  <c r="T1025" i="1"/>
  <c r="T1026" i="1"/>
  <c r="T1027" i="1"/>
  <c r="T1028" i="1"/>
  <c r="T1029" i="1"/>
  <c r="T1030" i="1"/>
  <c r="T1031" i="1"/>
  <c r="T2298" i="1"/>
  <c r="T657" i="1"/>
  <c r="T1034" i="1"/>
  <c r="T1035" i="1"/>
  <c r="T2548" i="1"/>
  <c r="T1037" i="1"/>
  <c r="T1511" i="1"/>
  <c r="T1039" i="1"/>
  <c r="T2025" i="1"/>
  <c r="T1041" i="1"/>
  <c r="T1330" i="1"/>
  <c r="T1205" i="1"/>
  <c r="T1044" i="1"/>
  <c r="T1793" i="1"/>
  <c r="T2302" i="1"/>
  <c r="T1047" i="1"/>
  <c r="T711" i="1"/>
  <c r="T1049" i="1"/>
  <c r="T1050" i="1"/>
  <c r="T1051" i="1"/>
  <c r="T1052" i="1"/>
  <c r="T2133" i="1"/>
  <c r="T1054" i="1"/>
  <c r="T2273" i="1"/>
  <c r="T1056" i="1"/>
  <c r="T1057" i="1"/>
  <c r="T1590" i="1"/>
  <c r="T1327" i="1"/>
  <c r="T1060" i="1"/>
  <c r="T1061" i="1"/>
  <c r="T1062" i="1"/>
  <c r="T1063" i="1"/>
  <c r="T1064" i="1"/>
  <c r="T1065" i="1"/>
  <c r="T1066" i="1"/>
  <c r="T1067" i="1"/>
  <c r="T1068" i="1"/>
  <c r="T1069" i="1"/>
  <c r="T2653" i="1"/>
  <c r="T1758" i="1"/>
  <c r="T1072" i="1"/>
  <c r="T1073" i="1"/>
  <c r="T1074" i="1"/>
  <c r="T1625" i="1"/>
  <c r="T2851" i="1"/>
  <c r="T1077" i="1"/>
  <c r="T1078" i="1"/>
  <c r="T1177" i="1"/>
  <c r="T1376" i="1"/>
  <c r="T1081" i="1"/>
  <c r="T1082" i="1"/>
  <c r="T1529" i="1"/>
  <c r="T1084" i="1"/>
  <c r="T1085" i="1"/>
  <c r="T1086" i="1"/>
  <c r="T1087" i="1"/>
  <c r="T1088" i="1"/>
  <c r="T1089" i="1"/>
  <c r="T1573" i="1"/>
  <c r="T1091" i="1"/>
  <c r="T1092" i="1"/>
  <c r="T1093" i="1"/>
  <c r="T1094" i="1"/>
  <c r="T1095" i="1"/>
  <c r="T1096" i="1"/>
  <c r="T1097" i="1"/>
  <c r="T1098" i="1"/>
  <c r="T1099" i="1"/>
  <c r="T1100" i="1"/>
  <c r="T1766" i="1"/>
  <c r="T1710" i="1"/>
  <c r="T1103" i="1"/>
  <c r="T1104" i="1"/>
  <c r="T2101" i="1"/>
  <c r="T1106" i="1"/>
  <c r="T2155" i="1"/>
  <c r="T1108" i="1"/>
  <c r="T1109" i="1"/>
  <c r="T1110" i="1"/>
  <c r="T1111" i="1"/>
  <c r="T1112" i="1"/>
  <c r="T1113" i="1"/>
  <c r="T1114" i="1"/>
  <c r="T1115" i="1"/>
  <c r="T1965" i="1"/>
  <c r="T2549" i="1"/>
  <c r="T2625" i="1"/>
  <c r="T2860" i="1"/>
  <c r="T1120" i="1"/>
  <c r="T1973" i="1"/>
  <c r="T1122" i="1"/>
  <c r="T1123" i="1"/>
  <c r="T1568" i="1"/>
  <c r="T1307" i="1"/>
  <c r="T727" i="1"/>
  <c r="T1127" i="1"/>
  <c r="T1128" i="1"/>
  <c r="T591" i="1"/>
  <c r="T1130" i="1"/>
  <c r="T86" i="1"/>
  <c r="T1132" i="1"/>
  <c r="T1704" i="1"/>
  <c r="T1134" i="1"/>
  <c r="T1135" i="1"/>
  <c r="T1429" i="1"/>
  <c r="T1137" i="1"/>
  <c r="T1138" i="1"/>
  <c r="T1139" i="1"/>
  <c r="T1140" i="1"/>
  <c r="T1813" i="1"/>
  <c r="T1142" i="1"/>
  <c r="T1143" i="1"/>
  <c r="T1402" i="1"/>
  <c r="T1145" i="1"/>
  <c r="T1146" i="1"/>
  <c r="T1147" i="1"/>
  <c r="T1148" i="1"/>
  <c r="T2041" i="1"/>
  <c r="T1150" i="1"/>
  <c r="T84" i="1"/>
  <c r="T1152" i="1"/>
  <c r="T1227" i="1"/>
  <c r="T2419" i="1"/>
  <c r="T1155" i="1"/>
  <c r="T1156" i="1"/>
  <c r="T1346" i="1"/>
  <c r="T1158" i="1"/>
  <c r="T1159" i="1"/>
  <c r="T656" i="1"/>
  <c r="T1244" i="1"/>
  <c r="T1162" i="1"/>
  <c r="T1163" i="1"/>
  <c r="T1765" i="1"/>
  <c r="T1165" i="1"/>
  <c r="T1166" i="1"/>
  <c r="T1167" i="1"/>
  <c r="T1168" i="1"/>
  <c r="T1414" i="1"/>
  <c r="T1170" i="1"/>
  <c r="T1171" i="1"/>
  <c r="T1172" i="1"/>
  <c r="T2712" i="1"/>
  <c r="T1187" i="1"/>
  <c r="T1175" i="1"/>
  <c r="T2350" i="1"/>
  <c r="T1711" i="1"/>
  <c r="T2637" i="1"/>
  <c r="T1179" i="1"/>
  <c r="T2423" i="1"/>
  <c r="T1181" i="1"/>
  <c r="T1182" i="1"/>
  <c r="T1183" i="1"/>
  <c r="T1184" i="1"/>
  <c r="T1185" i="1"/>
  <c r="T1186" i="1"/>
  <c r="T2873" i="1"/>
  <c r="T1188" i="1"/>
  <c r="T1189" i="1"/>
  <c r="T1190" i="1"/>
  <c r="T1191" i="1"/>
  <c r="T1192" i="1"/>
  <c r="T1193" i="1"/>
  <c r="T2074" i="1"/>
  <c r="T1195" i="1"/>
  <c r="T1196" i="1"/>
  <c r="T1197" i="1"/>
  <c r="T1198" i="1"/>
  <c r="T1199" i="1"/>
  <c r="T1200" i="1"/>
  <c r="T1201" i="1"/>
  <c r="T1202" i="1"/>
  <c r="T1203" i="1"/>
  <c r="T1382" i="1"/>
  <c r="T1906" i="1"/>
  <c r="T1206" i="1"/>
  <c r="T1207" i="1"/>
  <c r="T1208" i="1"/>
  <c r="T1209" i="1"/>
  <c r="T1210" i="1"/>
  <c r="T1211" i="1"/>
  <c r="T1212" i="1"/>
  <c r="T1213" i="1"/>
  <c r="T2104" i="1"/>
  <c r="T1215" i="1"/>
  <c r="T1216" i="1"/>
  <c r="T1217" i="1"/>
  <c r="T1218" i="1"/>
  <c r="T1219" i="1"/>
  <c r="T1220" i="1"/>
  <c r="T1396" i="1"/>
  <c r="T2715" i="1"/>
  <c r="T2869" i="1"/>
  <c r="T1333" i="1"/>
  <c r="T1225" i="1"/>
  <c r="T1738" i="1"/>
  <c r="T576" i="1"/>
  <c r="T1228" i="1"/>
  <c r="T1229" i="1"/>
  <c r="T2230" i="1"/>
  <c r="T2589" i="1"/>
  <c r="T1232" i="1"/>
  <c r="T1233" i="1"/>
  <c r="T1234" i="1"/>
  <c r="T1235" i="1"/>
  <c r="T1236" i="1"/>
  <c r="T1237" i="1"/>
  <c r="T701" i="1"/>
  <c r="T1239" i="1"/>
  <c r="T1240" i="1"/>
  <c r="T2592" i="1"/>
  <c r="T1242" i="1"/>
  <c r="T1243" i="1"/>
  <c r="T2045" i="1"/>
  <c r="T1868" i="1"/>
  <c r="T1537" i="1"/>
  <c r="T1247" i="1"/>
  <c r="T2718" i="1"/>
  <c r="T1666" i="1"/>
  <c r="T1250" i="1"/>
  <c r="T1251" i="1"/>
  <c r="T1252" i="1"/>
  <c r="T1253" i="1"/>
  <c r="T1254" i="1"/>
  <c r="T506" i="1"/>
  <c r="T1256" i="1"/>
  <c r="T1257" i="1"/>
  <c r="T1258" i="1"/>
  <c r="T526" i="1"/>
  <c r="T1260" i="1"/>
  <c r="T1261" i="1"/>
  <c r="T1262" i="1"/>
  <c r="T1263" i="1"/>
  <c r="T1264" i="1"/>
  <c r="T1265" i="1"/>
  <c r="T1266" i="1"/>
  <c r="T1562" i="1"/>
  <c r="T1268" i="1"/>
  <c r="T1269" i="1"/>
  <c r="T1648" i="1"/>
  <c r="T1271" i="1"/>
  <c r="T1272" i="1"/>
  <c r="T1789" i="1"/>
  <c r="T724" i="1"/>
  <c r="T1275" i="1"/>
  <c r="T1276" i="1"/>
  <c r="T1277" i="1"/>
  <c r="T1278" i="1"/>
  <c r="T2177" i="1"/>
  <c r="T1280" i="1"/>
  <c r="T1281" i="1"/>
  <c r="T1282" i="1"/>
  <c r="T1283" i="1"/>
  <c r="T1284" i="1"/>
  <c r="T2619" i="1"/>
  <c r="T1286" i="1"/>
  <c r="T1287" i="1"/>
  <c r="T1288" i="1"/>
  <c r="T1289" i="1"/>
  <c r="T2098" i="1"/>
  <c r="T1727" i="1"/>
  <c r="T1292" i="1"/>
  <c r="T1441" i="1"/>
  <c r="T1294" i="1"/>
  <c r="T1295" i="1"/>
  <c r="T1296" i="1"/>
  <c r="T1297" i="1"/>
  <c r="T1298" i="1"/>
  <c r="T1299" i="1"/>
  <c r="T1837" i="1"/>
  <c r="T1301" i="1"/>
  <c r="T1635" i="1"/>
  <c r="T1642" i="1"/>
  <c r="T1304" i="1"/>
  <c r="T2523" i="1"/>
  <c r="T1306" i="1"/>
  <c r="T2914" i="1"/>
  <c r="T1308" i="1"/>
  <c r="T1309" i="1"/>
  <c r="T1944" i="1"/>
  <c r="T1311" i="1"/>
  <c r="T534" i="1"/>
  <c r="T2401" i="1"/>
  <c r="T1314" i="1"/>
  <c r="T1315" i="1"/>
  <c r="T1328" i="1"/>
  <c r="T1317" i="1"/>
  <c r="T1916" i="1"/>
  <c r="T2695" i="1"/>
  <c r="T1320" i="1"/>
  <c r="T1321" i="1"/>
  <c r="T1322" i="1"/>
  <c r="T494" i="1"/>
  <c r="T1466" i="1"/>
  <c r="T1325" i="1"/>
  <c r="T2648" i="1"/>
  <c r="T1636" i="1"/>
  <c r="T2468" i="1"/>
  <c r="T1329" i="1"/>
  <c r="T2142" i="1"/>
  <c r="T309" i="1"/>
  <c r="T1332" i="1"/>
  <c r="T2216" i="1"/>
  <c r="T1334" i="1"/>
  <c r="T1335" i="1"/>
  <c r="T1336" i="1"/>
  <c r="T1337" i="1"/>
  <c r="T1338" i="1"/>
  <c r="T1339" i="1"/>
  <c r="T1340" i="1"/>
  <c r="T1341" i="1"/>
  <c r="T1342" i="1"/>
  <c r="T1343" i="1"/>
  <c r="T2478" i="1"/>
  <c r="T1345" i="1"/>
  <c r="T3363" i="1"/>
  <c r="T377" i="1"/>
  <c r="T856" i="1"/>
  <c r="T2620" i="1"/>
  <c r="T3425" i="1"/>
  <c r="T1351" i="1"/>
  <c r="T1352" i="1"/>
  <c r="T1353" i="1"/>
  <c r="T204" i="1"/>
  <c r="T497" i="1"/>
  <c r="T1356" i="1"/>
  <c r="T1357" i="1"/>
  <c r="T1358" i="1"/>
  <c r="T1359" i="1"/>
  <c r="T1360" i="1"/>
  <c r="T1409" i="1"/>
  <c r="T2647" i="1"/>
  <c r="T1363" i="1"/>
  <c r="T1364" i="1"/>
  <c r="T1365" i="1"/>
  <c r="T1366" i="1"/>
  <c r="T1367" i="1"/>
  <c r="T2163" i="1"/>
  <c r="T1823" i="1"/>
  <c r="T1214" i="1"/>
  <c r="T1371" i="1"/>
  <c r="T1372" i="1"/>
  <c r="T3613" i="1"/>
  <c r="T1374" i="1"/>
  <c r="T1375" i="1"/>
  <c r="T273" i="1"/>
  <c r="T1709" i="1"/>
  <c r="T2847" i="1"/>
  <c r="T1760" i="1"/>
  <c r="T1380" i="1"/>
  <c r="T1381" i="1"/>
  <c r="T2121" i="1"/>
  <c r="T1383" i="1"/>
  <c r="T1384" i="1"/>
  <c r="T1385" i="1"/>
  <c r="T2691" i="1"/>
  <c r="T1387" i="1"/>
  <c r="T715" i="1"/>
  <c r="T1389" i="1"/>
  <c r="T1390" i="1"/>
  <c r="T1391" i="1"/>
  <c r="T2639" i="1"/>
  <c r="T1393" i="1"/>
  <c r="T1316" i="1"/>
  <c r="T1395" i="1"/>
  <c r="T2585" i="1"/>
  <c r="T4108" i="1"/>
  <c r="T1838" i="1"/>
  <c r="T1318" i="1"/>
  <c r="T1400" i="1"/>
  <c r="T1401" i="1"/>
  <c r="T1852" i="1"/>
  <c r="T1403" i="1"/>
  <c r="T1404" i="1"/>
  <c r="T1405" i="1"/>
  <c r="T1406" i="1"/>
  <c r="T1407" i="1"/>
  <c r="T1631" i="1"/>
  <c r="T1354" i="1"/>
  <c r="T2318" i="1"/>
  <c r="T1411" i="1"/>
  <c r="T1412" i="1"/>
  <c r="T1413" i="1"/>
  <c r="T2399" i="1"/>
  <c r="T1415" i="1"/>
  <c r="T1416" i="1"/>
  <c r="T2711" i="1"/>
  <c r="T1418" i="1"/>
  <c r="T142" i="1"/>
  <c r="T1420" i="1"/>
  <c r="T1421" i="1"/>
  <c r="T1422" i="1"/>
  <c r="T1423" i="1"/>
  <c r="T1424" i="1"/>
  <c r="T1425" i="1"/>
  <c r="T1238" i="1"/>
  <c r="T1124" i="1"/>
  <c r="T1428" i="1"/>
  <c r="T2487" i="1"/>
  <c r="T1430" i="1"/>
  <c r="T1431" i="1"/>
  <c r="T1446" i="1"/>
  <c r="T1433" i="1"/>
  <c r="T1434" i="1"/>
  <c r="T1435" i="1"/>
  <c r="T2474" i="1"/>
  <c r="T2615" i="1"/>
  <c r="T1438" i="1"/>
  <c r="T1439" i="1"/>
  <c r="T1440" i="1"/>
  <c r="T2233" i="1"/>
  <c r="T695" i="1"/>
  <c r="T1443" i="1"/>
  <c r="T1444" i="1"/>
  <c r="T1445" i="1"/>
  <c r="T1675" i="1"/>
  <c r="T1728" i="1"/>
  <c r="T1448" i="1"/>
  <c r="T2557" i="1"/>
  <c r="T1450" i="1"/>
  <c r="T819" i="1"/>
  <c r="T1452" i="1"/>
  <c r="T2433" i="1"/>
  <c r="T1454" i="1"/>
  <c r="T1455" i="1"/>
  <c r="T1530" i="1"/>
  <c r="T2207" i="1"/>
  <c r="T1458" i="1"/>
  <c r="T1459" i="1"/>
  <c r="T1460" i="1"/>
  <c r="T2513" i="1"/>
  <c r="T1462" i="1"/>
  <c r="T1245" i="1"/>
  <c r="T2638" i="1"/>
  <c r="T2663" i="1"/>
  <c r="T1926" i="1"/>
  <c r="T2885" i="1"/>
  <c r="T1398" i="1"/>
  <c r="T1469" i="1"/>
  <c r="T1470" i="1"/>
  <c r="T1892" i="1"/>
  <c r="T2393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223" i="1"/>
  <c r="T1486" i="1"/>
  <c r="T1487" i="1"/>
  <c r="T1488" i="1"/>
  <c r="T1489" i="1"/>
  <c r="T2201" i="1"/>
  <c r="T1491" i="1"/>
  <c r="T1492" i="1"/>
  <c r="T1798" i="1"/>
  <c r="T2056" i="1"/>
  <c r="T1495" i="1"/>
  <c r="T1496" i="1"/>
  <c r="T1497" i="1"/>
  <c r="T609" i="1"/>
  <c r="T1499" i="1"/>
  <c r="T1500" i="1"/>
  <c r="T1501" i="1"/>
  <c r="T2518" i="1"/>
  <c r="T1472" i="1"/>
  <c r="T1504" i="1"/>
  <c r="T1835" i="1"/>
  <c r="T1506" i="1"/>
  <c r="T1507" i="1"/>
  <c r="T1508" i="1"/>
  <c r="T1442" i="1"/>
  <c r="T2498" i="1"/>
  <c r="T1355" i="1"/>
  <c r="T1903" i="1"/>
  <c r="T1513" i="1"/>
  <c r="T1514" i="1"/>
  <c r="T777" i="1"/>
  <c r="T2649" i="1"/>
  <c r="T2577" i="1"/>
  <c r="T2370" i="1"/>
  <c r="T2439" i="1"/>
  <c r="T2213" i="1"/>
  <c r="T2519" i="1"/>
  <c r="T1522" i="1"/>
  <c r="T1523" i="1"/>
  <c r="T2555" i="1"/>
  <c r="T1525" i="1"/>
  <c r="T1526" i="1"/>
  <c r="T1774" i="1"/>
  <c r="T1528" i="1"/>
  <c r="T677" i="1"/>
  <c r="T1588" i="1"/>
  <c r="T2586" i="1"/>
  <c r="T1532" i="1"/>
  <c r="T2193" i="1"/>
  <c r="T4032" i="1"/>
  <c r="T1535" i="1"/>
  <c r="T1536" i="1"/>
  <c r="T601" i="1"/>
  <c r="T1538" i="1"/>
  <c r="T1539" i="1"/>
  <c r="T1373" i="1"/>
  <c r="T1541" i="1"/>
  <c r="T1967" i="1"/>
  <c r="T2050" i="1"/>
  <c r="T1544" i="1"/>
  <c r="T1545" i="1"/>
  <c r="T1546" i="1"/>
  <c r="T1490" i="1"/>
  <c r="T1548" i="1"/>
  <c r="T1549" i="1"/>
  <c r="T1550" i="1"/>
  <c r="T1551" i="1"/>
  <c r="T1552" i="1"/>
  <c r="T1553" i="1"/>
  <c r="T2481" i="1"/>
  <c r="T1555" i="1"/>
  <c r="T1556" i="1"/>
  <c r="T3699" i="1"/>
  <c r="T1558" i="1"/>
  <c r="T1559" i="1"/>
  <c r="T1560" i="1"/>
  <c r="T816" i="1"/>
  <c r="T1826" i="1"/>
  <c r="T1896" i="1"/>
  <c r="T2515" i="1"/>
  <c r="T1565" i="1"/>
  <c r="T1566" i="1"/>
  <c r="T1567" i="1"/>
  <c r="T3067" i="1"/>
  <c r="T1569" i="1"/>
  <c r="T1570" i="1"/>
  <c r="T1571" i="1"/>
  <c r="T1572" i="1"/>
  <c r="T1875" i="1"/>
  <c r="T593" i="1"/>
  <c r="T1575" i="1"/>
  <c r="T1378" i="1"/>
  <c r="T1577" i="1"/>
  <c r="T1578" i="1"/>
  <c r="T1917" i="1"/>
  <c r="T1580" i="1"/>
  <c r="T2671" i="1"/>
  <c r="T828" i="1"/>
  <c r="T1583" i="1"/>
  <c r="T1584" i="1"/>
  <c r="T1585" i="1"/>
  <c r="T1586" i="1"/>
  <c r="T2722" i="1"/>
  <c r="T1516" i="1"/>
  <c r="T1589" i="1"/>
  <c r="T2391" i="1"/>
  <c r="T827" i="1"/>
  <c r="T1592" i="1"/>
  <c r="T1461" i="1"/>
  <c r="T2102" i="1"/>
  <c r="T1595" i="1"/>
  <c r="T1596" i="1"/>
  <c r="T1597" i="1"/>
  <c r="T1598" i="1"/>
  <c r="T1599" i="1"/>
  <c r="T1600" i="1"/>
  <c r="T1601" i="1"/>
  <c r="T1602" i="1"/>
  <c r="T3614" i="1"/>
  <c r="T1533" i="1"/>
  <c r="T2027" i="1"/>
  <c r="T1606" i="1"/>
  <c r="T1055" i="1"/>
  <c r="T1608" i="1"/>
  <c r="T1609" i="1"/>
  <c r="T1715" i="1"/>
  <c r="T1611" i="1"/>
  <c r="T2246" i="1"/>
  <c r="T1613" i="1"/>
  <c r="T1658" i="1"/>
  <c r="T1615" i="1"/>
  <c r="T1616" i="1"/>
  <c r="T1617" i="1"/>
  <c r="T1618" i="1"/>
  <c r="T1619" i="1"/>
  <c r="T1394" i="1"/>
  <c r="T1621" i="1"/>
  <c r="T1622" i="1"/>
  <c r="T1623" i="1"/>
  <c r="T1624" i="1"/>
  <c r="T707" i="1"/>
  <c r="T1626" i="1"/>
  <c r="T1627" i="1"/>
  <c r="T1290" i="1"/>
  <c r="T1629" i="1"/>
  <c r="T1630" i="1"/>
  <c r="T2181" i="1"/>
  <c r="T1632" i="1"/>
  <c r="T1633" i="1"/>
  <c r="T1634" i="1"/>
  <c r="T2495" i="1"/>
  <c r="T1348" i="1"/>
  <c r="T815" i="1"/>
  <c r="T1638" i="1"/>
  <c r="T2854" i="1"/>
  <c r="T1509" i="1"/>
  <c r="T1641" i="1"/>
  <c r="T1694" i="1"/>
  <c r="T1643" i="1"/>
  <c r="T1644" i="1"/>
  <c r="T1645" i="1"/>
  <c r="T2290" i="1"/>
  <c r="T1647" i="1"/>
  <c r="T2547" i="1"/>
  <c r="T1649" i="1"/>
  <c r="T1650" i="1"/>
  <c r="T1651" i="1"/>
  <c r="T1652" i="1"/>
  <c r="T1653" i="1"/>
  <c r="T1654" i="1"/>
  <c r="T1971" i="1"/>
  <c r="T1656" i="1"/>
  <c r="T859" i="1"/>
  <c r="T1801" i="1"/>
  <c r="T1659" i="1"/>
  <c r="T1660" i="1"/>
  <c r="T2191" i="1"/>
  <c r="T1662" i="1"/>
  <c r="T1574" i="1"/>
  <c r="T1664" i="1"/>
  <c r="T1379" i="1"/>
  <c r="T1534" i="1"/>
  <c r="T1667" i="1"/>
  <c r="T2268" i="1"/>
  <c r="T1669" i="1"/>
  <c r="T1976" i="1"/>
  <c r="T2445" i="1"/>
  <c r="T706" i="1"/>
  <c r="T1543" i="1"/>
  <c r="T2326" i="1"/>
  <c r="T2473" i="1"/>
  <c r="T1676" i="1"/>
  <c r="T2114" i="1"/>
  <c r="T1678" i="1"/>
  <c r="T1679" i="1"/>
  <c r="T1680" i="1"/>
  <c r="T514" i="1"/>
  <c r="T1682" i="1"/>
  <c r="T2425" i="1"/>
  <c r="T1684" i="1"/>
  <c r="T1685" i="1"/>
  <c r="T1686" i="1"/>
  <c r="T1687" i="1"/>
  <c r="T1688" i="1"/>
  <c r="T1689" i="1"/>
  <c r="T1673" i="1"/>
  <c r="T2998" i="1"/>
  <c r="T1692" i="1"/>
  <c r="T1693" i="1"/>
  <c r="T2492" i="1"/>
  <c r="T2654" i="1"/>
  <c r="T1671" i="1"/>
  <c r="T1697" i="1"/>
  <c r="T1698" i="1"/>
  <c r="T1699" i="1"/>
  <c r="T1700" i="1"/>
  <c r="T1701" i="1"/>
  <c r="T1702" i="1"/>
  <c r="T1703" i="1"/>
  <c r="T1661" i="1"/>
  <c r="T1705" i="1"/>
  <c r="T574" i="1"/>
  <c r="T1707" i="1"/>
  <c r="T1708" i="1"/>
  <c r="T1593" i="1"/>
  <c r="T2214" i="1"/>
  <c r="T2277" i="1"/>
  <c r="T1712" i="1"/>
  <c r="T3629" i="1"/>
  <c r="T1714" i="1"/>
  <c r="T3187" i="1"/>
  <c r="T1716" i="1"/>
  <c r="T1717" i="1"/>
  <c r="T1718" i="1"/>
  <c r="T1719" i="1"/>
  <c r="T1720" i="1"/>
  <c r="T1721" i="1"/>
  <c r="T1722" i="1"/>
  <c r="T1604" i="1"/>
  <c r="T1724" i="1"/>
  <c r="T386" i="1"/>
  <c r="T1726" i="1"/>
  <c r="T805" i="1"/>
  <c r="T855" i="1"/>
  <c r="T1729" i="1"/>
  <c r="T2303" i="1"/>
  <c r="T1731" i="1"/>
  <c r="T1732" i="1"/>
  <c r="T1755" i="1"/>
  <c r="T1734" i="1"/>
  <c r="T1735" i="1"/>
  <c r="T1736" i="1"/>
  <c r="T1737" i="1"/>
  <c r="T890" i="1"/>
  <c r="T1739" i="1"/>
  <c r="T1312" i="1"/>
  <c r="T1741" i="1"/>
  <c r="T1742" i="1"/>
  <c r="T1743" i="1"/>
  <c r="T1744" i="1"/>
  <c r="T1745" i="1"/>
  <c r="T1746" i="1"/>
  <c r="T1747" i="1"/>
  <c r="T1748" i="1"/>
  <c r="T1749" i="1"/>
  <c r="T1750" i="1"/>
  <c r="T1751" i="1"/>
  <c r="T1319" i="1"/>
  <c r="T1753" i="1"/>
  <c r="T1754" i="1"/>
  <c r="T1663" i="1"/>
  <c r="T1756" i="1"/>
  <c r="T1757" i="1"/>
  <c r="T2008" i="1"/>
  <c r="T1369" i="1"/>
  <c r="T4107" i="1"/>
  <c r="T1761" i="1"/>
  <c r="T1762" i="1"/>
  <c r="T1763" i="1"/>
  <c r="T1764" i="1"/>
  <c r="T3146" i="1"/>
  <c r="T2361" i="1"/>
  <c r="T1767" i="1"/>
  <c r="T1768" i="1"/>
  <c r="T1769" i="1"/>
  <c r="T1770" i="1"/>
  <c r="T1771" i="1"/>
  <c r="T2084" i="1"/>
  <c r="T1773" i="1"/>
  <c r="T1362" i="1"/>
  <c r="T1775" i="1"/>
  <c r="T1776" i="1"/>
  <c r="T1777" i="1"/>
  <c r="T1778" i="1"/>
  <c r="T1779" i="1"/>
  <c r="T2550" i="1"/>
  <c r="T1780" i="1"/>
  <c r="T2304" i="1"/>
  <c r="T1783" i="1"/>
  <c r="T2614" i="1"/>
  <c r="T1785" i="1"/>
  <c r="T1786" i="1"/>
  <c r="T1787" i="1"/>
  <c r="T1788" i="1"/>
  <c r="T1957" i="1"/>
  <c r="T1790" i="1"/>
  <c r="T2803" i="1"/>
  <c r="T1792" i="1"/>
  <c r="T1377" i="1"/>
  <c r="T1794" i="1"/>
  <c r="T1795" i="1"/>
  <c r="T1953" i="1"/>
  <c r="T1620" i="1"/>
  <c r="T2652" i="1"/>
  <c r="T1799" i="1"/>
  <c r="T1800" i="1"/>
  <c r="T784" i="1"/>
  <c r="T1802" i="1"/>
  <c r="T1803" i="1"/>
  <c r="T618" i="1"/>
  <c r="T1805" i="1"/>
  <c r="T1806" i="1"/>
  <c r="T1807" i="1"/>
  <c r="T2827" i="1"/>
  <c r="T1809" i="1"/>
  <c r="T1810" i="1"/>
  <c r="T1887" i="1"/>
  <c r="T1812" i="1"/>
  <c r="T2090" i="1"/>
  <c r="T2287" i="1"/>
  <c r="T1815" i="1"/>
  <c r="T1816" i="1"/>
  <c r="T1817" i="1"/>
  <c r="T1818" i="1"/>
  <c r="T2923" i="1"/>
  <c r="T1521" i="1"/>
  <c r="T2804" i="1"/>
  <c r="T1822" i="1"/>
  <c r="T2930" i="1"/>
  <c r="T1824" i="1"/>
  <c r="T1825" i="1"/>
  <c r="T2173" i="1"/>
  <c r="T1224" i="1"/>
  <c r="T1828" i="1"/>
  <c r="T1344" i="1"/>
  <c r="T2809" i="1"/>
  <c r="T1831" i="1"/>
  <c r="T1832" i="1"/>
  <c r="T1833" i="1"/>
  <c r="T1846" i="1"/>
  <c r="T2679" i="1"/>
  <c r="T1836" i="1"/>
  <c r="T2341" i="1"/>
  <c r="T525" i="1"/>
  <c r="T2467" i="1"/>
  <c r="T1639" i="1"/>
  <c r="T1841" i="1"/>
  <c r="T1842" i="1"/>
  <c r="T1843" i="1"/>
  <c r="T2082" i="1"/>
  <c r="T1845" i="1"/>
  <c r="T1834" i="1"/>
  <c r="T1847" i="1"/>
  <c r="T1848" i="1"/>
  <c r="T1849" i="1"/>
  <c r="T1850" i="1"/>
  <c r="T1851" i="1"/>
  <c r="T2263" i="1"/>
  <c r="T1579" i="1"/>
  <c r="T2043" i="1"/>
  <c r="T1855" i="1"/>
  <c r="T1856" i="1"/>
  <c r="T564" i="1"/>
  <c r="T1947" i="1"/>
  <c r="T1859" i="1"/>
  <c r="T1860" i="1"/>
  <c r="T1861" i="1"/>
  <c r="T376" i="1"/>
  <c r="T596" i="1"/>
  <c r="T614" i="1"/>
  <c r="T2605" i="1"/>
  <c r="T1449" i="1"/>
  <c r="T2895" i="1"/>
  <c r="T2071" i="1"/>
  <c r="T1869" i="1"/>
  <c r="T1870" i="1"/>
  <c r="T1871" i="1"/>
  <c r="T456" i="1"/>
  <c r="T1873" i="1"/>
  <c r="T1154" i="1"/>
  <c r="T2688" i="1"/>
  <c r="T1876" i="1"/>
  <c r="T1877" i="1"/>
  <c r="T2218" i="1"/>
  <c r="T1879" i="1"/>
  <c r="T1880" i="1"/>
  <c r="T2789" i="1"/>
  <c r="T2900" i="1"/>
  <c r="T418" i="1"/>
  <c r="T1884" i="1"/>
  <c r="T1885" i="1"/>
  <c r="T1782" i="1"/>
  <c r="T2076" i="1"/>
  <c r="T2503" i="1"/>
  <c r="T1889" i="1"/>
  <c r="T1890" i="1"/>
  <c r="T2221" i="1"/>
  <c r="T2438" i="1"/>
  <c r="T2723" i="1"/>
  <c r="T1894" i="1"/>
  <c r="T1895" i="1"/>
  <c r="T2544" i="1"/>
  <c r="T1897" i="1"/>
  <c r="T1898" i="1"/>
  <c r="T1899" i="1"/>
  <c r="T1821" i="1"/>
  <c r="T1901" i="1"/>
  <c r="T1902" i="1"/>
  <c r="T349" i="1"/>
  <c r="T1331" i="1"/>
  <c r="T1905" i="1"/>
  <c r="T1427" i="1"/>
  <c r="T1907" i="1"/>
  <c r="T1908" i="1"/>
  <c r="T1909" i="1"/>
  <c r="T1910" i="1"/>
  <c r="T1911" i="1"/>
  <c r="T1912" i="1"/>
  <c r="T1913" i="1"/>
  <c r="T1914" i="1"/>
  <c r="T1844" i="1"/>
  <c r="T1881" i="1"/>
  <c r="T1954" i="1"/>
  <c r="T2000" i="1"/>
  <c r="T2534" i="1"/>
  <c r="T1920" i="1"/>
  <c r="T1921" i="1"/>
  <c r="T1922" i="1"/>
  <c r="T1923" i="1"/>
  <c r="T1924" i="1"/>
  <c r="T1925" i="1"/>
  <c r="T1839" i="1"/>
  <c r="T1557" i="1"/>
  <c r="T1928" i="1"/>
  <c r="T1929" i="1"/>
  <c r="T1930" i="1"/>
  <c r="T1931" i="1"/>
  <c r="T1932" i="1"/>
  <c r="T2089" i="1"/>
  <c r="T1934" i="1"/>
  <c r="T1935" i="1"/>
  <c r="T1070" i="1"/>
  <c r="T1937" i="1"/>
  <c r="T1938" i="1"/>
  <c r="T1939" i="1"/>
  <c r="T1940" i="1"/>
  <c r="T1941" i="1"/>
  <c r="T1942" i="1"/>
  <c r="T1943" i="1"/>
  <c r="T495" i="1"/>
  <c r="T1945" i="1"/>
  <c r="T835" i="1"/>
  <c r="T509" i="1"/>
  <c r="T1948" i="1"/>
  <c r="T1949" i="1"/>
  <c r="T1950" i="1"/>
  <c r="T2724" i="1"/>
  <c r="T1952" i="1"/>
  <c r="T2675" i="1"/>
  <c r="T1991" i="1"/>
  <c r="T1955" i="1"/>
  <c r="T1956" i="1"/>
  <c r="T2683" i="1"/>
  <c r="T2362" i="1"/>
  <c r="T1959" i="1"/>
  <c r="T1554" i="1"/>
  <c r="T1961" i="1"/>
  <c r="T2796" i="1"/>
  <c r="T1963" i="1"/>
  <c r="T1964" i="1"/>
  <c r="T2672" i="1"/>
  <c r="T1966" i="1"/>
  <c r="T1564" i="1"/>
  <c r="T1968" i="1"/>
  <c r="T1969" i="1"/>
  <c r="T1970" i="1"/>
  <c r="T2643" i="1"/>
  <c r="T2825" i="1"/>
  <c r="T2946" i="1"/>
  <c r="T1974" i="1"/>
  <c r="T1975" i="1"/>
  <c r="T3217" i="1"/>
  <c r="T1977" i="1"/>
  <c r="T1978" i="1"/>
  <c r="T1979" i="1"/>
  <c r="T1980" i="1"/>
  <c r="T1981" i="1"/>
  <c r="T1982" i="1"/>
  <c r="T1983" i="1"/>
  <c r="T1814" i="1"/>
  <c r="T1985" i="1"/>
  <c r="T1986" i="1"/>
  <c r="T1987" i="1"/>
  <c r="T1988" i="1"/>
  <c r="T1989" i="1"/>
  <c r="T1990" i="1"/>
  <c r="T3503" i="1"/>
  <c r="T1992" i="1"/>
  <c r="T1993" i="1"/>
  <c r="T1994" i="1"/>
  <c r="T1995" i="1"/>
  <c r="T232" i="1"/>
  <c r="T1997" i="1"/>
  <c r="T1998" i="1"/>
  <c r="T1999" i="1"/>
  <c r="T1915" i="1"/>
  <c r="T2001" i="1"/>
  <c r="T2002" i="1"/>
  <c r="T2003" i="1"/>
  <c r="T2921" i="1"/>
  <c r="T2005" i="1"/>
  <c r="T2168" i="1"/>
  <c r="T2007" i="1"/>
  <c r="T1665" i="1"/>
  <c r="T2166" i="1"/>
  <c r="T2010" i="1"/>
  <c r="T2011" i="1"/>
  <c r="T2240" i="1"/>
  <c r="T2714" i="1"/>
  <c r="T2014" i="1"/>
  <c r="T2015" i="1"/>
  <c r="T1515" i="1"/>
  <c r="T2017" i="1"/>
  <c r="T2103" i="1"/>
  <c r="T2019" i="1"/>
  <c r="T2020" i="1"/>
  <c r="T2021" i="1"/>
  <c r="T2022" i="1"/>
  <c r="T2217" i="1"/>
  <c r="T1752" i="1"/>
  <c r="T1502" i="1"/>
  <c r="T2026" i="1"/>
  <c r="T1194" i="1"/>
  <c r="T2028" i="1"/>
  <c r="T476" i="1"/>
  <c r="T1221" i="1"/>
  <c r="T2482" i="1"/>
  <c r="T1972" i="1"/>
  <c r="T719" i="1"/>
  <c r="T2034" i="1"/>
  <c r="T2035" i="1"/>
  <c r="T2036" i="1"/>
  <c r="T1463" i="1"/>
  <c r="T2038" i="1"/>
  <c r="T2039" i="1"/>
  <c r="T2040" i="1"/>
  <c r="T1696" i="1"/>
  <c r="T2042" i="1"/>
  <c r="T1863" i="1"/>
  <c r="T2044" i="1"/>
  <c r="T3233" i="1"/>
  <c r="T2046" i="1"/>
  <c r="T2047" i="1"/>
  <c r="T2048" i="1"/>
  <c r="T2049" i="1"/>
  <c r="T1772" i="1"/>
  <c r="T2051" i="1"/>
  <c r="T2052" i="1"/>
  <c r="T2053" i="1"/>
  <c r="T2054" i="1"/>
  <c r="T2276" i="1"/>
  <c r="T268" i="1"/>
  <c r="T1866" i="1"/>
  <c r="T2058" i="1"/>
  <c r="T2059" i="1"/>
  <c r="T2060" i="1"/>
  <c r="T1853" i="1"/>
  <c r="T2062" i="1"/>
  <c r="T2063" i="1"/>
  <c r="T2064" i="1"/>
  <c r="T2065" i="1"/>
  <c r="T2066" i="1"/>
  <c r="T2067" i="1"/>
  <c r="T2068" i="1"/>
  <c r="T2069" i="1"/>
  <c r="T2070" i="1"/>
  <c r="T1857" i="1"/>
  <c r="T2072" i="1"/>
  <c r="T2073" i="1"/>
  <c r="T1759" i="1"/>
  <c r="T2075" i="1"/>
  <c r="T2016" i="1"/>
  <c r="T2077" i="1"/>
  <c r="T2294" i="1"/>
  <c r="T2079" i="1"/>
  <c r="T1681" i="1"/>
  <c r="T2081" i="1"/>
  <c r="T1781" i="1"/>
  <c r="T2083" i="1"/>
  <c r="T2205" i="1"/>
  <c r="T2085" i="1"/>
  <c r="T2086" i="1"/>
  <c r="T2087" i="1"/>
  <c r="T2088" i="1"/>
  <c r="T2175" i="1"/>
  <c r="T2552" i="1"/>
  <c r="T2091" i="1"/>
  <c r="T2092" i="1"/>
  <c r="T2662" i="1"/>
  <c r="T2094" i="1"/>
  <c r="T2095" i="1"/>
  <c r="T2096" i="1"/>
  <c r="T2097" i="1"/>
  <c r="T2383" i="1"/>
  <c r="T2099" i="1"/>
  <c r="T2100" i="1"/>
  <c r="T1453" i="1"/>
  <c r="T1946" i="1"/>
  <c r="T2150" i="1"/>
  <c r="T2387" i="1"/>
  <c r="T2105" i="1"/>
  <c r="T2106" i="1"/>
  <c r="T2107" i="1"/>
  <c r="T2108" i="1"/>
  <c r="T2109" i="1"/>
  <c r="T2110" i="1"/>
  <c r="T2111" i="1"/>
  <c r="T2112" i="1"/>
  <c r="T2113" i="1"/>
  <c r="T3045" i="1"/>
  <c r="T2115" i="1"/>
  <c r="T2116" i="1"/>
  <c r="T2117" i="1"/>
  <c r="T2118" i="1"/>
  <c r="T2119" i="1"/>
  <c r="T2120" i="1"/>
  <c r="T1386" i="1"/>
  <c r="T2122" i="1"/>
  <c r="T2123" i="1"/>
  <c r="T2124" i="1"/>
  <c r="T2125" i="1"/>
  <c r="T2126" i="1"/>
  <c r="T2127" i="1"/>
  <c r="T2128" i="1"/>
  <c r="T2129" i="1"/>
  <c r="T2130" i="1"/>
  <c r="T2131" i="1"/>
  <c r="T2132" i="1"/>
  <c r="T2883" i="1"/>
  <c r="T2134" i="1"/>
  <c r="T2135" i="1"/>
  <c r="T2229" i="1"/>
  <c r="T2137" i="1"/>
  <c r="T2138" i="1"/>
  <c r="T2139" i="1"/>
  <c r="T2140" i="1"/>
  <c r="T3144" i="1"/>
  <c r="T2582" i="1"/>
  <c r="T2143" i="1"/>
  <c r="T2144" i="1"/>
  <c r="T2145" i="1"/>
  <c r="T2146" i="1"/>
  <c r="T2147" i="1"/>
  <c r="T2148" i="1"/>
  <c r="T2149" i="1"/>
  <c r="T2009" i="1"/>
  <c r="T2151" i="1"/>
  <c r="T1173" i="1"/>
  <c r="T2153" i="1"/>
  <c r="T2154" i="1"/>
  <c r="T829" i="1"/>
  <c r="T2156" i="1"/>
  <c r="T2157" i="1"/>
  <c r="T2158" i="1"/>
  <c r="T2159" i="1"/>
  <c r="T2160" i="1"/>
  <c r="T2161" i="1"/>
  <c r="T2162" i="1"/>
  <c r="T4079" i="1"/>
  <c r="T2164" i="1"/>
  <c r="T2165" i="1"/>
  <c r="T258" i="1"/>
  <c r="T2167" i="1"/>
  <c r="T667" i="1"/>
  <c r="T2169" i="1"/>
  <c r="T2170" i="1"/>
  <c r="T2171" i="1"/>
  <c r="T2172" i="1"/>
  <c r="T579" i="1"/>
  <c r="T3168" i="1"/>
  <c r="T1464" i="1"/>
  <c r="T2176" i="1"/>
  <c r="T3386" i="1"/>
  <c r="T2178" i="1"/>
  <c r="T2179" i="1"/>
  <c r="T2180" i="1"/>
  <c r="T1313" i="1"/>
  <c r="T2182" i="1"/>
  <c r="T2183" i="1"/>
  <c r="T2669" i="1"/>
  <c r="T2185" i="1"/>
  <c r="T2186" i="1"/>
  <c r="T2187" i="1"/>
  <c r="T2188" i="1"/>
  <c r="T2189" i="1"/>
  <c r="T2190" i="1"/>
  <c r="T2248" i="1"/>
  <c r="T2192" i="1"/>
  <c r="T2136" i="1"/>
  <c r="T2194" i="1"/>
  <c r="T2195" i="1"/>
  <c r="T2196" i="1"/>
  <c r="T2197" i="1"/>
  <c r="T2198" i="1"/>
  <c r="T2271" i="1"/>
  <c r="T2645" i="1"/>
  <c r="T1677" i="1"/>
  <c r="T2882" i="1"/>
  <c r="T2203" i="1"/>
  <c r="T2204" i="1"/>
  <c r="T1451" i="1"/>
  <c r="T2489" i="1"/>
  <c r="T2694" i="1"/>
  <c r="T2208" i="1"/>
  <c r="T1872" i="1"/>
  <c r="T2210" i="1"/>
  <c r="T2211" i="1"/>
  <c r="T2212" i="1"/>
  <c r="T2424" i="1"/>
  <c r="T3406" i="1"/>
  <c r="T2215" i="1"/>
  <c r="T1349" i="1"/>
  <c r="T1178" i="1"/>
  <c r="T2266" i="1"/>
  <c r="T2219" i="1"/>
  <c r="T2220" i="1"/>
  <c r="T2029" i="1"/>
  <c r="T2222" i="1"/>
  <c r="T2223" i="1"/>
  <c r="T2224" i="1"/>
  <c r="T2225" i="1"/>
  <c r="T516" i="1"/>
  <c r="T2227" i="1"/>
  <c r="T2228" i="1"/>
  <c r="T582" i="1"/>
  <c r="T1733" i="1"/>
  <c r="T2576" i="1"/>
  <c r="T594" i="1"/>
  <c r="T2702" i="1"/>
  <c r="T2234" i="1"/>
  <c r="T2235" i="1"/>
  <c r="T2440" i="1"/>
  <c r="T2237" i="1"/>
  <c r="T2238" i="1"/>
  <c r="T2239" i="1"/>
  <c r="T2336" i="1"/>
  <c r="T2241" i="1"/>
  <c r="T2242" i="1"/>
  <c r="T1695" i="1"/>
  <c r="T2244" i="1"/>
  <c r="T2245" i="1"/>
  <c r="T3461" i="1"/>
  <c r="T2247" i="1"/>
  <c r="T685" i="1"/>
  <c r="T2249" i="1"/>
  <c r="T2250" i="1"/>
  <c r="T2251" i="1"/>
  <c r="T2252" i="1"/>
  <c r="T2253" i="1"/>
  <c r="T584" i="1"/>
  <c r="T2255" i="1"/>
  <c r="T1083" i="1"/>
  <c r="T2254" i="1"/>
  <c r="T2258" i="1"/>
  <c r="T2259" i="1"/>
  <c r="T2260" i="1"/>
  <c r="T2261" i="1"/>
  <c r="T2262" i="1"/>
  <c r="T2509" i="1"/>
  <c r="T2264" i="1"/>
  <c r="T3703" i="1"/>
  <c r="T2283" i="1"/>
  <c r="T2267" i="1"/>
  <c r="T1962" i="1"/>
  <c r="T2618" i="1"/>
  <c r="T1670" i="1"/>
  <c r="T1858" i="1"/>
  <c r="T2272" i="1"/>
  <c r="T2347" i="1"/>
  <c r="T2274" i="1"/>
  <c r="T2275" i="1"/>
  <c r="T1804" i="1"/>
  <c r="T3156" i="1"/>
  <c r="T2278" i="1"/>
  <c r="T2452" i="1"/>
  <c r="T2280" i="1"/>
  <c r="T2281" i="1"/>
  <c r="T2282" i="1"/>
  <c r="T2912" i="1"/>
  <c r="T2284" i="1"/>
  <c r="T2285" i="1"/>
  <c r="T1796" i="1"/>
  <c r="T2346" i="1"/>
  <c r="T2682" i="1"/>
  <c r="T2289" i="1"/>
  <c r="T2004" i="1"/>
  <c r="T2291" i="1"/>
  <c r="T2292" i="1"/>
  <c r="T2293" i="1"/>
  <c r="T2006" i="1"/>
  <c r="T2061" i="1"/>
  <c r="T2296" i="1"/>
  <c r="T2297" i="1"/>
  <c r="T1646" i="1"/>
  <c r="T2299" i="1"/>
  <c r="T2300" i="1"/>
  <c r="T2301" i="1"/>
  <c r="T2913" i="1"/>
  <c r="T2829" i="1"/>
  <c r="T2174" i="1"/>
  <c r="T2305" i="1"/>
  <c r="T2967" i="1"/>
  <c r="T2307" i="1"/>
  <c r="T2308" i="1"/>
  <c r="T2309" i="1"/>
  <c r="T1888" i="1"/>
  <c r="T2311" i="1"/>
  <c r="T2312" i="1"/>
  <c r="T2313" i="1"/>
  <c r="T2314" i="1"/>
  <c r="T2315" i="1"/>
  <c r="T2316" i="1"/>
  <c r="T1811" i="1"/>
  <c r="T2621" i="1"/>
  <c r="T2319" i="1"/>
  <c r="T2320" i="1"/>
  <c r="T2321" i="1"/>
  <c r="T2322" i="1"/>
  <c r="T2323" i="1"/>
  <c r="T2324" i="1"/>
  <c r="T2325" i="1"/>
  <c r="T1820" i="1"/>
  <c r="T2317" i="1"/>
  <c r="T2581" i="1"/>
  <c r="T2329" i="1"/>
  <c r="T2330" i="1"/>
  <c r="T2594" i="1"/>
  <c r="T2332" i="1"/>
  <c r="T2333" i="1"/>
  <c r="T2334" i="1"/>
  <c r="T2335" i="1"/>
  <c r="T2386" i="1"/>
  <c r="T2337" i="1"/>
  <c r="T2338" i="1"/>
  <c r="T2339" i="1"/>
  <c r="T2340" i="1"/>
  <c r="T2288" i="1"/>
  <c r="T2342" i="1"/>
  <c r="T2343" i="1"/>
  <c r="T2344" i="1"/>
  <c r="T2345" i="1"/>
  <c r="T2456" i="1"/>
  <c r="T3049" i="1"/>
  <c r="T2348" i="1"/>
  <c r="T2349" i="1"/>
  <c r="T2331" i="1"/>
  <c r="T2351" i="1"/>
  <c r="T2352" i="1"/>
  <c r="T2353" i="1"/>
  <c r="T2354" i="1"/>
  <c r="T2355" i="1"/>
  <c r="T2356" i="1"/>
  <c r="T2357" i="1"/>
  <c r="T2358" i="1"/>
  <c r="T2359" i="1"/>
  <c r="T2360" i="1"/>
  <c r="T2514" i="1"/>
  <c r="T2824" i="1"/>
  <c r="T2363" i="1"/>
  <c r="T2364" i="1"/>
  <c r="T2365" i="1"/>
  <c r="T2366" i="1"/>
  <c r="T740" i="1"/>
  <c r="T2368" i="1"/>
  <c r="T2369" i="1"/>
  <c r="T1397" i="1"/>
  <c r="T2184" i="1"/>
  <c r="T2206" i="1"/>
  <c r="T2787" i="1"/>
  <c r="T3075" i="1"/>
  <c r="T2375" i="1"/>
  <c r="T2376" i="1"/>
  <c r="T2377" i="1"/>
  <c r="T2378" i="1"/>
  <c r="T2379" i="1"/>
  <c r="T2380" i="1"/>
  <c r="T2381" i="1"/>
  <c r="T2382" i="1"/>
  <c r="T1241" i="1"/>
  <c r="T2384" i="1"/>
  <c r="T1918" i="1"/>
  <c r="T1040" i="1"/>
  <c r="T2031" i="1"/>
  <c r="T2388" i="1"/>
  <c r="T2389" i="1"/>
  <c r="T2390" i="1"/>
  <c r="T643" i="1"/>
  <c r="T2392" i="1"/>
  <c r="T1865" i="1"/>
  <c r="T2394" i="1"/>
  <c r="T2395" i="1"/>
  <c r="T2396" i="1"/>
  <c r="T2397" i="1"/>
  <c r="T2398" i="1"/>
  <c r="T3077" i="1"/>
  <c r="T2400" i="1"/>
  <c r="T2202" i="1"/>
  <c r="T2402" i="1"/>
  <c r="T2403" i="1"/>
  <c r="T2404" i="1"/>
  <c r="T2894" i="1"/>
  <c r="T2406" i="1"/>
  <c r="T2407" i="1"/>
  <c r="T2408" i="1"/>
  <c r="T2409" i="1"/>
  <c r="T2410" i="1"/>
  <c r="T1808" i="1"/>
  <c r="T2412" i="1"/>
  <c r="T2413" i="1"/>
  <c r="T2414" i="1"/>
  <c r="T2415" i="1"/>
  <c r="T2416" i="1"/>
  <c r="T2417" i="1"/>
  <c r="T4020" i="1"/>
  <c r="T2502" i="1"/>
  <c r="T2420" i="1"/>
  <c r="T2421" i="1"/>
  <c r="T2422" i="1"/>
  <c r="T2571" i="1"/>
  <c r="T2902" i="1"/>
  <c r="T1996" i="1"/>
  <c r="T2426" i="1"/>
  <c r="T2427" i="1"/>
  <c r="T2428" i="1"/>
  <c r="T2429" i="1"/>
  <c r="T2430" i="1"/>
  <c r="T2431" i="1"/>
  <c r="T2432" i="1"/>
  <c r="T2938" i="1"/>
  <c r="T2434" i="1"/>
  <c r="T2435" i="1"/>
  <c r="T2436" i="1"/>
  <c r="T2437" i="1"/>
  <c r="T848" i="1"/>
  <c r="T2915" i="1"/>
  <c r="T1587" i="1"/>
  <c r="T2441" i="1"/>
  <c r="T2442" i="1"/>
  <c r="T2443" i="1"/>
  <c r="T2444" i="1"/>
  <c r="T2797" i="1"/>
  <c r="T2446" i="1"/>
  <c r="T2447" i="1"/>
  <c r="T2448" i="1"/>
  <c r="T2449" i="1"/>
  <c r="T2450" i="1"/>
  <c r="T2451" i="1"/>
  <c r="T3026" i="1"/>
  <c r="T2453" i="1"/>
  <c r="T2454" i="1"/>
  <c r="T2455" i="1"/>
  <c r="T1691" i="1"/>
  <c r="T2457" i="1"/>
  <c r="T2458" i="1"/>
  <c r="T2459" i="1"/>
  <c r="T2766" i="1"/>
  <c r="T2461" i="1"/>
  <c r="T2462" i="1"/>
  <c r="T2463" i="1"/>
  <c r="T2464" i="1"/>
  <c r="T2465" i="1"/>
  <c r="T2466" i="1"/>
  <c r="T2480" i="1"/>
  <c r="T4097" i="1"/>
  <c r="T2469" i="1"/>
  <c r="T2470" i="1"/>
  <c r="T2471" i="1"/>
  <c r="T2472" i="1"/>
  <c r="T4021" i="1"/>
  <c r="T2141" i="1"/>
  <c r="T2475" i="1"/>
  <c r="T2476" i="1"/>
  <c r="T1864" i="1"/>
  <c r="T725" i="1"/>
  <c r="T2374" i="1"/>
  <c r="T2538" i="1"/>
  <c r="T4022" i="1"/>
  <c r="T2295" i="1"/>
  <c r="T2483" i="1"/>
  <c r="T2484" i="1"/>
  <c r="T2485" i="1"/>
  <c r="T2486" i="1"/>
  <c r="T761" i="1"/>
  <c r="T2012" i="1"/>
  <c r="T4085" i="1"/>
  <c r="T2490" i="1"/>
  <c r="T2491" i="1"/>
  <c r="T2541" i="1"/>
  <c r="T2493" i="1"/>
  <c r="T2494" i="1"/>
  <c r="T1033" i="1"/>
  <c r="T2496" i="1"/>
  <c r="T2497" i="1"/>
  <c r="T4062" i="1"/>
  <c r="T2499" i="1"/>
  <c r="T2500" i="1"/>
  <c r="T2501" i="1"/>
  <c r="T640" i="1"/>
  <c r="T4096" i="1"/>
  <c r="T2504" i="1"/>
  <c r="T2505" i="1"/>
  <c r="T2506" i="1"/>
  <c r="T2507" i="1"/>
  <c r="T2508" i="1"/>
  <c r="T1614" i="1"/>
  <c r="T2269" i="1"/>
  <c r="T2511" i="1"/>
  <c r="T2512" i="1"/>
  <c r="T2861" i="1"/>
  <c r="T3460" i="1"/>
  <c r="T2572" i="1"/>
  <c r="T2516" i="1"/>
  <c r="T2517" i="1"/>
  <c r="T1612" i="1"/>
  <c r="T2023" i="1"/>
  <c r="T2520" i="1"/>
  <c r="T2521" i="1"/>
  <c r="T2522" i="1"/>
  <c r="T2032" i="1"/>
  <c r="T2524" i="1"/>
  <c r="T2525" i="1"/>
  <c r="T2526" i="1"/>
  <c r="T2527" i="1"/>
  <c r="T2528" i="1"/>
  <c r="T2529" i="1"/>
  <c r="T2530" i="1"/>
  <c r="T2531" i="1"/>
  <c r="T2532" i="1"/>
  <c r="T2533" i="1"/>
  <c r="T1176" i="1"/>
  <c r="T2535" i="1"/>
  <c r="T2536" i="1"/>
  <c r="T671" i="1"/>
  <c r="T1603" i="1"/>
  <c r="T2243" i="1"/>
  <c r="T2013" i="1"/>
  <c r="T1153" i="1"/>
  <c r="T2542" i="1"/>
  <c r="T2543" i="1"/>
  <c r="T3150" i="1"/>
  <c r="T2545" i="1"/>
  <c r="T2546" i="1"/>
  <c r="T1046" i="1"/>
  <c r="T1740" i="1"/>
  <c r="T1900" i="1"/>
  <c r="T2983" i="1"/>
  <c r="T2551" i="1"/>
  <c r="T1255" i="1"/>
  <c r="T2553" i="1"/>
  <c r="T2554" i="1"/>
  <c r="T3305" i="1"/>
  <c r="T3430" i="1"/>
  <c r="T4106" i="1"/>
  <c r="T2558" i="1"/>
  <c r="T2559" i="1"/>
  <c r="T2560" i="1"/>
  <c r="T2561" i="1"/>
  <c r="T1274" i="1"/>
  <c r="T2563" i="1"/>
  <c r="T2564" i="1"/>
  <c r="T2565" i="1"/>
  <c r="T2566" i="1"/>
  <c r="T2567" i="1"/>
  <c r="T2568" i="1"/>
  <c r="T2411" i="1"/>
  <c r="T2570" i="1"/>
  <c r="T2030" i="1"/>
  <c r="T2256" i="1"/>
  <c r="T2573" i="1"/>
  <c r="T2574" i="1"/>
  <c r="T2575" i="1"/>
  <c r="T1117" i="1"/>
  <c r="T1133" i="1"/>
  <c r="T2578" i="1"/>
  <c r="T2579" i="1"/>
  <c r="T2580" i="1"/>
  <c r="T2734" i="1"/>
  <c r="T3372" i="1"/>
  <c r="T1891" i="1"/>
  <c r="T2584" i="1"/>
  <c r="T1161" i="1"/>
  <c r="T513" i="1"/>
  <c r="T2587" i="1"/>
  <c r="T2588" i="1"/>
  <c r="T1882" i="1"/>
  <c r="T2590" i="1"/>
  <c r="T2591" i="1"/>
  <c r="T2656" i="1"/>
  <c r="T478" i="1"/>
  <c r="T720" i="1"/>
  <c r="T2595" i="1"/>
  <c r="T2596" i="1"/>
  <c r="T2597" i="1"/>
  <c r="T2598" i="1"/>
  <c r="T2599" i="1"/>
  <c r="T2600" i="1"/>
  <c r="T2601" i="1"/>
  <c r="T2602" i="1"/>
  <c r="T2603" i="1"/>
  <c r="T2226" i="1"/>
  <c r="T1830" i="1"/>
  <c r="T2606" i="1"/>
  <c r="T2607" i="1"/>
  <c r="T2608" i="1"/>
  <c r="T2609" i="1"/>
  <c r="T2610" i="1"/>
  <c r="T2611" i="1"/>
  <c r="T2612" i="1"/>
  <c r="T2613" i="1"/>
  <c r="T2479" i="1"/>
  <c r="T4063" i="1"/>
  <c r="T2616" i="1"/>
  <c r="T2617" i="1"/>
  <c r="T1605" i="1"/>
  <c r="T2684" i="1"/>
  <c r="T2828" i="1"/>
  <c r="T1136" i="1"/>
  <c r="T2622" i="1"/>
  <c r="T2623" i="1"/>
  <c r="T2624" i="1"/>
  <c r="T3595" i="1"/>
  <c r="T2626" i="1"/>
  <c r="T2627" i="1"/>
  <c r="T2628" i="1"/>
  <c r="T2629" i="1"/>
  <c r="T1655" i="1"/>
  <c r="T2631" i="1"/>
  <c r="T2632" i="1"/>
  <c r="T2633" i="1"/>
  <c r="T2634" i="1"/>
  <c r="T2635" i="1"/>
  <c r="T2636" i="1"/>
  <c r="T1118" i="1"/>
  <c r="T2209" i="1"/>
  <c r="T3158" i="1"/>
  <c r="T2640" i="1"/>
  <c r="T2641" i="1"/>
  <c r="T2642" i="1"/>
  <c r="T1388" i="1"/>
  <c r="T2992" i="1"/>
  <c r="T3440" i="1"/>
  <c r="T1267" i="1"/>
  <c r="T1672" i="1"/>
  <c r="T1674" i="1"/>
  <c r="T2879" i="1"/>
  <c r="T2650" i="1"/>
  <c r="T2651" i="1"/>
  <c r="T2232" i="1"/>
  <c r="T2328" i="1"/>
  <c r="T3343" i="1"/>
  <c r="T2655" i="1"/>
  <c r="T1519" i="1"/>
  <c r="T2657" i="1"/>
  <c r="T2658" i="1"/>
  <c r="T2659" i="1"/>
  <c r="T2660" i="1"/>
  <c r="T2661" i="1"/>
  <c r="T2540" i="1"/>
  <c r="T3010" i="1"/>
  <c r="T2664" i="1"/>
  <c r="T2665" i="1"/>
  <c r="T2666" i="1"/>
  <c r="T2667" i="1"/>
  <c r="T2668" i="1"/>
  <c r="T2033" i="1"/>
  <c r="T1020" i="1"/>
  <c r="T2310" i="1"/>
  <c r="T414" i="1"/>
  <c r="T2673" i="1"/>
  <c r="T2674" i="1"/>
  <c r="T2876" i="1"/>
  <c r="T2676" i="1"/>
  <c r="T2677" i="1"/>
  <c r="T2678" i="1"/>
  <c r="T1102" i="1"/>
  <c r="T2680" i="1"/>
  <c r="T2681" i="1"/>
  <c r="T1862" i="1"/>
  <c r="T2367" i="1"/>
  <c r="T2385" i="1"/>
  <c r="T2539" i="1"/>
  <c r="T2686" i="1"/>
  <c r="T2687" i="1"/>
  <c r="T3451" i="1"/>
  <c r="T2689" i="1"/>
  <c r="T4027" i="1"/>
  <c r="T3431" i="1"/>
  <c r="T2692" i="1"/>
  <c r="T2693" i="1"/>
  <c r="T846" i="1"/>
  <c r="T1883" i="1"/>
  <c r="T2696" i="1"/>
  <c r="T2697" i="1"/>
  <c r="T2698" i="1"/>
  <c r="T2699" i="1"/>
  <c r="T2700" i="1"/>
  <c r="T2701" i="1"/>
  <c r="T2327" i="1"/>
  <c r="T2703" i="1"/>
  <c r="T1036" i="1"/>
  <c r="T2705" i="1"/>
  <c r="T2706" i="1"/>
  <c r="T2707" i="1"/>
  <c r="T2708" i="1"/>
  <c r="T2709" i="1"/>
  <c r="T2710" i="1"/>
  <c r="T2477" i="1"/>
  <c r="T3697" i="1"/>
  <c r="T2713" i="1"/>
  <c r="T3151" i="1"/>
  <c r="T3463" i="1"/>
  <c r="T2716" i="1"/>
  <c r="T2717" i="1"/>
  <c r="T1683" i="1"/>
  <c r="T3394" i="1"/>
  <c r="T2720" i="1"/>
  <c r="T2721" i="1"/>
  <c r="T692" i="1"/>
  <c r="T3020" i="1"/>
  <c r="T1169" i="1"/>
  <c r="T2725" i="1"/>
  <c r="T2726" i="1"/>
  <c r="T2727" i="1"/>
  <c r="T2728" i="1"/>
  <c r="T2729" i="1"/>
  <c r="T2730" i="1"/>
  <c r="T2731" i="1"/>
  <c r="T2646" i="1"/>
  <c r="T2840" i="1"/>
  <c r="T4049" i="1"/>
  <c r="T2744" i="1"/>
  <c r="T2736" i="1"/>
  <c r="T2737" i="1"/>
  <c r="T2738" i="1"/>
  <c r="T2739" i="1"/>
  <c r="T2740" i="1"/>
  <c r="T2741" i="1"/>
  <c r="T3258" i="1"/>
  <c r="T2743" i="1"/>
  <c r="T2704" i="1"/>
  <c r="T2745" i="1"/>
  <c r="T965" i="1"/>
  <c r="T2747" i="1"/>
  <c r="T2748" i="1"/>
  <c r="T3599" i="1"/>
  <c r="T2750" i="1"/>
  <c r="T2751" i="1"/>
  <c r="T2752" i="1"/>
  <c r="T3333" i="1"/>
  <c r="T2670" i="1"/>
  <c r="T2755" i="1"/>
  <c r="T2756" i="1"/>
  <c r="T2757" i="1"/>
  <c r="T2758" i="1"/>
  <c r="T2759" i="1"/>
  <c r="T2760" i="1"/>
  <c r="T2761" i="1"/>
  <c r="T2762" i="1"/>
  <c r="T2763" i="1"/>
  <c r="T2764" i="1"/>
  <c r="T2765" i="1"/>
  <c r="T2152" i="1"/>
  <c r="T3597" i="1"/>
  <c r="T4098" i="1"/>
  <c r="T3188" i="1"/>
  <c r="T2770" i="1"/>
  <c r="T2771" i="1"/>
  <c r="T2018" i="1"/>
  <c r="T4029" i="1"/>
  <c r="T2774" i="1"/>
  <c r="T2719" i="1"/>
  <c r="T2776" i="1"/>
  <c r="T2777" i="1"/>
  <c r="T2778" i="1"/>
  <c r="T2779" i="1"/>
  <c r="T2780" i="1"/>
  <c r="T2781" i="1"/>
  <c r="T2782" i="1"/>
  <c r="T2783" i="1"/>
  <c r="T1249" i="1"/>
  <c r="T2057" i="1"/>
  <c r="T2786" i="1"/>
  <c r="T2270" i="1"/>
  <c r="T2788" i="1"/>
  <c r="T2732" i="1"/>
  <c r="T2790" i="1"/>
  <c r="T2791" i="1"/>
  <c r="T2792" i="1"/>
  <c r="T2793" i="1"/>
  <c r="T2794" i="1"/>
  <c r="T2795" i="1"/>
  <c r="T2767" i="1"/>
  <c r="T2630" i="1"/>
  <c r="T2798" i="1"/>
  <c r="T2799" i="1"/>
  <c r="T2800" i="1"/>
  <c r="T2801" i="1"/>
  <c r="T2802" i="1"/>
  <c r="T1927" i="1"/>
  <c r="T4083" i="1"/>
  <c r="T2805" i="1"/>
  <c r="T2806" i="1"/>
  <c r="T2807" i="1"/>
  <c r="T2808" i="1"/>
  <c r="T2078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86" i="1"/>
  <c r="T3366" i="1"/>
  <c r="T2826" i="1"/>
  <c r="T1119" i="1"/>
  <c r="T2080" i="1"/>
  <c r="T914" i="1"/>
  <c r="T2830" i="1"/>
  <c r="T2831" i="1"/>
  <c r="T2832" i="1"/>
  <c r="T2833" i="1"/>
  <c r="T2834" i="1"/>
  <c r="T2835" i="1"/>
  <c r="T2836" i="1"/>
  <c r="T2837" i="1"/>
  <c r="T2838" i="1"/>
  <c r="T2839" i="1"/>
  <c r="T3616" i="1"/>
  <c r="T2841" i="1"/>
  <c r="T2842" i="1"/>
  <c r="T2843" i="1"/>
  <c r="T2844" i="1"/>
  <c r="T2845" i="1"/>
  <c r="T2846" i="1"/>
  <c r="T967" i="1"/>
  <c r="T2848" i="1"/>
  <c r="T2849" i="1"/>
  <c r="T2850" i="1"/>
  <c r="T3628" i="1"/>
  <c r="T2852" i="1"/>
  <c r="T2853" i="1"/>
  <c r="T3306" i="1"/>
  <c r="T2855" i="1"/>
  <c r="T2856" i="1"/>
  <c r="T2857" i="1"/>
  <c r="T1607" i="1"/>
  <c r="T2859" i="1"/>
  <c r="T3326" i="1"/>
  <c r="T4025" i="1"/>
  <c r="T2862" i="1"/>
  <c r="T2863" i="1"/>
  <c r="T2864" i="1"/>
  <c r="T2865" i="1"/>
  <c r="T2866" i="1"/>
  <c r="T2867" i="1"/>
  <c r="T2868" i="1"/>
  <c r="T1867" i="1"/>
  <c r="T2870" i="1"/>
  <c r="T2871" i="1"/>
  <c r="T2872" i="1"/>
  <c r="T1819" i="1"/>
  <c r="T2874" i="1"/>
  <c r="T2875" i="1"/>
  <c r="T1101" i="1"/>
  <c r="T2877" i="1"/>
  <c r="T735" i="1"/>
  <c r="T1042" i="1"/>
  <c r="T2880" i="1"/>
  <c r="T2881" i="1"/>
  <c r="T2754" i="1"/>
  <c r="T2858" i="1"/>
  <c r="T2884" i="1"/>
  <c r="T984" i="1"/>
  <c r="T1144" i="1"/>
  <c r="T2887" i="1"/>
  <c r="T2888" i="1"/>
  <c r="T2889" i="1"/>
  <c r="T2890" i="1"/>
  <c r="T2891" i="1"/>
  <c r="T2892" i="1"/>
  <c r="T2893" i="1"/>
  <c r="T2954" i="1"/>
  <c r="T3002" i="1"/>
  <c r="T2896" i="1"/>
  <c r="T1293" i="1"/>
  <c r="T2898" i="1"/>
  <c r="T2899" i="1"/>
  <c r="T1059" i="1"/>
  <c r="T2279" i="1"/>
  <c r="T2988" i="1"/>
  <c r="T2903" i="1"/>
  <c r="T2904" i="1"/>
  <c r="T2905" i="1"/>
  <c r="T2906" i="1"/>
  <c r="T2907" i="1"/>
  <c r="T2908" i="1"/>
  <c r="T2909" i="1"/>
  <c r="T2910" i="1"/>
  <c r="T2911" i="1"/>
  <c r="T1713" i="1"/>
  <c r="T1984" i="1"/>
  <c r="T2556" i="1"/>
  <c r="T3570" i="1"/>
  <c r="T4024" i="1"/>
  <c r="T2917" i="1"/>
  <c r="T2918" i="1"/>
  <c r="T2919" i="1"/>
  <c r="T2920" i="1"/>
  <c r="T2583" i="1"/>
  <c r="T2922" i="1"/>
  <c r="T4091" i="1"/>
  <c r="T2924" i="1"/>
  <c r="T2925" i="1"/>
  <c r="T2926" i="1"/>
  <c r="T2927" i="1"/>
  <c r="T2928" i="1"/>
  <c r="T2929" i="1"/>
  <c r="T2569" i="1"/>
  <c r="T2931" i="1"/>
  <c r="T2932" i="1"/>
  <c r="T2933" i="1"/>
  <c r="T2265" i="1"/>
  <c r="T2935" i="1"/>
  <c r="T2936" i="1"/>
  <c r="T2937" i="1"/>
  <c r="T1270" i="1"/>
  <c r="T2878" i="1"/>
  <c r="T3695" i="1"/>
  <c r="T2941" i="1"/>
  <c r="T2942" i="1"/>
  <c r="T2943" i="1"/>
  <c r="T2944" i="1"/>
  <c r="T2945" i="1"/>
  <c r="T4090" i="1"/>
  <c r="T2947" i="1"/>
  <c r="T2948" i="1"/>
  <c r="T3592" i="1"/>
  <c r="T3390" i="1"/>
  <c r="T2951" i="1"/>
  <c r="T2952" i="1"/>
  <c r="T2953" i="1"/>
  <c r="T3346" i="1"/>
  <c r="T3350" i="1"/>
  <c r="T2956" i="1"/>
  <c r="T2957" i="1"/>
  <c r="T2958" i="1"/>
  <c r="T2959" i="1"/>
  <c r="T2960" i="1"/>
  <c r="T2961" i="1"/>
  <c r="T2962" i="1"/>
  <c r="T2963" i="1"/>
  <c r="T4093" i="1"/>
  <c r="T2965" i="1"/>
  <c r="T2966" i="1"/>
  <c r="T2784" i="1"/>
  <c r="T2968" i="1"/>
  <c r="T2418" i="1"/>
  <c r="T3466" i="1"/>
  <c r="T2971" i="1"/>
  <c r="T2972" i="1"/>
  <c r="T2973" i="1"/>
  <c r="T2974" i="1"/>
  <c r="T2975" i="1"/>
  <c r="T2976" i="1"/>
  <c r="T1904" i="1"/>
  <c r="T3604" i="1"/>
  <c r="T2979" i="1"/>
  <c r="T2980" i="1"/>
  <c r="T2981" i="1"/>
  <c r="T2982" i="1"/>
  <c r="T1951" i="1"/>
  <c r="T3221" i="1"/>
  <c r="T2985" i="1"/>
  <c r="T2986" i="1"/>
  <c r="T2987" i="1"/>
  <c r="T2916" i="1"/>
  <c r="T2989" i="1"/>
  <c r="T2990" i="1"/>
  <c r="T2991" i="1"/>
  <c r="T1071" i="1"/>
  <c r="T3061" i="1"/>
  <c r="T2994" i="1"/>
  <c r="T2995" i="1"/>
  <c r="T2996" i="1"/>
  <c r="T2997" i="1"/>
  <c r="T2200" i="1"/>
  <c r="T2999" i="1"/>
  <c r="T3000" i="1"/>
  <c r="T3001" i="1"/>
  <c r="T1032" i="1"/>
  <c r="T3003" i="1"/>
  <c r="T3004" i="1"/>
  <c r="T3048" i="1"/>
  <c r="T3006" i="1"/>
  <c r="T3007" i="1"/>
  <c r="T3008" i="1"/>
  <c r="T3013" i="1"/>
  <c r="T3407" i="1"/>
  <c r="T3011" i="1"/>
  <c r="T4050" i="1"/>
  <c r="T1273" i="1"/>
  <c r="T3014" i="1"/>
  <c r="T3015" i="1"/>
  <c r="T3016" i="1"/>
  <c r="T3017" i="1"/>
  <c r="T3018" i="1"/>
  <c r="T3019" i="1"/>
  <c r="T3050" i="1"/>
  <c r="T3021" i="1"/>
  <c r="T3022" i="1"/>
  <c r="T3023" i="1"/>
  <c r="T3024" i="1"/>
  <c r="T3025" i="1"/>
  <c r="T3433" i="1"/>
  <c r="T3027" i="1"/>
  <c r="T3028" i="1"/>
  <c r="T3029" i="1"/>
  <c r="T3030" i="1"/>
  <c r="T2753" i="1"/>
  <c r="T3032" i="1"/>
  <c r="T970" i="1"/>
  <c r="T3034" i="1"/>
  <c r="T3035" i="1"/>
  <c r="T1164" i="1"/>
  <c r="T3037" i="1"/>
  <c r="T3038" i="1"/>
  <c r="T3039" i="1"/>
  <c r="T3040" i="1"/>
  <c r="T3041" i="1"/>
  <c r="T3042" i="1"/>
  <c r="T3043" i="1"/>
  <c r="T3044" i="1"/>
  <c r="T4104" i="1"/>
  <c r="T3349" i="1"/>
  <c r="T3033" i="1"/>
  <c r="T3059" i="1"/>
  <c r="T3103" i="1"/>
  <c r="T4028" i="1"/>
  <c r="T3051" i="1"/>
  <c r="T3052" i="1"/>
  <c r="T3053" i="1"/>
  <c r="T3054" i="1"/>
  <c r="T3055" i="1"/>
  <c r="T2735" i="1"/>
  <c r="T3057" i="1"/>
  <c r="T3058" i="1"/>
  <c r="T1075" i="1"/>
  <c r="T3060" i="1"/>
  <c r="T3549" i="1"/>
  <c r="T3062" i="1"/>
  <c r="T3063" i="1"/>
  <c r="T3064" i="1"/>
  <c r="T3065" i="1"/>
  <c r="T3066" i="1"/>
  <c r="T3325" i="1"/>
  <c r="T3068" i="1"/>
  <c r="T3069" i="1"/>
  <c r="T3070" i="1"/>
  <c r="T3071" i="1"/>
  <c r="T3072" i="1"/>
  <c r="T3073" i="1"/>
  <c r="T3031" i="1"/>
  <c r="T3552" i="1"/>
  <c r="T3076" i="1"/>
  <c r="T747" i="1"/>
  <c r="T3078" i="1"/>
  <c r="T3079" i="1"/>
  <c r="T3080" i="1"/>
  <c r="T3081" i="1"/>
  <c r="T3082" i="1"/>
  <c r="T3083" i="1"/>
  <c r="T1231" i="1"/>
  <c r="T3101" i="1"/>
  <c r="T3086" i="1"/>
  <c r="T2993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391" i="1"/>
  <c r="T3698" i="1"/>
  <c r="T3704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546" i="1"/>
  <c r="T3120" i="1"/>
  <c r="T3121" i="1"/>
  <c r="T3122" i="1"/>
  <c r="T3123" i="1"/>
  <c r="T3124" i="1"/>
  <c r="T3125" i="1"/>
  <c r="T3230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2373" i="1"/>
  <c r="T3145" i="1"/>
  <c r="T2733" i="1"/>
  <c r="T2769" i="1"/>
  <c r="T2969" i="1"/>
  <c r="T3437" i="1"/>
  <c r="T3551" i="1"/>
  <c r="T4105" i="1"/>
  <c r="T1291" i="1"/>
  <c r="T3153" i="1"/>
  <c r="T943" i="1"/>
  <c r="T3426" i="1"/>
  <c r="T4023" i="1"/>
  <c r="T3157" i="1"/>
  <c r="T4113" i="1"/>
  <c r="T3159" i="1"/>
  <c r="T3160" i="1"/>
  <c r="T3161" i="1"/>
  <c r="T3162" i="1"/>
  <c r="T3163" i="1"/>
  <c r="T3164" i="1"/>
  <c r="T3165" i="1"/>
  <c r="T3166" i="1"/>
  <c r="T3167" i="1"/>
  <c r="T3102" i="1"/>
  <c r="T3169" i="1"/>
  <c r="T4112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991" i="1"/>
  <c r="T3615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635" i="1"/>
  <c r="T1131" i="1"/>
  <c r="T3203" i="1"/>
  <c r="T3502" i="1"/>
  <c r="T3205" i="1"/>
  <c r="T3206" i="1"/>
  <c r="T3207" i="1"/>
  <c r="T3208" i="1"/>
  <c r="T3209" i="1"/>
  <c r="T3210" i="1"/>
  <c r="T3211" i="1"/>
  <c r="T3212" i="1"/>
  <c r="T3213" i="1"/>
  <c r="T3214" i="1"/>
  <c r="T3215" i="1"/>
  <c r="T910" i="1"/>
  <c r="T2593" i="1"/>
  <c r="T3450" i="1"/>
  <c r="T3544" i="1"/>
  <c r="T3220" i="1"/>
  <c r="T3436" i="1"/>
  <c r="T3222" i="1"/>
  <c r="T3223" i="1"/>
  <c r="T3224" i="1"/>
  <c r="T3225" i="1"/>
  <c r="T3226" i="1"/>
  <c r="T3227" i="1"/>
  <c r="T3228" i="1"/>
  <c r="T3229" i="1"/>
  <c r="T2901" i="1"/>
  <c r="T3056" i="1"/>
  <c r="T3232" i="1"/>
  <c r="T1048" i="1"/>
  <c r="T3234" i="1"/>
  <c r="T3235" i="1"/>
  <c r="T3236" i="1"/>
  <c r="T3237" i="1"/>
  <c r="T3126" i="1"/>
  <c r="T3239" i="1"/>
  <c r="T3240" i="1"/>
  <c r="T3241" i="1"/>
  <c r="T3242" i="1"/>
  <c r="T2978" i="1"/>
  <c r="T3501" i="1"/>
  <c r="T4095" i="1"/>
  <c r="T3246" i="1"/>
  <c r="T4110" i="1"/>
  <c r="T3248" i="1"/>
  <c r="T3249" i="1"/>
  <c r="T3250" i="1"/>
  <c r="T3251" i="1"/>
  <c r="T3252" i="1"/>
  <c r="T3253" i="1"/>
  <c r="T3254" i="1"/>
  <c r="T3255" i="1"/>
  <c r="T3256" i="1"/>
  <c r="T3257" i="1"/>
  <c r="T994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1174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1279" i="1"/>
  <c r="T3304" i="1"/>
  <c r="T3012" i="1"/>
  <c r="T3204" i="1"/>
  <c r="T4101" i="1"/>
  <c r="T3308" i="1"/>
  <c r="T3309" i="1"/>
  <c r="T3310" i="1"/>
  <c r="T4088" i="1"/>
  <c r="T3312" i="1"/>
  <c r="T3313" i="1"/>
  <c r="T3314" i="1"/>
  <c r="T3315" i="1"/>
  <c r="T3316" i="1"/>
  <c r="T3317" i="1"/>
  <c r="T3318" i="1"/>
  <c r="T3319" i="1"/>
  <c r="T3320" i="1"/>
  <c r="T3321" i="1"/>
  <c r="T3322" i="1"/>
  <c r="T1019" i="1"/>
  <c r="T1300" i="1"/>
  <c r="T3307" i="1"/>
  <c r="T3323" i="1"/>
  <c r="T3327" i="1"/>
  <c r="T3328" i="1"/>
  <c r="T3329" i="1"/>
  <c r="T3330" i="1"/>
  <c r="T3331" i="1"/>
  <c r="T3332" i="1"/>
  <c r="T4109" i="1"/>
  <c r="T3334" i="1"/>
  <c r="T3335" i="1"/>
  <c r="T3336" i="1"/>
  <c r="T3337" i="1"/>
  <c r="T3338" i="1"/>
  <c r="T3339" i="1"/>
  <c r="T3340" i="1"/>
  <c r="T3341" i="1"/>
  <c r="T3342" i="1"/>
  <c r="T1013" i="1"/>
  <c r="T3344" i="1"/>
  <c r="T3345" i="1"/>
  <c r="T3485" i="1"/>
  <c r="T3347" i="1"/>
  <c r="T1129" i="1"/>
  <c r="T2934" i="1"/>
  <c r="T4061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982" i="1"/>
  <c r="T3364" i="1"/>
  <c r="T3365" i="1"/>
  <c r="T4033" i="1"/>
  <c r="T3367" i="1"/>
  <c r="T3368" i="1"/>
  <c r="T3369" i="1"/>
  <c r="T3370" i="1"/>
  <c r="T3434" i="1"/>
  <c r="T409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884" i="1"/>
  <c r="T3387" i="1"/>
  <c r="T3388" i="1"/>
  <c r="T3389" i="1"/>
  <c r="T1053" i="1"/>
  <c r="T3550" i="1"/>
  <c r="T3392" i="1"/>
  <c r="T3393" i="1"/>
  <c r="T4030" i="1"/>
  <c r="T3395" i="1"/>
  <c r="T3396" i="1"/>
  <c r="T3397" i="1"/>
  <c r="T3398" i="1"/>
  <c r="T3399" i="1"/>
  <c r="T3400" i="1"/>
  <c r="T3401" i="1"/>
  <c r="T3402" i="1"/>
  <c r="T3403" i="1"/>
  <c r="T3404" i="1"/>
  <c r="T3405" i="1"/>
  <c r="T2940" i="1"/>
  <c r="T3541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1105" i="1"/>
  <c r="T1126" i="1"/>
  <c r="T3427" i="1"/>
  <c r="T3428" i="1"/>
  <c r="T3429" i="1"/>
  <c r="T2785" i="1"/>
  <c r="T2949" i="1"/>
  <c r="T3432" i="1"/>
  <c r="T3036" i="1"/>
  <c r="T3149" i="1"/>
  <c r="T3238" i="1"/>
  <c r="T3244" i="1"/>
  <c r="T4031" i="1"/>
  <c r="T3438" i="1"/>
  <c r="T3439" i="1"/>
  <c r="T1116" i="1"/>
  <c r="T3464" i="1"/>
  <c r="T3442" i="1"/>
  <c r="T3443" i="1"/>
  <c r="T3444" i="1"/>
  <c r="T3445" i="1"/>
  <c r="T3446" i="1"/>
  <c r="T3447" i="1"/>
  <c r="T3448" i="1"/>
  <c r="T1090" i="1"/>
  <c r="T3311" i="1"/>
  <c r="T3633" i="1"/>
  <c r="T3685" i="1"/>
  <c r="T3453" i="1"/>
  <c r="T3454" i="1"/>
  <c r="T3455" i="1"/>
  <c r="T3456" i="1"/>
  <c r="T3457" i="1"/>
  <c r="T3458" i="1"/>
  <c r="T3459" i="1"/>
  <c r="T1005" i="1"/>
  <c r="T1149" i="1"/>
  <c r="T2746" i="1"/>
  <c r="T2939" i="1"/>
  <c r="T4094" i="1"/>
  <c r="T3465" i="1"/>
  <c r="T3536" i="1"/>
  <c r="T3467" i="1"/>
  <c r="T3468" i="1"/>
  <c r="T3469" i="1"/>
  <c r="T3470" i="1"/>
  <c r="T3471" i="1"/>
  <c r="T3700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147" i="1"/>
  <c r="T3148" i="1"/>
  <c r="T3487" i="1"/>
  <c r="T3488" i="1"/>
  <c r="T3489" i="1"/>
  <c r="T2460" i="1"/>
  <c r="T3491" i="1"/>
  <c r="T3492" i="1"/>
  <c r="T3493" i="1"/>
  <c r="T3494" i="1"/>
  <c r="T3495" i="1"/>
  <c r="T3496" i="1"/>
  <c r="T3497" i="1"/>
  <c r="T3498" i="1"/>
  <c r="T3499" i="1"/>
  <c r="T3500" i="1"/>
  <c r="T2984" i="1"/>
  <c r="T3202" i="1"/>
  <c r="T3348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863" i="1"/>
  <c r="T1076" i="1"/>
  <c r="T3538" i="1"/>
  <c r="T3539" i="1"/>
  <c r="T3540" i="1"/>
  <c r="T1248" i="1"/>
  <c r="T1259" i="1"/>
  <c r="T2749" i="1"/>
  <c r="T2775" i="1"/>
  <c r="T3545" i="1"/>
  <c r="T2955" i="1"/>
  <c r="T3547" i="1"/>
  <c r="T3548" i="1"/>
  <c r="T3087" i="1"/>
  <c r="T3462" i="1"/>
  <c r="T3562" i="1"/>
  <c r="T4086" i="1"/>
  <c r="T4087" i="1"/>
  <c r="T3554" i="1"/>
  <c r="T3555" i="1"/>
  <c r="T3556" i="1"/>
  <c r="T3557" i="1"/>
  <c r="T3558" i="1"/>
  <c r="T3559" i="1"/>
  <c r="T3560" i="1"/>
  <c r="T1043" i="1"/>
  <c r="T3303" i="1"/>
  <c r="T3563" i="1"/>
  <c r="T3564" i="1"/>
  <c r="T3565" i="1"/>
  <c r="T3566" i="1"/>
  <c r="T3567" i="1"/>
  <c r="T3568" i="1"/>
  <c r="T3569" i="1"/>
  <c r="T1125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913" i="1"/>
  <c r="T1079" i="1"/>
  <c r="T3593" i="1"/>
  <c r="T3594" i="1"/>
  <c r="T3084" i="1"/>
  <c r="T3201" i="1"/>
  <c r="T3219" i="1"/>
  <c r="T3449" i="1"/>
  <c r="T3490" i="1"/>
  <c r="T4081" i="1"/>
  <c r="T3601" i="1"/>
  <c r="T3602" i="1"/>
  <c r="T3603" i="1"/>
  <c r="T4060" i="1"/>
  <c r="T3605" i="1"/>
  <c r="T3606" i="1"/>
  <c r="T3607" i="1"/>
  <c r="T3608" i="1"/>
  <c r="T3609" i="1"/>
  <c r="T3610" i="1"/>
  <c r="T3611" i="1"/>
  <c r="T3612" i="1"/>
  <c r="T3047" i="1"/>
  <c r="T3441" i="1"/>
  <c r="T4084" i="1"/>
  <c r="T4115" i="1"/>
  <c r="T3617" i="1"/>
  <c r="T3618" i="1"/>
  <c r="T3619" i="1"/>
  <c r="T3620" i="1"/>
  <c r="T3621" i="1"/>
  <c r="T3622" i="1"/>
  <c r="T3623" i="1"/>
  <c r="T3624" i="1"/>
  <c r="T3625" i="1"/>
  <c r="T3626" i="1"/>
  <c r="T3627" i="1"/>
  <c r="T1141" i="1"/>
  <c r="T1157" i="1"/>
  <c r="T3630" i="1"/>
  <c r="T3631" i="1"/>
  <c r="T3632" i="1"/>
  <c r="T3486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1151" i="1"/>
  <c r="T1160" i="1"/>
  <c r="T3687" i="1"/>
  <c r="T3688" i="1"/>
  <c r="T3689" i="1"/>
  <c r="T3690" i="1"/>
  <c r="T3691" i="1"/>
  <c r="T3692" i="1"/>
  <c r="T3693" i="1"/>
  <c r="T3694" i="1"/>
  <c r="T2950" i="1"/>
  <c r="T2964" i="1"/>
  <c r="T2970" i="1"/>
  <c r="T3074" i="1"/>
  <c r="T3155" i="1"/>
  <c r="T3243" i="1"/>
  <c r="T3472" i="1"/>
  <c r="T3543" i="1"/>
  <c r="T3696" i="1"/>
  <c r="T3701" i="1"/>
  <c r="T4114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874" i="1"/>
  <c r="T879" i="1"/>
  <c r="T898" i="1"/>
  <c r="T905" i="1"/>
  <c r="T919" i="1"/>
  <c r="T953" i="1"/>
  <c r="T979" i="1"/>
  <c r="T1015" i="1"/>
  <c r="T1038" i="1"/>
  <c r="T1045" i="1"/>
  <c r="T1058" i="1"/>
  <c r="T1080" i="1"/>
  <c r="T1107" i="1"/>
  <c r="T1121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1285" i="1"/>
  <c r="T1302" i="1"/>
  <c r="T1305" i="1"/>
  <c r="T4052" i="1"/>
  <c r="T4053" i="1"/>
  <c r="T4054" i="1"/>
  <c r="T4055" i="1"/>
  <c r="T4056" i="1"/>
  <c r="T4057" i="1"/>
  <c r="T4058" i="1"/>
  <c r="T4059" i="1"/>
  <c r="T2742" i="1"/>
  <c r="T2768" i="1"/>
  <c r="T2772" i="1"/>
  <c r="T2773" i="1"/>
  <c r="T4064" i="1"/>
  <c r="T4065" i="1"/>
  <c r="T4066" i="1"/>
  <c r="T4067" i="1"/>
  <c r="T2977" i="1"/>
  <c r="T4069" i="1"/>
  <c r="T4070" i="1"/>
  <c r="T4071" i="1"/>
  <c r="T4072" i="1"/>
  <c r="T4073" i="1"/>
  <c r="T4074" i="1"/>
  <c r="T4075" i="1"/>
  <c r="T4076" i="1"/>
  <c r="T4077" i="1"/>
  <c r="T4078" i="1"/>
  <c r="T3005" i="1"/>
  <c r="T3046" i="1"/>
  <c r="T3085" i="1"/>
  <c r="T3119" i="1"/>
  <c r="T3152" i="1"/>
  <c r="T3154" i="1"/>
  <c r="T3170" i="1"/>
  <c r="T3216" i="1"/>
  <c r="T3218" i="1"/>
  <c r="T3231" i="1"/>
  <c r="T3245" i="1"/>
  <c r="T3247" i="1"/>
  <c r="T3275" i="1"/>
  <c r="T3324" i="1"/>
  <c r="T3371" i="1"/>
  <c r="T3435" i="1"/>
  <c r="T3452" i="1"/>
  <c r="T3537" i="1"/>
  <c r="T3542" i="1"/>
  <c r="T3561" i="1"/>
  <c r="T3591" i="1"/>
  <c r="T3596" i="1"/>
  <c r="T3598" i="1"/>
  <c r="T3686" i="1"/>
  <c r="T3702" i="1"/>
  <c r="T3705" i="1"/>
  <c r="T4026" i="1"/>
  <c r="T4051" i="1"/>
  <c r="T4068" i="1"/>
  <c r="T4080" i="1"/>
  <c r="T4082" i="1"/>
  <c r="T4089" i="1"/>
  <c r="T4099" i="1"/>
  <c r="T4100" i="1"/>
  <c r="T4102" i="1"/>
  <c r="T4103" i="1"/>
  <c r="T411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2897" i="1"/>
  <c r="S85" i="1"/>
  <c r="S230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350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2644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537" i="1"/>
  <c r="S205" i="1"/>
  <c r="S206" i="1"/>
  <c r="S207" i="1"/>
  <c r="S2286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1471" i="1"/>
  <c r="S233" i="1"/>
  <c r="S1426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1582" i="1"/>
  <c r="S259" i="1"/>
  <c r="S260" i="1"/>
  <c r="S261" i="1"/>
  <c r="S262" i="1"/>
  <c r="S263" i="1"/>
  <c r="S264" i="1"/>
  <c r="S265" i="1"/>
  <c r="S266" i="1"/>
  <c r="S267" i="1"/>
  <c r="S1936" i="1"/>
  <c r="S269" i="1"/>
  <c r="S270" i="1"/>
  <c r="S271" i="1"/>
  <c r="S272" i="1"/>
  <c r="S1447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1410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1512" i="1"/>
  <c r="S339" i="1"/>
  <c r="S340" i="1"/>
  <c r="S341" i="1"/>
  <c r="S342" i="1"/>
  <c r="S343" i="1"/>
  <c r="S344" i="1"/>
  <c r="S345" i="1"/>
  <c r="S346" i="1"/>
  <c r="S347" i="1"/>
  <c r="S348" i="1"/>
  <c r="S1527" i="1"/>
  <c r="S350" i="1"/>
  <c r="S351" i="1"/>
  <c r="S352" i="1"/>
  <c r="S353" i="1"/>
  <c r="S354" i="1"/>
  <c r="S355" i="1"/>
  <c r="S356" i="1"/>
  <c r="S357" i="1"/>
  <c r="S1310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520" i="1"/>
  <c r="S1503" i="1"/>
  <c r="S378" i="1"/>
  <c r="S379" i="1"/>
  <c r="S380" i="1"/>
  <c r="S381" i="1"/>
  <c r="S382" i="1"/>
  <c r="S383" i="1"/>
  <c r="S384" i="1"/>
  <c r="S385" i="1"/>
  <c r="S1457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1517" i="1"/>
  <c r="S409" i="1"/>
  <c r="S410" i="1"/>
  <c r="S411" i="1"/>
  <c r="S412" i="1"/>
  <c r="S413" i="1"/>
  <c r="S1468" i="1"/>
  <c r="S415" i="1"/>
  <c r="S416" i="1"/>
  <c r="S417" i="1"/>
  <c r="S1436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1399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1878" i="1"/>
  <c r="S477" i="1"/>
  <c r="S1246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1563" i="1"/>
  <c r="S358" i="1"/>
  <c r="S496" i="1"/>
  <c r="S1640" i="1"/>
  <c r="S498" i="1"/>
  <c r="S499" i="1"/>
  <c r="S500" i="1"/>
  <c r="S501" i="1"/>
  <c r="S502" i="1"/>
  <c r="S503" i="1"/>
  <c r="S504" i="1"/>
  <c r="S505" i="1"/>
  <c r="S1893" i="1"/>
  <c r="S507" i="1"/>
  <c r="S508" i="1"/>
  <c r="S1467" i="1"/>
  <c r="S1561" i="1"/>
  <c r="S511" i="1"/>
  <c r="S512" i="1"/>
  <c r="S510" i="1"/>
  <c r="S1723" i="1"/>
  <c r="S515" i="1"/>
  <c r="S1542" i="1"/>
  <c r="S517" i="1"/>
  <c r="S518" i="1"/>
  <c r="S519" i="1"/>
  <c r="S1591" i="1"/>
  <c r="S521" i="1"/>
  <c r="S522" i="1"/>
  <c r="S523" i="1"/>
  <c r="S524" i="1"/>
  <c r="S1437" i="1"/>
  <c r="S408" i="1"/>
  <c r="S527" i="1"/>
  <c r="S528" i="1"/>
  <c r="S529" i="1"/>
  <c r="S530" i="1"/>
  <c r="S531" i="1"/>
  <c r="S532" i="1"/>
  <c r="S533" i="1"/>
  <c r="S1347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1518" i="1"/>
  <c r="S565" i="1"/>
  <c r="S566" i="1"/>
  <c r="S567" i="1"/>
  <c r="S568" i="1"/>
  <c r="S569" i="1"/>
  <c r="S570" i="1"/>
  <c r="S571" i="1"/>
  <c r="S572" i="1"/>
  <c r="S573" i="1"/>
  <c r="S1520" i="1"/>
  <c r="S575" i="1"/>
  <c r="S680" i="1"/>
  <c r="S577" i="1"/>
  <c r="S578" i="1"/>
  <c r="S1494" i="1"/>
  <c r="S580" i="1"/>
  <c r="S581" i="1"/>
  <c r="S1531" i="1"/>
  <c r="S583" i="1"/>
  <c r="S3553" i="1"/>
  <c r="S585" i="1"/>
  <c r="S586" i="1"/>
  <c r="S587" i="1"/>
  <c r="S588" i="1"/>
  <c r="S589" i="1"/>
  <c r="S2604" i="1"/>
  <c r="S338" i="1"/>
  <c r="S592" i="1"/>
  <c r="S1419" i="1"/>
  <c r="S1432" i="1"/>
  <c r="S595" i="1"/>
  <c r="S2055" i="1"/>
  <c r="S597" i="1"/>
  <c r="S598" i="1"/>
  <c r="S599" i="1"/>
  <c r="S600" i="1"/>
  <c r="S1510" i="1"/>
  <c r="S602" i="1"/>
  <c r="S603" i="1"/>
  <c r="S604" i="1"/>
  <c r="S605" i="1"/>
  <c r="S606" i="1"/>
  <c r="S607" i="1"/>
  <c r="S608" i="1"/>
  <c r="S208" i="1"/>
  <c r="S610" i="1"/>
  <c r="S611" i="1"/>
  <c r="S612" i="1"/>
  <c r="S613" i="1"/>
  <c r="S2093" i="1"/>
  <c r="S615" i="1"/>
  <c r="S616" i="1"/>
  <c r="S617" i="1"/>
  <c r="S166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2685" i="1"/>
  <c r="S632" i="1"/>
  <c r="S633" i="1"/>
  <c r="S634" i="1"/>
  <c r="S1854" i="1"/>
  <c r="S636" i="1"/>
  <c r="S637" i="1"/>
  <c r="S638" i="1"/>
  <c r="S639" i="1"/>
  <c r="S1204" i="1"/>
  <c r="S641" i="1"/>
  <c r="S642" i="1"/>
  <c r="S1408" i="1"/>
  <c r="S644" i="1"/>
  <c r="S645" i="1"/>
  <c r="S646" i="1"/>
  <c r="S647" i="1"/>
  <c r="S648" i="1"/>
  <c r="S649" i="1"/>
  <c r="S650" i="1"/>
  <c r="S651" i="1"/>
  <c r="S1505" i="1"/>
  <c r="S653" i="1"/>
  <c r="S654" i="1"/>
  <c r="S655" i="1"/>
  <c r="S631" i="1"/>
  <c r="S2510" i="1"/>
  <c r="S658" i="1"/>
  <c r="S659" i="1"/>
  <c r="S660" i="1"/>
  <c r="S661" i="1"/>
  <c r="S662" i="1"/>
  <c r="S663" i="1"/>
  <c r="S664" i="1"/>
  <c r="S665" i="1"/>
  <c r="S666" i="1"/>
  <c r="S3009" i="1"/>
  <c r="S668" i="1"/>
  <c r="S669" i="1"/>
  <c r="S670" i="1"/>
  <c r="S1180" i="1"/>
  <c r="S672" i="1"/>
  <c r="S673" i="1"/>
  <c r="S674" i="1"/>
  <c r="S675" i="1"/>
  <c r="S676" i="1"/>
  <c r="S726" i="1"/>
  <c r="S678" i="1"/>
  <c r="S679" i="1"/>
  <c r="S1960" i="1"/>
  <c r="S681" i="1"/>
  <c r="S682" i="1"/>
  <c r="S683" i="1"/>
  <c r="S684" i="1"/>
  <c r="S2199" i="1"/>
  <c r="S686" i="1"/>
  <c r="S687" i="1"/>
  <c r="S688" i="1"/>
  <c r="S689" i="1"/>
  <c r="S690" i="1"/>
  <c r="S691" i="1"/>
  <c r="S2037" i="1"/>
  <c r="S693" i="1"/>
  <c r="S694" i="1"/>
  <c r="S1370" i="1"/>
  <c r="S1784" i="1"/>
  <c r="S697" i="1"/>
  <c r="S698" i="1"/>
  <c r="S699" i="1"/>
  <c r="S700" i="1"/>
  <c r="S2690" i="1"/>
  <c r="S702" i="1"/>
  <c r="S703" i="1"/>
  <c r="S704" i="1"/>
  <c r="S705" i="1"/>
  <c r="S1628" i="1"/>
  <c r="S2231" i="1"/>
  <c r="S708" i="1"/>
  <c r="S2372" i="1"/>
  <c r="S710" i="1"/>
  <c r="S1919" i="1"/>
  <c r="S712" i="1"/>
  <c r="S713" i="1"/>
  <c r="S714" i="1"/>
  <c r="S234" i="1"/>
  <c r="S716" i="1"/>
  <c r="S717" i="1"/>
  <c r="S718" i="1"/>
  <c r="S1323" i="1"/>
  <c r="S2024" i="1"/>
  <c r="S721" i="1"/>
  <c r="S722" i="1"/>
  <c r="S723" i="1"/>
  <c r="S1874" i="1"/>
  <c r="S1886" i="1"/>
  <c r="S709" i="1"/>
  <c r="S1594" i="1"/>
  <c r="S728" i="1"/>
  <c r="S729" i="1"/>
  <c r="S730" i="1"/>
  <c r="S731" i="1"/>
  <c r="S732" i="1"/>
  <c r="S733" i="1"/>
  <c r="S734" i="1"/>
  <c r="S1493" i="1"/>
  <c r="S736" i="1"/>
  <c r="S737" i="1"/>
  <c r="S738" i="1"/>
  <c r="S739" i="1"/>
  <c r="S813" i="1"/>
  <c r="S1958" i="1"/>
  <c r="S742" i="1"/>
  <c r="S743" i="1"/>
  <c r="S744" i="1"/>
  <c r="S745" i="1"/>
  <c r="S746" i="1"/>
  <c r="S1326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179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1226" i="1"/>
  <c r="S778" i="1"/>
  <c r="S779" i="1"/>
  <c r="S780" i="1"/>
  <c r="S781" i="1"/>
  <c r="S782" i="1"/>
  <c r="S783" i="1"/>
  <c r="S1637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1725" i="1"/>
  <c r="S806" i="1"/>
  <c r="S807" i="1"/>
  <c r="S808" i="1"/>
  <c r="S809" i="1"/>
  <c r="S810" i="1"/>
  <c r="S811" i="1"/>
  <c r="S812" i="1"/>
  <c r="S1361" i="1"/>
  <c r="S814" i="1"/>
  <c r="S1498" i="1"/>
  <c r="S652" i="1"/>
  <c r="S817" i="1"/>
  <c r="S818" i="1"/>
  <c r="S2405" i="1"/>
  <c r="S820" i="1"/>
  <c r="S821" i="1"/>
  <c r="S822" i="1"/>
  <c r="S823" i="1"/>
  <c r="S824" i="1"/>
  <c r="S825" i="1"/>
  <c r="S826" i="1"/>
  <c r="S1547" i="1"/>
  <c r="S2562" i="1"/>
  <c r="S1690" i="1"/>
  <c r="S830" i="1"/>
  <c r="S831" i="1"/>
  <c r="S832" i="1"/>
  <c r="S833" i="1"/>
  <c r="S834" i="1"/>
  <c r="S1829" i="1"/>
  <c r="S836" i="1"/>
  <c r="S837" i="1"/>
  <c r="S838" i="1"/>
  <c r="S839" i="1"/>
  <c r="S840" i="1"/>
  <c r="S841" i="1"/>
  <c r="S842" i="1"/>
  <c r="S843" i="1"/>
  <c r="S844" i="1"/>
  <c r="S845" i="1"/>
  <c r="S1230" i="1"/>
  <c r="S847" i="1"/>
  <c r="S1827" i="1"/>
  <c r="S849" i="1"/>
  <c r="S850" i="1"/>
  <c r="S851" i="1"/>
  <c r="S852" i="1"/>
  <c r="S853" i="1"/>
  <c r="S854" i="1"/>
  <c r="S1324" i="1"/>
  <c r="S1540" i="1"/>
  <c r="S857" i="1"/>
  <c r="S858" i="1"/>
  <c r="S1797" i="1"/>
  <c r="S860" i="1"/>
  <c r="S861" i="1"/>
  <c r="S862" i="1"/>
  <c r="S2257" i="1"/>
  <c r="S864" i="1"/>
  <c r="S865" i="1"/>
  <c r="S866" i="1"/>
  <c r="S867" i="1"/>
  <c r="S868" i="1"/>
  <c r="S869" i="1"/>
  <c r="S870" i="1"/>
  <c r="S871" i="1"/>
  <c r="S872" i="1"/>
  <c r="S873" i="1"/>
  <c r="S1610" i="1"/>
  <c r="S875" i="1"/>
  <c r="S876" i="1"/>
  <c r="S877" i="1"/>
  <c r="S878" i="1"/>
  <c r="S1368" i="1"/>
  <c r="S880" i="1"/>
  <c r="S881" i="1"/>
  <c r="S882" i="1"/>
  <c r="S883" i="1"/>
  <c r="S1303" i="1"/>
  <c r="S885" i="1"/>
  <c r="S886" i="1"/>
  <c r="S887" i="1"/>
  <c r="S888" i="1"/>
  <c r="S889" i="1"/>
  <c r="S977" i="1"/>
  <c r="S891" i="1"/>
  <c r="S892" i="1"/>
  <c r="S893" i="1"/>
  <c r="S894" i="1"/>
  <c r="S895" i="1"/>
  <c r="S896" i="1"/>
  <c r="S897" i="1"/>
  <c r="S1524" i="1"/>
  <c r="S899" i="1"/>
  <c r="S900" i="1"/>
  <c r="S901" i="1"/>
  <c r="S902" i="1"/>
  <c r="S903" i="1"/>
  <c r="S904" i="1"/>
  <c r="S2488" i="1"/>
  <c r="S906" i="1"/>
  <c r="S907" i="1"/>
  <c r="S908" i="1"/>
  <c r="S909" i="1"/>
  <c r="S1456" i="1"/>
  <c r="S911" i="1"/>
  <c r="S912" i="1"/>
  <c r="S590" i="1"/>
  <c r="S1392" i="1"/>
  <c r="S915" i="1"/>
  <c r="S916" i="1"/>
  <c r="S917" i="1"/>
  <c r="S918" i="1"/>
  <c r="S2236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1576" i="1"/>
  <c r="S944" i="1"/>
  <c r="S945" i="1"/>
  <c r="S946" i="1"/>
  <c r="S947" i="1"/>
  <c r="S948" i="1"/>
  <c r="S949" i="1"/>
  <c r="S950" i="1"/>
  <c r="S951" i="1"/>
  <c r="S952" i="1"/>
  <c r="S1657" i="1"/>
  <c r="S954" i="1"/>
  <c r="S955" i="1"/>
  <c r="S956" i="1"/>
  <c r="S957" i="1"/>
  <c r="S958" i="1"/>
  <c r="S959" i="1"/>
  <c r="S960" i="1"/>
  <c r="S961" i="1"/>
  <c r="S962" i="1"/>
  <c r="S963" i="1"/>
  <c r="S964" i="1"/>
  <c r="S1222" i="1"/>
  <c r="S966" i="1"/>
  <c r="S1022" i="1"/>
  <c r="S968" i="1"/>
  <c r="S969" i="1"/>
  <c r="S696" i="1"/>
  <c r="S971" i="1"/>
  <c r="S972" i="1"/>
  <c r="S973" i="1"/>
  <c r="S974" i="1"/>
  <c r="S975" i="1"/>
  <c r="S976" i="1"/>
  <c r="S1933" i="1"/>
  <c r="S978" i="1"/>
  <c r="S1485" i="1"/>
  <c r="S980" i="1"/>
  <c r="S981" i="1"/>
  <c r="S2371" i="1"/>
  <c r="S983" i="1"/>
  <c r="S3600" i="1"/>
  <c r="S985" i="1"/>
  <c r="S986" i="1"/>
  <c r="S987" i="1"/>
  <c r="S988" i="1"/>
  <c r="S989" i="1"/>
  <c r="S990" i="1"/>
  <c r="S1730" i="1"/>
  <c r="S992" i="1"/>
  <c r="S993" i="1"/>
  <c r="S1581" i="1"/>
  <c r="S995" i="1"/>
  <c r="S996" i="1"/>
  <c r="S997" i="1"/>
  <c r="S998" i="1"/>
  <c r="S999" i="1"/>
  <c r="S1000" i="1"/>
  <c r="S1001" i="1"/>
  <c r="S1002" i="1"/>
  <c r="S1003" i="1"/>
  <c r="S1004" i="1"/>
  <c r="S158" i="1"/>
  <c r="S1006" i="1"/>
  <c r="S1007" i="1"/>
  <c r="S1008" i="1"/>
  <c r="S1009" i="1"/>
  <c r="S1010" i="1"/>
  <c r="S1011" i="1"/>
  <c r="S1012" i="1"/>
  <c r="S1417" i="1"/>
  <c r="S1014" i="1"/>
  <c r="S1840" i="1"/>
  <c r="S1016" i="1"/>
  <c r="S1017" i="1"/>
  <c r="S1018" i="1"/>
  <c r="S741" i="1"/>
  <c r="S1706" i="1"/>
  <c r="S1021" i="1"/>
  <c r="S1465" i="1"/>
  <c r="S1023" i="1"/>
  <c r="S1024" i="1"/>
  <c r="S1025" i="1"/>
  <c r="S1026" i="1"/>
  <c r="S1027" i="1"/>
  <c r="S1028" i="1"/>
  <c r="S1029" i="1"/>
  <c r="S1030" i="1"/>
  <c r="S1031" i="1"/>
  <c r="S2298" i="1"/>
  <c r="S657" i="1"/>
  <c r="S1034" i="1"/>
  <c r="S1035" i="1"/>
  <c r="S2548" i="1"/>
  <c r="S1037" i="1"/>
  <c r="S1511" i="1"/>
  <c r="S1039" i="1"/>
  <c r="S2025" i="1"/>
  <c r="S1041" i="1"/>
  <c r="S1330" i="1"/>
  <c r="S1205" i="1"/>
  <c r="S1044" i="1"/>
  <c r="S1793" i="1"/>
  <c r="S2302" i="1"/>
  <c r="S1047" i="1"/>
  <c r="S711" i="1"/>
  <c r="S1049" i="1"/>
  <c r="S1050" i="1"/>
  <c r="S1051" i="1"/>
  <c r="S1052" i="1"/>
  <c r="S2133" i="1"/>
  <c r="S1054" i="1"/>
  <c r="S2273" i="1"/>
  <c r="S1056" i="1"/>
  <c r="S1057" i="1"/>
  <c r="S1590" i="1"/>
  <c r="S1327" i="1"/>
  <c r="S1060" i="1"/>
  <c r="S1061" i="1"/>
  <c r="S1062" i="1"/>
  <c r="S1063" i="1"/>
  <c r="S1064" i="1"/>
  <c r="S1065" i="1"/>
  <c r="S1066" i="1"/>
  <c r="S1067" i="1"/>
  <c r="S1068" i="1"/>
  <c r="S1069" i="1"/>
  <c r="S2653" i="1"/>
  <c r="S1758" i="1"/>
  <c r="S1072" i="1"/>
  <c r="S1073" i="1"/>
  <c r="S1074" i="1"/>
  <c r="S1625" i="1"/>
  <c r="S2851" i="1"/>
  <c r="S1077" i="1"/>
  <c r="S1078" i="1"/>
  <c r="S1177" i="1"/>
  <c r="S1376" i="1"/>
  <c r="S1081" i="1"/>
  <c r="S1082" i="1"/>
  <c r="S1529" i="1"/>
  <c r="S1084" i="1"/>
  <c r="S1085" i="1"/>
  <c r="S1086" i="1"/>
  <c r="S1087" i="1"/>
  <c r="S1088" i="1"/>
  <c r="S1089" i="1"/>
  <c r="S1573" i="1"/>
  <c r="S1091" i="1"/>
  <c r="S1092" i="1"/>
  <c r="S1093" i="1"/>
  <c r="S1094" i="1"/>
  <c r="S1095" i="1"/>
  <c r="S1096" i="1"/>
  <c r="S1097" i="1"/>
  <c r="S1098" i="1"/>
  <c r="S1099" i="1"/>
  <c r="S1100" i="1"/>
  <c r="S1766" i="1"/>
  <c r="S1710" i="1"/>
  <c r="S1103" i="1"/>
  <c r="S1104" i="1"/>
  <c r="S2101" i="1"/>
  <c r="S1106" i="1"/>
  <c r="S2155" i="1"/>
  <c r="S1108" i="1"/>
  <c r="S1109" i="1"/>
  <c r="S1110" i="1"/>
  <c r="S1111" i="1"/>
  <c r="S1112" i="1"/>
  <c r="S1113" i="1"/>
  <c r="S1114" i="1"/>
  <c r="S1115" i="1"/>
  <c r="S1965" i="1"/>
  <c r="S2549" i="1"/>
  <c r="S2625" i="1"/>
  <c r="S2860" i="1"/>
  <c r="S1120" i="1"/>
  <c r="S1973" i="1"/>
  <c r="S1122" i="1"/>
  <c r="S1123" i="1"/>
  <c r="S1568" i="1"/>
  <c r="S1307" i="1"/>
  <c r="S727" i="1"/>
  <c r="S1127" i="1"/>
  <c r="S1128" i="1"/>
  <c r="S591" i="1"/>
  <c r="S1130" i="1"/>
  <c r="S86" i="1"/>
  <c r="S1132" i="1"/>
  <c r="S1704" i="1"/>
  <c r="S1134" i="1"/>
  <c r="S1135" i="1"/>
  <c r="S1429" i="1"/>
  <c r="S1137" i="1"/>
  <c r="S1138" i="1"/>
  <c r="S1139" i="1"/>
  <c r="S1140" i="1"/>
  <c r="S1813" i="1"/>
  <c r="S1142" i="1"/>
  <c r="S1143" i="1"/>
  <c r="S1402" i="1"/>
  <c r="S1145" i="1"/>
  <c r="S1146" i="1"/>
  <c r="S1147" i="1"/>
  <c r="S1148" i="1"/>
  <c r="S2041" i="1"/>
  <c r="S1150" i="1"/>
  <c r="S84" i="1"/>
  <c r="S1152" i="1"/>
  <c r="S1227" i="1"/>
  <c r="S2419" i="1"/>
  <c r="S1155" i="1"/>
  <c r="S1156" i="1"/>
  <c r="S1346" i="1"/>
  <c r="S1158" i="1"/>
  <c r="S1159" i="1"/>
  <c r="S656" i="1"/>
  <c r="S1244" i="1"/>
  <c r="S1162" i="1"/>
  <c r="S1163" i="1"/>
  <c r="S1765" i="1"/>
  <c r="S1165" i="1"/>
  <c r="S1166" i="1"/>
  <c r="S1167" i="1"/>
  <c r="S1168" i="1"/>
  <c r="S1414" i="1"/>
  <c r="S1170" i="1"/>
  <c r="S1171" i="1"/>
  <c r="S1172" i="1"/>
  <c r="S2712" i="1"/>
  <c r="S1187" i="1"/>
  <c r="S1175" i="1"/>
  <c r="S2350" i="1"/>
  <c r="S1711" i="1"/>
  <c r="S2637" i="1"/>
  <c r="S1179" i="1"/>
  <c r="S2423" i="1"/>
  <c r="S1181" i="1"/>
  <c r="S1182" i="1"/>
  <c r="S1183" i="1"/>
  <c r="S1184" i="1"/>
  <c r="S1185" i="1"/>
  <c r="S1186" i="1"/>
  <c r="S2873" i="1"/>
  <c r="S1188" i="1"/>
  <c r="S1189" i="1"/>
  <c r="S1190" i="1"/>
  <c r="S1191" i="1"/>
  <c r="S1192" i="1"/>
  <c r="S1193" i="1"/>
  <c r="S2074" i="1"/>
  <c r="S1195" i="1"/>
  <c r="S1196" i="1"/>
  <c r="S1197" i="1"/>
  <c r="S1198" i="1"/>
  <c r="S1199" i="1"/>
  <c r="S1200" i="1"/>
  <c r="S1201" i="1"/>
  <c r="S1202" i="1"/>
  <c r="S1203" i="1"/>
  <c r="S1382" i="1"/>
  <c r="S1906" i="1"/>
  <c r="S1206" i="1"/>
  <c r="S1207" i="1"/>
  <c r="S1208" i="1"/>
  <c r="S1209" i="1"/>
  <c r="S1210" i="1"/>
  <c r="S1211" i="1"/>
  <c r="S1212" i="1"/>
  <c r="S1213" i="1"/>
  <c r="S2104" i="1"/>
  <c r="S1215" i="1"/>
  <c r="S1216" i="1"/>
  <c r="S1217" i="1"/>
  <c r="S1218" i="1"/>
  <c r="S1219" i="1"/>
  <c r="S1220" i="1"/>
  <c r="S1396" i="1"/>
  <c r="S2715" i="1"/>
  <c r="S2869" i="1"/>
  <c r="S1333" i="1"/>
  <c r="S1225" i="1"/>
  <c r="S1738" i="1"/>
  <c r="S576" i="1"/>
  <c r="S1228" i="1"/>
  <c r="S1229" i="1"/>
  <c r="S2230" i="1"/>
  <c r="S2589" i="1"/>
  <c r="S1232" i="1"/>
  <c r="S1233" i="1"/>
  <c r="S1234" i="1"/>
  <c r="S1235" i="1"/>
  <c r="S1236" i="1"/>
  <c r="S1237" i="1"/>
  <c r="S701" i="1"/>
  <c r="S1239" i="1"/>
  <c r="S1240" i="1"/>
  <c r="S2592" i="1"/>
  <c r="S1242" i="1"/>
  <c r="S1243" i="1"/>
  <c r="S2045" i="1"/>
  <c r="S1868" i="1"/>
  <c r="S1537" i="1"/>
  <c r="S1247" i="1"/>
  <c r="S2718" i="1"/>
  <c r="S1666" i="1"/>
  <c r="S1250" i="1"/>
  <c r="S1251" i="1"/>
  <c r="S1252" i="1"/>
  <c r="S1253" i="1"/>
  <c r="S1254" i="1"/>
  <c r="S506" i="1"/>
  <c r="S1256" i="1"/>
  <c r="S1257" i="1"/>
  <c r="S1258" i="1"/>
  <c r="S526" i="1"/>
  <c r="S1260" i="1"/>
  <c r="S1261" i="1"/>
  <c r="S1262" i="1"/>
  <c r="S1263" i="1"/>
  <c r="S1264" i="1"/>
  <c r="S1265" i="1"/>
  <c r="S1266" i="1"/>
  <c r="S1562" i="1"/>
  <c r="S1268" i="1"/>
  <c r="S1269" i="1"/>
  <c r="S1648" i="1"/>
  <c r="S1271" i="1"/>
  <c r="S1272" i="1"/>
  <c r="S1789" i="1"/>
  <c r="S724" i="1"/>
  <c r="S1275" i="1"/>
  <c r="S1276" i="1"/>
  <c r="S1277" i="1"/>
  <c r="S1278" i="1"/>
  <c r="S2177" i="1"/>
  <c r="S1280" i="1"/>
  <c r="S1281" i="1"/>
  <c r="S1282" i="1"/>
  <c r="S1283" i="1"/>
  <c r="S1284" i="1"/>
  <c r="S2619" i="1"/>
  <c r="S1286" i="1"/>
  <c r="S1287" i="1"/>
  <c r="S1288" i="1"/>
  <c r="S1289" i="1"/>
  <c r="S2098" i="1"/>
  <c r="S1727" i="1"/>
  <c r="S1292" i="1"/>
  <c r="S1441" i="1"/>
  <c r="S1294" i="1"/>
  <c r="S1295" i="1"/>
  <c r="S1296" i="1"/>
  <c r="S1297" i="1"/>
  <c r="S1298" i="1"/>
  <c r="S1299" i="1"/>
  <c r="S1837" i="1"/>
  <c r="S1301" i="1"/>
  <c r="S1635" i="1"/>
  <c r="S1642" i="1"/>
  <c r="S1304" i="1"/>
  <c r="S2523" i="1"/>
  <c r="S1306" i="1"/>
  <c r="S2914" i="1"/>
  <c r="S1308" i="1"/>
  <c r="S1309" i="1"/>
  <c r="S1944" i="1"/>
  <c r="S1311" i="1"/>
  <c r="S534" i="1"/>
  <c r="S2401" i="1"/>
  <c r="S1314" i="1"/>
  <c r="S1315" i="1"/>
  <c r="S1328" i="1"/>
  <c r="S1317" i="1"/>
  <c r="S1916" i="1"/>
  <c r="S2695" i="1"/>
  <c r="S1320" i="1"/>
  <c r="S1321" i="1"/>
  <c r="S1322" i="1"/>
  <c r="S494" i="1"/>
  <c r="S1466" i="1"/>
  <c r="S1325" i="1"/>
  <c r="S2648" i="1"/>
  <c r="S1636" i="1"/>
  <c r="S2468" i="1"/>
  <c r="S1329" i="1"/>
  <c r="S2142" i="1"/>
  <c r="S309" i="1"/>
  <c r="S1332" i="1"/>
  <c r="S2216" i="1"/>
  <c r="S1334" i="1"/>
  <c r="S1335" i="1"/>
  <c r="S1336" i="1"/>
  <c r="S1337" i="1"/>
  <c r="S1338" i="1"/>
  <c r="S1339" i="1"/>
  <c r="S1340" i="1"/>
  <c r="S1341" i="1"/>
  <c r="S1342" i="1"/>
  <c r="S1343" i="1"/>
  <c r="S2478" i="1"/>
  <c r="S1345" i="1"/>
  <c r="S3363" i="1"/>
  <c r="S377" i="1"/>
  <c r="S856" i="1"/>
  <c r="S2620" i="1"/>
  <c r="S3425" i="1"/>
  <c r="S1351" i="1"/>
  <c r="S1352" i="1"/>
  <c r="S1353" i="1"/>
  <c r="S204" i="1"/>
  <c r="S497" i="1"/>
  <c r="S1356" i="1"/>
  <c r="S1357" i="1"/>
  <c r="S1358" i="1"/>
  <c r="S1359" i="1"/>
  <c r="S1360" i="1"/>
  <c r="S1409" i="1"/>
  <c r="S2647" i="1"/>
  <c r="S1363" i="1"/>
  <c r="S1364" i="1"/>
  <c r="S1365" i="1"/>
  <c r="S1366" i="1"/>
  <c r="S1367" i="1"/>
  <c r="S2163" i="1"/>
  <c r="S1823" i="1"/>
  <c r="S1214" i="1"/>
  <c r="S1371" i="1"/>
  <c r="S1372" i="1"/>
  <c r="S3613" i="1"/>
  <c r="S1374" i="1"/>
  <c r="S1375" i="1"/>
  <c r="S273" i="1"/>
  <c r="S1709" i="1"/>
  <c r="S2847" i="1"/>
  <c r="S1760" i="1"/>
  <c r="S1380" i="1"/>
  <c r="S1381" i="1"/>
  <c r="S2121" i="1"/>
  <c r="S1383" i="1"/>
  <c r="S1384" i="1"/>
  <c r="S1385" i="1"/>
  <c r="S2691" i="1"/>
  <c r="S1387" i="1"/>
  <c r="S715" i="1"/>
  <c r="S1389" i="1"/>
  <c r="S1390" i="1"/>
  <c r="S1391" i="1"/>
  <c r="S2639" i="1"/>
  <c r="S1393" i="1"/>
  <c r="S1316" i="1"/>
  <c r="S1395" i="1"/>
  <c r="S2585" i="1"/>
  <c r="S4108" i="1"/>
  <c r="S1838" i="1"/>
  <c r="S1318" i="1"/>
  <c r="S1400" i="1"/>
  <c r="S1401" i="1"/>
  <c r="S1852" i="1"/>
  <c r="S1403" i="1"/>
  <c r="S1404" i="1"/>
  <c r="S1405" i="1"/>
  <c r="S1406" i="1"/>
  <c r="S1407" i="1"/>
  <c r="S1631" i="1"/>
  <c r="S1354" i="1"/>
  <c r="S2318" i="1"/>
  <c r="S1411" i="1"/>
  <c r="S1412" i="1"/>
  <c r="S1413" i="1"/>
  <c r="S2399" i="1"/>
  <c r="S1415" i="1"/>
  <c r="S1416" i="1"/>
  <c r="S2711" i="1"/>
  <c r="S1418" i="1"/>
  <c r="S142" i="1"/>
  <c r="S1420" i="1"/>
  <c r="S1421" i="1"/>
  <c r="S1422" i="1"/>
  <c r="S1423" i="1"/>
  <c r="S1424" i="1"/>
  <c r="S1425" i="1"/>
  <c r="S1238" i="1"/>
  <c r="S1124" i="1"/>
  <c r="S1428" i="1"/>
  <c r="S2487" i="1"/>
  <c r="S1430" i="1"/>
  <c r="S1431" i="1"/>
  <c r="S1446" i="1"/>
  <c r="S1433" i="1"/>
  <c r="S1434" i="1"/>
  <c r="S1435" i="1"/>
  <c r="S2474" i="1"/>
  <c r="S2615" i="1"/>
  <c r="S1438" i="1"/>
  <c r="S1439" i="1"/>
  <c r="S1440" i="1"/>
  <c r="S2233" i="1"/>
  <c r="S695" i="1"/>
  <c r="S1443" i="1"/>
  <c r="S1444" i="1"/>
  <c r="S1445" i="1"/>
  <c r="S1675" i="1"/>
  <c r="S1728" i="1"/>
  <c r="S1448" i="1"/>
  <c r="S2557" i="1"/>
  <c r="S1450" i="1"/>
  <c r="S819" i="1"/>
  <c r="S1452" i="1"/>
  <c r="S2433" i="1"/>
  <c r="S1454" i="1"/>
  <c r="S1455" i="1"/>
  <c r="S1530" i="1"/>
  <c r="S2207" i="1"/>
  <c r="S1458" i="1"/>
  <c r="S1459" i="1"/>
  <c r="S1460" i="1"/>
  <c r="S2513" i="1"/>
  <c r="S1462" i="1"/>
  <c r="S1245" i="1"/>
  <c r="S2638" i="1"/>
  <c r="S2663" i="1"/>
  <c r="S1926" i="1"/>
  <c r="S2885" i="1"/>
  <c r="S1398" i="1"/>
  <c r="S1469" i="1"/>
  <c r="S1470" i="1"/>
  <c r="S1892" i="1"/>
  <c r="S2393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223" i="1"/>
  <c r="S1486" i="1"/>
  <c r="S1487" i="1"/>
  <c r="S1488" i="1"/>
  <c r="S1489" i="1"/>
  <c r="S2201" i="1"/>
  <c r="S1491" i="1"/>
  <c r="S1492" i="1"/>
  <c r="S1798" i="1"/>
  <c r="S2056" i="1"/>
  <c r="S1495" i="1"/>
  <c r="S1496" i="1"/>
  <c r="S1497" i="1"/>
  <c r="S609" i="1"/>
  <c r="S1499" i="1"/>
  <c r="S1500" i="1"/>
  <c r="S1501" i="1"/>
  <c r="S2518" i="1"/>
  <c r="S1472" i="1"/>
  <c r="S1504" i="1"/>
  <c r="S1835" i="1"/>
  <c r="S1506" i="1"/>
  <c r="S1507" i="1"/>
  <c r="S1508" i="1"/>
  <c r="S1442" i="1"/>
  <c r="S2498" i="1"/>
  <c r="S1355" i="1"/>
  <c r="S1903" i="1"/>
  <c r="S1513" i="1"/>
  <c r="S1514" i="1"/>
  <c r="S777" i="1"/>
  <c r="S2649" i="1"/>
  <c r="S2577" i="1"/>
  <c r="S2370" i="1"/>
  <c r="S2439" i="1"/>
  <c r="S2213" i="1"/>
  <c r="S2519" i="1"/>
  <c r="S1522" i="1"/>
  <c r="S1523" i="1"/>
  <c r="S2555" i="1"/>
  <c r="S1525" i="1"/>
  <c r="S1526" i="1"/>
  <c r="S1774" i="1"/>
  <c r="S1528" i="1"/>
  <c r="S677" i="1"/>
  <c r="S1588" i="1"/>
  <c r="S2586" i="1"/>
  <c r="S1532" i="1"/>
  <c r="S2193" i="1"/>
  <c r="S4032" i="1"/>
  <c r="S1535" i="1"/>
  <c r="S1536" i="1"/>
  <c r="S601" i="1"/>
  <c r="S1538" i="1"/>
  <c r="S1539" i="1"/>
  <c r="S1373" i="1"/>
  <c r="S1541" i="1"/>
  <c r="S1967" i="1"/>
  <c r="S2050" i="1"/>
  <c r="S1544" i="1"/>
  <c r="S1545" i="1"/>
  <c r="S1546" i="1"/>
  <c r="S1490" i="1"/>
  <c r="S1548" i="1"/>
  <c r="S1549" i="1"/>
  <c r="S1550" i="1"/>
  <c r="S1551" i="1"/>
  <c r="S1552" i="1"/>
  <c r="S1553" i="1"/>
  <c r="S2481" i="1"/>
  <c r="S1555" i="1"/>
  <c r="S1556" i="1"/>
  <c r="S3699" i="1"/>
  <c r="S1558" i="1"/>
  <c r="S1559" i="1"/>
  <c r="S1560" i="1"/>
  <c r="S816" i="1"/>
  <c r="S1826" i="1"/>
  <c r="S1896" i="1"/>
  <c r="S2515" i="1"/>
  <c r="S1565" i="1"/>
  <c r="S1566" i="1"/>
  <c r="S1567" i="1"/>
  <c r="S3067" i="1"/>
  <c r="S1569" i="1"/>
  <c r="S1570" i="1"/>
  <c r="S1571" i="1"/>
  <c r="S1572" i="1"/>
  <c r="S1875" i="1"/>
  <c r="S593" i="1"/>
  <c r="S1575" i="1"/>
  <c r="S1378" i="1"/>
  <c r="S1577" i="1"/>
  <c r="S1578" i="1"/>
  <c r="S1917" i="1"/>
  <c r="S1580" i="1"/>
  <c r="S2671" i="1"/>
  <c r="S828" i="1"/>
  <c r="S1583" i="1"/>
  <c r="S1584" i="1"/>
  <c r="S1585" i="1"/>
  <c r="S1586" i="1"/>
  <c r="S2722" i="1"/>
  <c r="S1516" i="1"/>
  <c r="S1589" i="1"/>
  <c r="S2391" i="1"/>
  <c r="S827" i="1"/>
  <c r="S1592" i="1"/>
  <c r="S1461" i="1"/>
  <c r="S2102" i="1"/>
  <c r="S1595" i="1"/>
  <c r="S1596" i="1"/>
  <c r="S1597" i="1"/>
  <c r="S1598" i="1"/>
  <c r="S1599" i="1"/>
  <c r="S1600" i="1"/>
  <c r="S1601" i="1"/>
  <c r="S1602" i="1"/>
  <c r="S3614" i="1"/>
  <c r="S1533" i="1"/>
  <c r="S2027" i="1"/>
  <c r="S1606" i="1"/>
  <c r="S1055" i="1"/>
  <c r="S1608" i="1"/>
  <c r="S1609" i="1"/>
  <c r="S1715" i="1"/>
  <c r="S1611" i="1"/>
  <c r="S2246" i="1"/>
  <c r="S1613" i="1"/>
  <c r="S1658" i="1"/>
  <c r="S1615" i="1"/>
  <c r="S1616" i="1"/>
  <c r="S1617" i="1"/>
  <c r="S1618" i="1"/>
  <c r="S1619" i="1"/>
  <c r="S1394" i="1"/>
  <c r="S1621" i="1"/>
  <c r="S1622" i="1"/>
  <c r="S1623" i="1"/>
  <c r="S1624" i="1"/>
  <c r="S707" i="1"/>
  <c r="S1626" i="1"/>
  <c r="S1627" i="1"/>
  <c r="S1290" i="1"/>
  <c r="S1629" i="1"/>
  <c r="S1630" i="1"/>
  <c r="S2181" i="1"/>
  <c r="S1632" i="1"/>
  <c r="S1633" i="1"/>
  <c r="S1634" i="1"/>
  <c r="S2495" i="1"/>
  <c r="S1348" i="1"/>
  <c r="S815" i="1"/>
  <c r="S1638" i="1"/>
  <c r="S2854" i="1"/>
  <c r="S1509" i="1"/>
  <c r="S1641" i="1"/>
  <c r="S1694" i="1"/>
  <c r="S1643" i="1"/>
  <c r="S1644" i="1"/>
  <c r="S1645" i="1"/>
  <c r="S2290" i="1"/>
  <c r="S1647" i="1"/>
  <c r="S2547" i="1"/>
  <c r="S1649" i="1"/>
  <c r="S1650" i="1"/>
  <c r="S1651" i="1"/>
  <c r="S1652" i="1"/>
  <c r="S1653" i="1"/>
  <c r="S1654" i="1"/>
  <c r="S1971" i="1"/>
  <c r="S1656" i="1"/>
  <c r="S859" i="1"/>
  <c r="S1801" i="1"/>
  <c r="S1659" i="1"/>
  <c r="S1660" i="1"/>
  <c r="S2191" i="1"/>
  <c r="S1662" i="1"/>
  <c r="S1574" i="1"/>
  <c r="S1664" i="1"/>
  <c r="S1379" i="1"/>
  <c r="S1534" i="1"/>
  <c r="S1667" i="1"/>
  <c r="S2268" i="1"/>
  <c r="S1669" i="1"/>
  <c r="S1976" i="1"/>
  <c r="S2445" i="1"/>
  <c r="S706" i="1"/>
  <c r="S1543" i="1"/>
  <c r="S2326" i="1"/>
  <c r="S2473" i="1"/>
  <c r="S1676" i="1"/>
  <c r="S2114" i="1"/>
  <c r="S1678" i="1"/>
  <c r="S1679" i="1"/>
  <c r="S1680" i="1"/>
  <c r="S514" i="1"/>
  <c r="S1682" i="1"/>
  <c r="S2425" i="1"/>
  <c r="S1684" i="1"/>
  <c r="S1685" i="1"/>
  <c r="S1686" i="1"/>
  <c r="S1687" i="1"/>
  <c r="S1688" i="1"/>
  <c r="S1689" i="1"/>
  <c r="S1673" i="1"/>
  <c r="S2998" i="1"/>
  <c r="S1692" i="1"/>
  <c r="S1693" i="1"/>
  <c r="S2492" i="1"/>
  <c r="S2654" i="1"/>
  <c r="S1671" i="1"/>
  <c r="S1697" i="1"/>
  <c r="S1698" i="1"/>
  <c r="S1699" i="1"/>
  <c r="S1700" i="1"/>
  <c r="S1701" i="1"/>
  <c r="S1702" i="1"/>
  <c r="S1703" i="1"/>
  <c r="S1661" i="1"/>
  <c r="S1705" i="1"/>
  <c r="S574" i="1"/>
  <c r="S1707" i="1"/>
  <c r="S1708" i="1"/>
  <c r="S1593" i="1"/>
  <c r="S2214" i="1"/>
  <c r="S2277" i="1"/>
  <c r="S1712" i="1"/>
  <c r="S3629" i="1"/>
  <c r="S1714" i="1"/>
  <c r="S3187" i="1"/>
  <c r="S1716" i="1"/>
  <c r="S1717" i="1"/>
  <c r="S1718" i="1"/>
  <c r="S1719" i="1"/>
  <c r="S1720" i="1"/>
  <c r="S1721" i="1"/>
  <c r="S1722" i="1"/>
  <c r="S1604" i="1"/>
  <c r="S1724" i="1"/>
  <c r="S386" i="1"/>
  <c r="S1726" i="1"/>
  <c r="S805" i="1"/>
  <c r="S855" i="1"/>
  <c r="S1729" i="1"/>
  <c r="S2303" i="1"/>
  <c r="S1731" i="1"/>
  <c r="S1732" i="1"/>
  <c r="S1755" i="1"/>
  <c r="S1734" i="1"/>
  <c r="S1735" i="1"/>
  <c r="S1736" i="1"/>
  <c r="S1737" i="1"/>
  <c r="S890" i="1"/>
  <c r="S1739" i="1"/>
  <c r="S1312" i="1"/>
  <c r="S1741" i="1"/>
  <c r="S1742" i="1"/>
  <c r="S1743" i="1"/>
  <c r="S1744" i="1"/>
  <c r="S1745" i="1"/>
  <c r="S1746" i="1"/>
  <c r="S1747" i="1"/>
  <c r="S1748" i="1"/>
  <c r="S1749" i="1"/>
  <c r="S1750" i="1"/>
  <c r="S1751" i="1"/>
  <c r="S1319" i="1"/>
  <c r="S1753" i="1"/>
  <c r="S1754" i="1"/>
  <c r="S1663" i="1"/>
  <c r="S1756" i="1"/>
  <c r="S1757" i="1"/>
  <c r="S2008" i="1"/>
  <c r="S1369" i="1"/>
  <c r="S4107" i="1"/>
  <c r="S1761" i="1"/>
  <c r="S1762" i="1"/>
  <c r="S1763" i="1"/>
  <c r="S1764" i="1"/>
  <c r="S3146" i="1"/>
  <c r="S2361" i="1"/>
  <c r="S1767" i="1"/>
  <c r="S1768" i="1"/>
  <c r="S1769" i="1"/>
  <c r="S1770" i="1"/>
  <c r="S1771" i="1"/>
  <c r="S2084" i="1"/>
  <c r="S1773" i="1"/>
  <c r="S1362" i="1"/>
  <c r="S1775" i="1"/>
  <c r="S1776" i="1"/>
  <c r="S1777" i="1"/>
  <c r="S1778" i="1"/>
  <c r="S1779" i="1"/>
  <c r="S2550" i="1"/>
  <c r="S1780" i="1"/>
  <c r="S2304" i="1"/>
  <c r="S1783" i="1"/>
  <c r="S2614" i="1"/>
  <c r="S1785" i="1"/>
  <c r="S1786" i="1"/>
  <c r="S1787" i="1"/>
  <c r="S1788" i="1"/>
  <c r="S1957" i="1"/>
  <c r="S1790" i="1"/>
  <c r="S2803" i="1"/>
  <c r="S1792" i="1"/>
  <c r="S1377" i="1"/>
  <c r="S1794" i="1"/>
  <c r="S1795" i="1"/>
  <c r="S1953" i="1"/>
  <c r="S1620" i="1"/>
  <c r="S2652" i="1"/>
  <c r="S1799" i="1"/>
  <c r="S1800" i="1"/>
  <c r="S784" i="1"/>
  <c r="S1802" i="1"/>
  <c r="S1803" i="1"/>
  <c r="S618" i="1"/>
  <c r="S1805" i="1"/>
  <c r="S1806" i="1"/>
  <c r="S1807" i="1"/>
  <c r="S2827" i="1"/>
  <c r="S1809" i="1"/>
  <c r="S1810" i="1"/>
  <c r="S1887" i="1"/>
  <c r="S1812" i="1"/>
  <c r="S2090" i="1"/>
  <c r="S2287" i="1"/>
  <c r="S1815" i="1"/>
  <c r="S1816" i="1"/>
  <c r="S1817" i="1"/>
  <c r="S1818" i="1"/>
  <c r="S2923" i="1"/>
  <c r="S1521" i="1"/>
  <c r="S2804" i="1"/>
  <c r="S1822" i="1"/>
  <c r="S2930" i="1"/>
  <c r="S1824" i="1"/>
  <c r="S1825" i="1"/>
  <c r="S2173" i="1"/>
  <c r="S1224" i="1"/>
  <c r="S1828" i="1"/>
  <c r="S1344" i="1"/>
  <c r="S2809" i="1"/>
  <c r="S1831" i="1"/>
  <c r="S1832" i="1"/>
  <c r="S1833" i="1"/>
  <c r="S1846" i="1"/>
  <c r="S2679" i="1"/>
  <c r="S1836" i="1"/>
  <c r="S2341" i="1"/>
  <c r="S525" i="1"/>
  <c r="S2467" i="1"/>
  <c r="S1639" i="1"/>
  <c r="S1841" i="1"/>
  <c r="S1842" i="1"/>
  <c r="S1843" i="1"/>
  <c r="S2082" i="1"/>
  <c r="S1845" i="1"/>
  <c r="S1834" i="1"/>
  <c r="S1847" i="1"/>
  <c r="S1848" i="1"/>
  <c r="S1849" i="1"/>
  <c r="S1850" i="1"/>
  <c r="S1851" i="1"/>
  <c r="S2263" i="1"/>
  <c r="S1579" i="1"/>
  <c r="S2043" i="1"/>
  <c r="S1855" i="1"/>
  <c r="S1856" i="1"/>
  <c r="S564" i="1"/>
  <c r="S1947" i="1"/>
  <c r="S1859" i="1"/>
  <c r="S1860" i="1"/>
  <c r="S1861" i="1"/>
  <c r="S376" i="1"/>
  <c r="S596" i="1"/>
  <c r="S614" i="1"/>
  <c r="S2605" i="1"/>
  <c r="S1449" i="1"/>
  <c r="S2895" i="1"/>
  <c r="S2071" i="1"/>
  <c r="S1869" i="1"/>
  <c r="S1870" i="1"/>
  <c r="S1871" i="1"/>
  <c r="S456" i="1"/>
  <c r="S1873" i="1"/>
  <c r="S1154" i="1"/>
  <c r="S2688" i="1"/>
  <c r="S1876" i="1"/>
  <c r="S1877" i="1"/>
  <c r="S2218" i="1"/>
  <c r="S1879" i="1"/>
  <c r="S1880" i="1"/>
  <c r="S2789" i="1"/>
  <c r="S2900" i="1"/>
  <c r="S418" i="1"/>
  <c r="S1884" i="1"/>
  <c r="S1885" i="1"/>
  <c r="S1782" i="1"/>
  <c r="S2076" i="1"/>
  <c r="S2503" i="1"/>
  <c r="S1889" i="1"/>
  <c r="S1890" i="1"/>
  <c r="S2221" i="1"/>
  <c r="S2438" i="1"/>
  <c r="S2723" i="1"/>
  <c r="S1894" i="1"/>
  <c r="S1895" i="1"/>
  <c r="S2544" i="1"/>
  <c r="S1897" i="1"/>
  <c r="S1898" i="1"/>
  <c r="S1899" i="1"/>
  <c r="S1821" i="1"/>
  <c r="S1901" i="1"/>
  <c r="S1902" i="1"/>
  <c r="S349" i="1"/>
  <c r="S1331" i="1"/>
  <c r="S1905" i="1"/>
  <c r="S1427" i="1"/>
  <c r="S1907" i="1"/>
  <c r="S1908" i="1"/>
  <c r="S1909" i="1"/>
  <c r="S1910" i="1"/>
  <c r="S1911" i="1"/>
  <c r="S1912" i="1"/>
  <c r="S1913" i="1"/>
  <c r="S1914" i="1"/>
  <c r="S1844" i="1"/>
  <c r="S1881" i="1"/>
  <c r="S1954" i="1"/>
  <c r="S2000" i="1"/>
  <c r="S2534" i="1"/>
  <c r="S1920" i="1"/>
  <c r="S1921" i="1"/>
  <c r="S1922" i="1"/>
  <c r="S1923" i="1"/>
  <c r="S1924" i="1"/>
  <c r="S1925" i="1"/>
  <c r="S1839" i="1"/>
  <c r="S1557" i="1"/>
  <c r="S1928" i="1"/>
  <c r="S1929" i="1"/>
  <c r="S1930" i="1"/>
  <c r="S1931" i="1"/>
  <c r="S1932" i="1"/>
  <c r="S2089" i="1"/>
  <c r="S1934" i="1"/>
  <c r="S1935" i="1"/>
  <c r="S1070" i="1"/>
  <c r="S1937" i="1"/>
  <c r="S1938" i="1"/>
  <c r="S1939" i="1"/>
  <c r="S1940" i="1"/>
  <c r="S1941" i="1"/>
  <c r="S1942" i="1"/>
  <c r="S1943" i="1"/>
  <c r="S495" i="1"/>
  <c r="S1945" i="1"/>
  <c r="S835" i="1"/>
  <c r="S509" i="1"/>
  <c r="S1948" i="1"/>
  <c r="S1949" i="1"/>
  <c r="S1950" i="1"/>
  <c r="S2724" i="1"/>
  <c r="S1952" i="1"/>
  <c r="S2675" i="1"/>
  <c r="S1991" i="1"/>
  <c r="S1955" i="1"/>
  <c r="S1956" i="1"/>
  <c r="S2683" i="1"/>
  <c r="S2362" i="1"/>
  <c r="S1959" i="1"/>
  <c r="S1554" i="1"/>
  <c r="S1961" i="1"/>
  <c r="S2796" i="1"/>
  <c r="S1963" i="1"/>
  <c r="S1964" i="1"/>
  <c r="S2672" i="1"/>
  <c r="S1966" i="1"/>
  <c r="S1564" i="1"/>
  <c r="S1968" i="1"/>
  <c r="S1969" i="1"/>
  <c r="S1970" i="1"/>
  <c r="S2643" i="1"/>
  <c r="S2825" i="1"/>
  <c r="S2946" i="1"/>
  <c r="S1974" i="1"/>
  <c r="S1975" i="1"/>
  <c r="S3217" i="1"/>
  <c r="S1977" i="1"/>
  <c r="S1978" i="1"/>
  <c r="S1979" i="1"/>
  <c r="S1980" i="1"/>
  <c r="S1981" i="1"/>
  <c r="S1982" i="1"/>
  <c r="S1983" i="1"/>
  <c r="S1814" i="1"/>
  <c r="S1985" i="1"/>
  <c r="S1986" i="1"/>
  <c r="S1987" i="1"/>
  <c r="S1988" i="1"/>
  <c r="S1989" i="1"/>
  <c r="S1990" i="1"/>
  <c r="S3503" i="1"/>
  <c r="S1992" i="1"/>
  <c r="S1993" i="1"/>
  <c r="S1994" i="1"/>
  <c r="S1995" i="1"/>
  <c r="S232" i="1"/>
  <c r="S1997" i="1"/>
  <c r="S1998" i="1"/>
  <c r="S1999" i="1"/>
  <c r="S1915" i="1"/>
  <c r="S2001" i="1"/>
  <c r="S2002" i="1"/>
  <c r="S2003" i="1"/>
  <c r="S2921" i="1"/>
  <c r="S2005" i="1"/>
  <c r="S2168" i="1"/>
  <c r="S2007" i="1"/>
  <c r="S1665" i="1"/>
  <c r="S2166" i="1"/>
  <c r="S2010" i="1"/>
  <c r="S2011" i="1"/>
  <c r="S2240" i="1"/>
  <c r="S2714" i="1"/>
  <c r="S2014" i="1"/>
  <c r="S2015" i="1"/>
  <c r="S1515" i="1"/>
  <c r="S2017" i="1"/>
  <c r="S2103" i="1"/>
  <c r="S2019" i="1"/>
  <c r="S2020" i="1"/>
  <c r="S2021" i="1"/>
  <c r="S2022" i="1"/>
  <c r="S2217" i="1"/>
  <c r="S1752" i="1"/>
  <c r="S1502" i="1"/>
  <c r="S2026" i="1"/>
  <c r="S1194" i="1"/>
  <c r="S2028" i="1"/>
  <c r="S476" i="1"/>
  <c r="S1221" i="1"/>
  <c r="S2482" i="1"/>
  <c r="S1972" i="1"/>
  <c r="S719" i="1"/>
  <c r="S2034" i="1"/>
  <c r="S2035" i="1"/>
  <c r="S2036" i="1"/>
  <c r="S1463" i="1"/>
  <c r="S2038" i="1"/>
  <c r="S2039" i="1"/>
  <c r="S2040" i="1"/>
  <c r="S1696" i="1"/>
  <c r="S2042" i="1"/>
  <c r="S1863" i="1"/>
  <c r="S2044" i="1"/>
  <c r="S3233" i="1"/>
  <c r="S2046" i="1"/>
  <c r="S2047" i="1"/>
  <c r="S2048" i="1"/>
  <c r="S2049" i="1"/>
  <c r="S1772" i="1"/>
  <c r="S2051" i="1"/>
  <c r="S2052" i="1"/>
  <c r="S2053" i="1"/>
  <c r="S2054" i="1"/>
  <c r="S2276" i="1"/>
  <c r="S268" i="1"/>
  <c r="S1866" i="1"/>
  <c r="S2058" i="1"/>
  <c r="S2059" i="1"/>
  <c r="S2060" i="1"/>
  <c r="S1853" i="1"/>
  <c r="S2062" i="1"/>
  <c r="S2063" i="1"/>
  <c r="S2064" i="1"/>
  <c r="S2065" i="1"/>
  <c r="S2066" i="1"/>
  <c r="S2067" i="1"/>
  <c r="S2068" i="1"/>
  <c r="S2069" i="1"/>
  <c r="S2070" i="1"/>
  <c r="S1857" i="1"/>
  <c r="S2072" i="1"/>
  <c r="S2073" i="1"/>
  <c r="S1759" i="1"/>
  <c r="S2075" i="1"/>
  <c r="S2016" i="1"/>
  <c r="S2077" i="1"/>
  <c r="S2294" i="1"/>
  <c r="S2079" i="1"/>
  <c r="S1681" i="1"/>
  <c r="S2081" i="1"/>
  <c r="S1781" i="1"/>
  <c r="S2083" i="1"/>
  <c r="S2205" i="1"/>
  <c r="S2085" i="1"/>
  <c r="S2086" i="1"/>
  <c r="S2087" i="1"/>
  <c r="S2088" i="1"/>
  <c r="S2175" i="1"/>
  <c r="S2552" i="1"/>
  <c r="S2091" i="1"/>
  <c r="S2092" i="1"/>
  <c r="S2662" i="1"/>
  <c r="S2094" i="1"/>
  <c r="S2095" i="1"/>
  <c r="S2096" i="1"/>
  <c r="S2097" i="1"/>
  <c r="S2383" i="1"/>
  <c r="S2099" i="1"/>
  <c r="S2100" i="1"/>
  <c r="S1453" i="1"/>
  <c r="S1946" i="1"/>
  <c r="S2150" i="1"/>
  <c r="S2387" i="1"/>
  <c r="S2105" i="1"/>
  <c r="S2106" i="1"/>
  <c r="S2107" i="1"/>
  <c r="S2108" i="1"/>
  <c r="S2109" i="1"/>
  <c r="S2110" i="1"/>
  <c r="S2111" i="1"/>
  <c r="S2112" i="1"/>
  <c r="S2113" i="1"/>
  <c r="S3045" i="1"/>
  <c r="S2115" i="1"/>
  <c r="S2116" i="1"/>
  <c r="S2117" i="1"/>
  <c r="S2118" i="1"/>
  <c r="S2119" i="1"/>
  <c r="S2120" i="1"/>
  <c r="S1386" i="1"/>
  <c r="S2122" i="1"/>
  <c r="S2123" i="1"/>
  <c r="S2124" i="1"/>
  <c r="S2125" i="1"/>
  <c r="S2126" i="1"/>
  <c r="S2127" i="1"/>
  <c r="S2128" i="1"/>
  <c r="S2129" i="1"/>
  <c r="S2130" i="1"/>
  <c r="S2131" i="1"/>
  <c r="S2132" i="1"/>
  <c r="S2883" i="1"/>
  <c r="S2134" i="1"/>
  <c r="S2135" i="1"/>
  <c r="S2229" i="1"/>
  <c r="S2137" i="1"/>
  <c r="S2138" i="1"/>
  <c r="S2139" i="1"/>
  <c r="S2140" i="1"/>
  <c r="S3144" i="1"/>
  <c r="S2582" i="1"/>
  <c r="S2143" i="1"/>
  <c r="S2144" i="1"/>
  <c r="S2145" i="1"/>
  <c r="S2146" i="1"/>
  <c r="S2147" i="1"/>
  <c r="S2148" i="1"/>
  <c r="S2149" i="1"/>
  <c r="S2009" i="1"/>
  <c r="S2151" i="1"/>
  <c r="S1173" i="1"/>
  <c r="S2153" i="1"/>
  <c r="S2154" i="1"/>
  <c r="S829" i="1"/>
  <c r="S2156" i="1"/>
  <c r="S2157" i="1"/>
  <c r="S2158" i="1"/>
  <c r="S2159" i="1"/>
  <c r="S2160" i="1"/>
  <c r="S2161" i="1"/>
  <c r="S2162" i="1"/>
  <c r="S4079" i="1"/>
  <c r="S2164" i="1"/>
  <c r="S2165" i="1"/>
  <c r="S258" i="1"/>
  <c r="S2167" i="1"/>
  <c r="S667" i="1"/>
  <c r="S2169" i="1"/>
  <c r="S2170" i="1"/>
  <c r="S2171" i="1"/>
  <c r="S2172" i="1"/>
  <c r="S579" i="1"/>
  <c r="S3168" i="1"/>
  <c r="S1464" i="1"/>
  <c r="S2176" i="1"/>
  <c r="S3386" i="1"/>
  <c r="S2178" i="1"/>
  <c r="S2179" i="1"/>
  <c r="S2180" i="1"/>
  <c r="S1313" i="1"/>
  <c r="S2182" i="1"/>
  <c r="S2183" i="1"/>
  <c r="S2669" i="1"/>
  <c r="S2185" i="1"/>
  <c r="S2186" i="1"/>
  <c r="S2187" i="1"/>
  <c r="S2188" i="1"/>
  <c r="S2189" i="1"/>
  <c r="S2190" i="1"/>
  <c r="S2248" i="1"/>
  <c r="S2192" i="1"/>
  <c r="S2136" i="1"/>
  <c r="S2194" i="1"/>
  <c r="S2195" i="1"/>
  <c r="S2196" i="1"/>
  <c r="S2197" i="1"/>
  <c r="S2198" i="1"/>
  <c r="S2271" i="1"/>
  <c r="S2645" i="1"/>
  <c r="S1677" i="1"/>
  <c r="S2882" i="1"/>
  <c r="S2203" i="1"/>
  <c r="S2204" i="1"/>
  <c r="S1451" i="1"/>
  <c r="S2489" i="1"/>
  <c r="S2694" i="1"/>
  <c r="S2208" i="1"/>
  <c r="S1872" i="1"/>
  <c r="S2210" i="1"/>
  <c r="S2211" i="1"/>
  <c r="S2212" i="1"/>
  <c r="S2424" i="1"/>
  <c r="S3406" i="1"/>
  <c r="S2215" i="1"/>
  <c r="S1349" i="1"/>
  <c r="S1178" i="1"/>
  <c r="S2266" i="1"/>
  <c r="S2219" i="1"/>
  <c r="S2220" i="1"/>
  <c r="S2029" i="1"/>
  <c r="S2222" i="1"/>
  <c r="S2223" i="1"/>
  <c r="S2224" i="1"/>
  <c r="S2225" i="1"/>
  <c r="S516" i="1"/>
  <c r="S2227" i="1"/>
  <c r="S2228" i="1"/>
  <c r="S582" i="1"/>
  <c r="S1733" i="1"/>
  <c r="S2576" i="1"/>
  <c r="S594" i="1"/>
  <c r="S2702" i="1"/>
  <c r="S2234" i="1"/>
  <c r="S2235" i="1"/>
  <c r="S2440" i="1"/>
  <c r="S2237" i="1"/>
  <c r="S2238" i="1"/>
  <c r="S2239" i="1"/>
  <c r="S2336" i="1"/>
  <c r="S2241" i="1"/>
  <c r="S2242" i="1"/>
  <c r="S1695" i="1"/>
  <c r="S2244" i="1"/>
  <c r="S2245" i="1"/>
  <c r="S3461" i="1"/>
  <c r="S2247" i="1"/>
  <c r="S685" i="1"/>
  <c r="S2249" i="1"/>
  <c r="S2250" i="1"/>
  <c r="S2251" i="1"/>
  <c r="S2252" i="1"/>
  <c r="S2253" i="1"/>
  <c r="S584" i="1"/>
  <c r="S2255" i="1"/>
  <c r="S1083" i="1"/>
  <c r="S2254" i="1"/>
  <c r="S2258" i="1"/>
  <c r="S2259" i="1"/>
  <c r="S2260" i="1"/>
  <c r="S2261" i="1"/>
  <c r="S2262" i="1"/>
  <c r="S2509" i="1"/>
  <c r="S2264" i="1"/>
  <c r="S3703" i="1"/>
  <c r="S2283" i="1"/>
  <c r="S2267" i="1"/>
  <c r="S1962" i="1"/>
  <c r="S2618" i="1"/>
  <c r="S1670" i="1"/>
  <c r="S1858" i="1"/>
  <c r="S2272" i="1"/>
  <c r="S2347" i="1"/>
  <c r="S2274" i="1"/>
  <c r="S2275" i="1"/>
  <c r="S1804" i="1"/>
  <c r="S3156" i="1"/>
  <c r="S2278" i="1"/>
  <c r="S2452" i="1"/>
  <c r="S2280" i="1"/>
  <c r="S2281" i="1"/>
  <c r="S2282" i="1"/>
  <c r="S2912" i="1"/>
  <c r="S2284" i="1"/>
  <c r="S2285" i="1"/>
  <c r="S1796" i="1"/>
  <c r="S2346" i="1"/>
  <c r="S2682" i="1"/>
  <c r="S2289" i="1"/>
  <c r="S2004" i="1"/>
  <c r="S2291" i="1"/>
  <c r="S2292" i="1"/>
  <c r="S2293" i="1"/>
  <c r="S2006" i="1"/>
  <c r="S2061" i="1"/>
  <c r="S2296" i="1"/>
  <c r="S2297" i="1"/>
  <c r="S1646" i="1"/>
  <c r="S2299" i="1"/>
  <c r="S2300" i="1"/>
  <c r="S2301" i="1"/>
  <c r="S2913" i="1"/>
  <c r="S2829" i="1"/>
  <c r="S2174" i="1"/>
  <c r="S2305" i="1"/>
  <c r="S2967" i="1"/>
  <c r="S2307" i="1"/>
  <c r="S2308" i="1"/>
  <c r="S2309" i="1"/>
  <c r="S1888" i="1"/>
  <c r="S2311" i="1"/>
  <c r="S2312" i="1"/>
  <c r="S2313" i="1"/>
  <c r="S2314" i="1"/>
  <c r="S2315" i="1"/>
  <c r="S2316" i="1"/>
  <c r="S1811" i="1"/>
  <c r="S2621" i="1"/>
  <c r="S2319" i="1"/>
  <c r="S2320" i="1"/>
  <c r="S2321" i="1"/>
  <c r="S2322" i="1"/>
  <c r="S2323" i="1"/>
  <c r="S2324" i="1"/>
  <c r="S2325" i="1"/>
  <c r="S1820" i="1"/>
  <c r="S2317" i="1"/>
  <c r="S2581" i="1"/>
  <c r="S2329" i="1"/>
  <c r="S2330" i="1"/>
  <c r="S2594" i="1"/>
  <c r="S2332" i="1"/>
  <c r="S2333" i="1"/>
  <c r="S2334" i="1"/>
  <c r="S2335" i="1"/>
  <c r="S2386" i="1"/>
  <c r="S2337" i="1"/>
  <c r="S2338" i="1"/>
  <c r="S2339" i="1"/>
  <c r="S2340" i="1"/>
  <c r="S2288" i="1"/>
  <c r="S2342" i="1"/>
  <c r="S2343" i="1"/>
  <c r="S2344" i="1"/>
  <c r="S2345" i="1"/>
  <c r="S2456" i="1"/>
  <c r="S3049" i="1"/>
  <c r="S2348" i="1"/>
  <c r="S2349" i="1"/>
  <c r="S2331" i="1"/>
  <c r="S2351" i="1"/>
  <c r="S2352" i="1"/>
  <c r="S2353" i="1"/>
  <c r="S2354" i="1"/>
  <c r="S2355" i="1"/>
  <c r="S2356" i="1"/>
  <c r="S2357" i="1"/>
  <c r="S2358" i="1"/>
  <c r="S2359" i="1"/>
  <c r="S2360" i="1"/>
  <c r="S2514" i="1"/>
  <c r="S2824" i="1"/>
  <c r="S2363" i="1"/>
  <c r="S2364" i="1"/>
  <c r="S2365" i="1"/>
  <c r="S2366" i="1"/>
  <c r="S740" i="1"/>
  <c r="S2368" i="1"/>
  <c r="S2369" i="1"/>
  <c r="S1397" i="1"/>
  <c r="S2184" i="1"/>
  <c r="S2206" i="1"/>
  <c r="S2787" i="1"/>
  <c r="S3075" i="1"/>
  <c r="S2375" i="1"/>
  <c r="S2376" i="1"/>
  <c r="S2377" i="1"/>
  <c r="S2378" i="1"/>
  <c r="S2379" i="1"/>
  <c r="S2380" i="1"/>
  <c r="S2381" i="1"/>
  <c r="S2382" i="1"/>
  <c r="S1241" i="1"/>
  <c r="S2384" i="1"/>
  <c r="S1918" i="1"/>
  <c r="S1040" i="1"/>
  <c r="S2031" i="1"/>
  <c r="S2388" i="1"/>
  <c r="S2389" i="1"/>
  <c r="S2390" i="1"/>
  <c r="S643" i="1"/>
  <c r="S2392" i="1"/>
  <c r="S1865" i="1"/>
  <c r="S2394" i="1"/>
  <c r="S2395" i="1"/>
  <c r="S2396" i="1"/>
  <c r="S2397" i="1"/>
  <c r="S2398" i="1"/>
  <c r="S3077" i="1"/>
  <c r="S2400" i="1"/>
  <c r="S2202" i="1"/>
  <c r="S2402" i="1"/>
  <c r="S2403" i="1"/>
  <c r="S2404" i="1"/>
  <c r="S2894" i="1"/>
  <c r="S2406" i="1"/>
  <c r="S2407" i="1"/>
  <c r="S2408" i="1"/>
  <c r="S2409" i="1"/>
  <c r="S2410" i="1"/>
  <c r="S1808" i="1"/>
  <c r="S2412" i="1"/>
  <c r="S2413" i="1"/>
  <c r="S2414" i="1"/>
  <c r="S2415" i="1"/>
  <c r="S2416" i="1"/>
  <c r="S2417" i="1"/>
  <c r="S4020" i="1"/>
  <c r="S2502" i="1"/>
  <c r="S2420" i="1"/>
  <c r="S2421" i="1"/>
  <c r="S2422" i="1"/>
  <c r="S2571" i="1"/>
  <c r="S2902" i="1"/>
  <c r="S1996" i="1"/>
  <c r="S2426" i="1"/>
  <c r="S2427" i="1"/>
  <c r="S2428" i="1"/>
  <c r="S2429" i="1"/>
  <c r="S2430" i="1"/>
  <c r="S2431" i="1"/>
  <c r="S2432" i="1"/>
  <c r="S2938" i="1"/>
  <c r="S2434" i="1"/>
  <c r="S2435" i="1"/>
  <c r="S2436" i="1"/>
  <c r="S2437" i="1"/>
  <c r="S848" i="1"/>
  <c r="S2915" i="1"/>
  <c r="S1587" i="1"/>
  <c r="S2441" i="1"/>
  <c r="S2442" i="1"/>
  <c r="S2443" i="1"/>
  <c r="S2444" i="1"/>
  <c r="S2797" i="1"/>
  <c r="S2446" i="1"/>
  <c r="S2447" i="1"/>
  <c r="S2448" i="1"/>
  <c r="S2449" i="1"/>
  <c r="S2450" i="1"/>
  <c r="S2451" i="1"/>
  <c r="S3026" i="1"/>
  <c r="S2453" i="1"/>
  <c r="S2454" i="1"/>
  <c r="S2455" i="1"/>
  <c r="S1691" i="1"/>
  <c r="S2457" i="1"/>
  <c r="S2458" i="1"/>
  <c r="S2459" i="1"/>
  <c r="S2766" i="1"/>
  <c r="S2461" i="1"/>
  <c r="S2462" i="1"/>
  <c r="S2463" i="1"/>
  <c r="S2464" i="1"/>
  <c r="S2465" i="1"/>
  <c r="S2466" i="1"/>
  <c r="S2480" i="1"/>
  <c r="S4097" i="1"/>
  <c r="S2469" i="1"/>
  <c r="S2470" i="1"/>
  <c r="S2471" i="1"/>
  <c r="S2472" i="1"/>
  <c r="S4021" i="1"/>
  <c r="S2141" i="1"/>
  <c r="S2475" i="1"/>
  <c r="S2476" i="1"/>
  <c r="S1864" i="1"/>
  <c r="S725" i="1"/>
  <c r="S2374" i="1"/>
  <c r="S2538" i="1"/>
  <c r="S4022" i="1"/>
  <c r="S2295" i="1"/>
  <c r="S2483" i="1"/>
  <c r="S2484" i="1"/>
  <c r="S2485" i="1"/>
  <c r="S2486" i="1"/>
  <c r="S761" i="1"/>
  <c r="S2012" i="1"/>
  <c r="S4085" i="1"/>
  <c r="S2490" i="1"/>
  <c r="S2491" i="1"/>
  <c r="S2541" i="1"/>
  <c r="S2493" i="1"/>
  <c r="S2494" i="1"/>
  <c r="S1033" i="1"/>
  <c r="S2496" i="1"/>
  <c r="S2497" i="1"/>
  <c r="S4062" i="1"/>
  <c r="S2499" i="1"/>
  <c r="S2500" i="1"/>
  <c r="S2501" i="1"/>
  <c r="S640" i="1"/>
  <c r="S4096" i="1"/>
  <c r="S2504" i="1"/>
  <c r="S2505" i="1"/>
  <c r="S2506" i="1"/>
  <c r="S2507" i="1"/>
  <c r="S2508" i="1"/>
  <c r="S1614" i="1"/>
  <c r="S2269" i="1"/>
  <c r="S2511" i="1"/>
  <c r="S2512" i="1"/>
  <c r="S2861" i="1"/>
  <c r="S3460" i="1"/>
  <c r="S2572" i="1"/>
  <c r="S2516" i="1"/>
  <c r="S2517" i="1"/>
  <c r="S1612" i="1"/>
  <c r="S2023" i="1"/>
  <c r="S2520" i="1"/>
  <c r="S2521" i="1"/>
  <c r="S2522" i="1"/>
  <c r="S2032" i="1"/>
  <c r="S2524" i="1"/>
  <c r="S2525" i="1"/>
  <c r="S2526" i="1"/>
  <c r="S2527" i="1"/>
  <c r="S2528" i="1"/>
  <c r="S2529" i="1"/>
  <c r="S2530" i="1"/>
  <c r="S2531" i="1"/>
  <c r="S2532" i="1"/>
  <c r="S2533" i="1"/>
  <c r="S1176" i="1"/>
  <c r="S2535" i="1"/>
  <c r="S2536" i="1"/>
  <c r="S671" i="1"/>
  <c r="S1603" i="1"/>
  <c r="S2243" i="1"/>
  <c r="S2013" i="1"/>
  <c r="S1153" i="1"/>
  <c r="S2542" i="1"/>
  <c r="S2543" i="1"/>
  <c r="S3150" i="1"/>
  <c r="S2545" i="1"/>
  <c r="S2546" i="1"/>
  <c r="S1046" i="1"/>
  <c r="S1740" i="1"/>
  <c r="S1900" i="1"/>
  <c r="S2983" i="1"/>
  <c r="S2551" i="1"/>
  <c r="S1255" i="1"/>
  <c r="S2553" i="1"/>
  <c r="S2554" i="1"/>
  <c r="S3305" i="1"/>
  <c r="S3430" i="1"/>
  <c r="S4106" i="1"/>
  <c r="S2558" i="1"/>
  <c r="S2559" i="1"/>
  <c r="S2560" i="1"/>
  <c r="S2561" i="1"/>
  <c r="S1274" i="1"/>
  <c r="S2563" i="1"/>
  <c r="S2564" i="1"/>
  <c r="S2565" i="1"/>
  <c r="S2566" i="1"/>
  <c r="S2567" i="1"/>
  <c r="S2568" i="1"/>
  <c r="S2411" i="1"/>
  <c r="S2570" i="1"/>
  <c r="S2030" i="1"/>
  <c r="S2256" i="1"/>
  <c r="S2573" i="1"/>
  <c r="S2574" i="1"/>
  <c r="S2575" i="1"/>
  <c r="S1117" i="1"/>
  <c r="S1133" i="1"/>
  <c r="S2578" i="1"/>
  <c r="S2579" i="1"/>
  <c r="S2580" i="1"/>
  <c r="S2734" i="1"/>
  <c r="S3372" i="1"/>
  <c r="S1891" i="1"/>
  <c r="S2584" i="1"/>
  <c r="S1161" i="1"/>
  <c r="S513" i="1"/>
  <c r="S2587" i="1"/>
  <c r="S2588" i="1"/>
  <c r="S1882" i="1"/>
  <c r="S2590" i="1"/>
  <c r="S2591" i="1"/>
  <c r="S2656" i="1"/>
  <c r="S478" i="1"/>
  <c r="S720" i="1"/>
  <c r="S2595" i="1"/>
  <c r="S2596" i="1"/>
  <c r="S2597" i="1"/>
  <c r="S2598" i="1"/>
  <c r="S2599" i="1"/>
  <c r="S2600" i="1"/>
  <c r="S2601" i="1"/>
  <c r="S2602" i="1"/>
  <c r="S2603" i="1"/>
  <c r="S2226" i="1"/>
  <c r="S1830" i="1"/>
  <c r="S2606" i="1"/>
  <c r="S2607" i="1"/>
  <c r="S2608" i="1"/>
  <c r="S2609" i="1"/>
  <c r="S2610" i="1"/>
  <c r="S2611" i="1"/>
  <c r="S2612" i="1"/>
  <c r="S2613" i="1"/>
  <c r="S2479" i="1"/>
  <c r="S4063" i="1"/>
  <c r="S2616" i="1"/>
  <c r="S2617" i="1"/>
  <c r="S1605" i="1"/>
  <c r="S2684" i="1"/>
  <c r="S2828" i="1"/>
  <c r="S1136" i="1"/>
  <c r="S2622" i="1"/>
  <c r="S2623" i="1"/>
  <c r="S2624" i="1"/>
  <c r="S3595" i="1"/>
  <c r="S2626" i="1"/>
  <c r="S2627" i="1"/>
  <c r="S2628" i="1"/>
  <c r="S2629" i="1"/>
  <c r="S1655" i="1"/>
  <c r="S2631" i="1"/>
  <c r="S2632" i="1"/>
  <c r="S2633" i="1"/>
  <c r="S2634" i="1"/>
  <c r="S2635" i="1"/>
  <c r="S2636" i="1"/>
  <c r="S1118" i="1"/>
  <c r="S2209" i="1"/>
  <c r="S3158" i="1"/>
  <c r="S2640" i="1"/>
  <c r="S2641" i="1"/>
  <c r="S2642" i="1"/>
  <c r="S1388" i="1"/>
  <c r="S2992" i="1"/>
  <c r="S3440" i="1"/>
  <c r="S1267" i="1"/>
  <c r="S1672" i="1"/>
  <c r="S1674" i="1"/>
  <c r="S2879" i="1"/>
  <c r="S2650" i="1"/>
  <c r="S2651" i="1"/>
  <c r="S2232" i="1"/>
  <c r="S2328" i="1"/>
  <c r="S3343" i="1"/>
  <c r="S2655" i="1"/>
  <c r="S1519" i="1"/>
  <c r="S2657" i="1"/>
  <c r="S2658" i="1"/>
  <c r="S2659" i="1"/>
  <c r="S2660" i="1"/>
  <c r="S2661" i="1"/>
  <c r="S2540" i="1"/>
  <c r="S3010" i="1"/>
  <c r="S2664" i="1"/>
  <c r="S2665" i="1"/>
  <c r="S2666" i="1"/>
  <c r="S2667" i="1"/>
  <c r="S2668" i="1"/>
  <c r="S2033" i="1"/>
  <c r="S1020" i="1"/>
  <c r="S2310" i="1"/>
  <c r="S414" i="1"/>
  <c r="S2673" i="1"/>
  <c r="S2674" i="1"/>
  <c r="S2876" i="1"/>
  <c r="S2676" i="1"/>
  <c r="S2677" i="1"/>
  <c r="S2678" i="1"/>
  <c r="S1102" i="1"/>
  <c r="S2680" i="1"/>
  <c r="S2681" i="1"/>
  <c r="S1862" i="1"/>
  <c r="S2367" i="1"/>
  <c r="S2385" i="1"/>
  <c r="S2539" i="1"/>
  <c r="S2686" i="1"/>
  <c r="S2687" i="1"/>
  <c r="S3451" i="1"/>
  <c r="S2689" i="1"/>
  <c r="S4027" i="1"/>
  <c r="S3431" i="1"/>
  <c r="S2692" i="1"/>
  <c r="S2693" i="1"/>
  <c r="S846" i="1"/>
  <c r="S1883" i="1"/>
  <c r="S2696" i="1"/>
  <c r="S2697" i="1"/>
  <c r="S2698" i="1"/>
  <c r="S2699" i="1"/>
  <c r="S2700" i="1"/>
  <c r="S2701" i="1"/>
  <c r="S2327" i="1"/>
  <c r="S2703" i="1"/>
  <c r="S1036" i="1"/>
  <c r="S2705" i="1"/>
  <c r="S2706" i="1"/>
  <c r="S2707" i="1"/>
  <c r="S2708" i="1"/>
  <c r="S2709" i="1"/>
  <c r="S2710" i="1"/>
  <c r="S2477" i="1"/>
  <c r="S3697" i="1"/>
  <c r="S2713" i="1"/>
  <c r="S3151" i="1"/>
  <c r="S3463" i="1"/>
  <c r="S2716" i="1"/>
  <c r="S2717" i="1"/>
  <c r="S1683" i="1"/>
  <c r="S3394" i="1"/>
  <c r="S2720" i="1"/>
  <c r="S2721" i="1"/>
  <c r="S692" i="1"/>
  <c r="S3020" i="1"/>
  <c r="S1169" i="1"/>
  <c r="S2725" i="1"/>
  <c r="S2726" i="1"/>
  <c r="S2727" i="1"/>
  <c r="S2728" i="1"/>
  <c r="S2729" i="1"/>
  <c r="S2730" i="1"/>
  <c r="S2731" i="1"/>
  <c r="S2646" i="1"/>
  <c r="S2840" i="1"/>
  <c r="S4049" i="1"/>
  <c r="S2744" i="1"/>
  <c r="S2736" i="1"/>
  <c r="S2737" i="1"/>
  <c r="S2738" i="1"/>
  <c r="S2739" i="1"/>
  <c r="S2740" i="1"/>
  <c r="S2741" i="1"/>
  <c r="S3258" i="1"/>
  <c r="S2743" i="1"/>
  <c r="S2704" i="1"/>
  <c r="S2745" i="1"/>
  <c r="S965" i="1"/>
  <c r="S2747" i="1"/>
  <c r="S2748" i="1"/>
  <c r="S3599" i="1"/>
  <c r="S2750" i="1"/>
  <c r="S2751" i="1"/>
  <c r="S2752" i="1"/>
  <c r="S3333" i="1"/>
  <c r="S2670" i="1"/>
  <c r="S2755" i="1"/>
  <c r="S2756" i="1"/>
  <c r="S2757" i="1"/>
  <c r="S2758" i="1"/>
  <c r="S2759" i="1"/>
  <c r="S2760" i="1"/>
  <c r="S2761" i="1"/>
  <c r="S2762" i="1"/>
  <c r="S2763" i="1"/>
  <c r="S2764" i="1"/>
  <c r="S2765" i="1"/>
  <c r="S2152" i="1"/>
  <c r="S3597" i="1"/>
  <c r="S4098" i="1"/>
  <c r="S3188" i="1"/>
  <c r="S2770" i="1"/>
  <c r="S2771" i="1"/>
  <c r="S2018" i="1"/>
  <c r="S4029" i="1"/>
  <c r="S2774" i="1"/>
  <c r="S2719" i="1"/>
  <c r="S2776" i="1"/>
  <c r="S2777" i="1"/>
  <c r="S2778" i="1"/>
  <c r="S2779" i="1"/>
  <c r="S2780" i="1"/>
  <c r="S2781" i="1"/>
  <c r="S2782" i="1"/>
  <c r="S2783" i="1"/>
  <c r="S1249" i="1"/>
  <c r="S2057" i="1"/>
  <c r="S2786" i="1"/>
  <c r="S2270" i="1"/>
  <c r="S2788" i="1"/>
  <c r="S2732" i="1"/>
  <c r="S2790" i="1"/>
  <c r="S2791" i="1"/>
  <c r="S2792" i="1"/>
  <c r="S2793" i="1"/>
  <c r="S2794" i="1"/>
  <c r="S2795" i="1"/>
  <c r="S2767" i="1"/>
  <c r="S2630" i="1"/>
  <c r="S2798" i="1"/>
  <c r="S2799" i="1"/>
  <c r="S2800" i="1"/>
  <c r="S2801" i="1"/>
  <c r="S2802" i="1"/>
  <c r="S1927" i="1"/>
  <c r="S4083" i="1"/>
  <c r="S2805" i="1"/>
  <c r="S2806" i="1"/>
  <c r="S2807" i="1"/>
  <c r="S2808" i="1"/>
  <c r="S2078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86" i="1"/>
  <c r="S3366" i="1"/>
  <c r="S2826" i="1"/>
  <c r="S1119" i="1"/>
  <c r="S2080" i="1"/>
  <c r="S914" i="1"/>
  <c r="S2830" i="1"/>
  <c r="S2831" i="1"/>
  <c r="S2832" i="1"/>
  <c r="S2833" i="1"/>
  <c r="S2834" i="1"/>
  <c r="S2835" i="1"/>
  <c r="S2836" i="1"/>
  <c r="S2837" i="1"/>
  <c r="S2838" i="1"/>
  <c r="S2839" i="1"/>
  <c r="S3616" i="1"/>
  <c r="S2841" i="1"/>
  <c r="S2842" i="1"/>
  <c r="S2843" i="1"/>
  <c r="S2844" i="1"/>
  <c r="S2845" i="1"/>
  <c r="S2846" i="1"/>
  <c r="S967" i="1"/>
  <c r="S2848" i="1"/>
  <c r="S2849" i="1"/>
  <c r="S2850" i="1"/>
  <c r="S3628" i="1"/>
  <c r="S2852" i="1"/>
  <c r="S2853" i="1"/>
  <c r="S3306" i="1"/>
  <c r="S2855" i="1"/>
  <c r="S2856" i="1"/>
  <c r="S2857" i="1"/>
  <c r="S1607" i="1"/>
  <c r="S2859" i="1"/>
  <c r="S3326" i="1"/>
  <c r="S4025" i="1"/>
  <c r="S2862" i="1"/>
  <c r="S2863" i="1"/>
  <c r="S2864" i="1"/>
  <c r="S2865" i="1"/>
  <c r="S2866" i="1"/>
  <c r="S2867" i="1"/>
  <c r="S2868" i="1"/>
  <c r="S1867" i="1"/>
  <c r="S2870" i="1"/>
  <c r="S2871" i="1"/>
  <c r="S2872" i="1"/>
  <c r="S1819" i="1"/>
  <c r="S2874" i="1"/>
  <c r="S2875" i="1"/>
  <c r="S1101" i="1"/>
  <c r="S2877" i="1"/>
  <c r="S735" i="1"/>
  <c r="S1042" i="1"/>
  <c r="S2880" i="1"/>
  <c r="S2881" i="1"/>
  <c r="S2754" i="1"/>
  <c r="S2858" i="1"/>
  <c r="S2884" i="1"/>
  <c r="S984" i="1"/>
  <c r="S1144" i="1"/>
  <c r="S2887" i="1"/>
  <c r="S2888" i="1"/>
  <c r="S2889" i="1"/>
  <c r="S2890" i="1"/>
  <c r="S2891" i="1"/>
  <c r="S2892" i="1"/>
  <c r="S2893" i="1"/>
  <c r="S2954" i="1"/>
  <c r="S3002" i="1"/>
  <c r="S2896" i="1"/>
  <c r="S1293" i="1"/>
  <c r="S2898" i="1"/>
  <c r="S2899" i="1"/>
  <c r="S1059" i="1"/>
  <c r="S2279" i="1"/>
  <c r="S2988" i="1"/>
  <c r="S2903" i="1"/>
  <c r="S2904" i="1"/>
  <c r="S2905" i="1"/>
  <c r="S2906" i="1"/>
  <c r="S2907" i="1"/>
  <c r="S2908" i="1"/>
  <c r="S2909" i="1"/>
  <c r="S2910" i="1"/>
  <c r="S2911" i="1"/>
  <c r="S1713" i="1"/>
  <c r="S1984" i="1"/>
  <c r="S2556" i="1"/>
  <c r="S3570" i="1"/>
  <c r="S4024" i="1"/>
  <c r="S2917" i="1"/>
  <c r="S2918" i="1"/>
  <c r="S2919" i="1"/>
  <c r="S2920" i="1"/>
  <c r="S2583" i="1"/>
  <c r="S2922" i="1"/>
  <c r="S4091" i="1"/>
  <c r="S2924" i="1"/>
  <c r="S2925" i="1"/>
  <c r="S2926" i="1"/>
  <c r="S2927" i="1"/>
  <c r="S2928" i="1"/>
  <c r="S2929" i="1"/>
  <c r="S2569" i="1"/>
  <c r="S2931" i="1"/>
  <c r="S2932" i="1"/>
  <c r="S2933" i="1"/>
  <c r="S2265" i="1"/>
  <c r="S2935" i="1"/>
  <c r="S2936" i="1"/>
  <c r="S2937" i="1"/>
  <c r="S1270" i="1"/>
  <c r="S2878" i="1"/>
  <c r="S3695" i="1"/>
  <c r="S2941" i="1"/>
  <c r="S2942" i="1"/>
  <c r="S2943" i="1"/>
  <c r="S2944" i="1"/>
  <c r="S2945" i="1"/>
  <c r="S4090" i="1"/>
  <c r="S2947" i="1"/>
  <c r="S2948" i="1"/>
  <c r="S3592" i="1"/>
  <c r="S3390" i="1"/>
  <c r="S2951" i="1"/>
  <c r="S2952" i="1"/>
  <c r="S2953" i="1"/>
  <c r="S3346" i="1"/>
  <c r="S3350" i="1"/>
  <c r="S2956" i="1"/>
  <c r="S2957" i="1"/>
  <c r="S2958" i="1"/>
  <c r="S2959" i="1"/>
  <c r="S2960" i="1"/>
  <c r="S2961" i="1"/>
  <c r="S2962" i="1"/>
  <c r="S2963" i="1"/>
  <c r="S4093" i="1"/>
  <c r="S2965" i="1"/>
  <c r="S2966" i="1"/>
  <c r="S2784" i="1"/>
  <c r="S2968" i="1"/>
  <c r="S2418" i="1"/>
  <c r="S3466" i="1"/>
  <c r="S2971" i="1"/>
  <c r="S2972" i="1"/>
  <c r="S2973" i="1"/>
  <c r="S2974" i="1"/>
  <c r="S2975" i="1"/>
  <c r="S2976" i="1"/>
  <c r="S1904" i="1"/>
  <c r="S3604" i="1"/>
  <c r="S2979" i="1"/>
  <c r="S2980" i="1"/>
  <c r="S2981" i="1"/>
  <c r="S2982" i="1"/>
  <c r="S1951" i="1"/>
  <c r="S3221" i="1"/>
  <c r="S2985" i="1"/>
  <c r="S2986" i="1"/>
  <c r="S2987" i="1"/>
  <c r="S2916" i="1"/>
  <c r="S2989" i="1"/>
  <c r="S2990" i="1"/>
  <c r="S2991" i="1"/>
  <c r="S1071" i="1"/>
  <c r="S3061" i="1"/>
  <c r="S2994" i="1"/>
  <c r="S2995" i="1"/>
  <c r="S2996" i="1"/>
  <c r="S2997" i="1"/>
  <c r="S2200" i="1"/>
  <c r="S2999" i="1"/>
  <c r="S3000" i="1"/>
  <c r="S3001" i="1"/>
  <c r="S1032" i="1"/>
  <c r="S3003" i="1"/>
  <c r="S3004" i="1"/>
  <c r="S3048" i="1"/>
  <c r="S3006" i="1"/>
  <c r="S3007" i="1"/>
  <c r="S3008" i="1"/>
  <c r="S3013" i="1"/>
  <c r="S3407" i="1"/>
  <c r="S3011" i="1"/>
  <c r="S4050" i="1"/>
  <c r="S1273" i="1"/>
  <c r="S3014" i="1"/>
  <c r="S3015" i="1"/>
  <c r="S3016" i="1"/>
  <c r="S3017" i="1"/>
  <c r="S3018" i="1"/>
  <c r="S3019" i="1"/>
  <c r="S3050" i="1"/>
  <c r="S3021" i="1"/>
  <c r="S3022" i="1"/>
  <c r="S3023" i="1"/>
  <c r="S3024" i="1"/>
  <c r="S3025" i="1"/>
  <c r="S3433" i="1"/>
  <c r="S3027" i="1"/>
  <c r="S3028" i="1"/>
  <c r="S3029" i="1"/>
  <c r="S3030" i="1"/>
  <c r="S2753" i="1"/>
  <c r="S3032" i="1"/>
  <c r="S970" i="1"/>
  <c r="S3034" i="1"/>
  <c r="S3035" i="1"/>
  <c r="S1164" i="1"/>
  <c r="S3037" i="1"/>
  <c r="S3038" i="1"/>
  <c r="S3039" i="1"/>
  <c r="S3040" i="1"/>
  <c r="S3041" i="1"/>
  <c r="S3042" i="1"/>
  <c r="S3043" i="1"/>
  <c r="S3044" i="1"/>
  <c r="S4104" i="1"/>
  <c r="S3349" i="1"/>
  <c r="S3033" i="1"/>
  <c r="S3059" i="1"/>
  <c r="S3103" i="1"/>
  <c r="S4028" i="1"/>
  <c r="S3051" i="1"/>
  <c r="S3052" i="1"/>
  <c r="S3053" i="1"/>
  <c r="S3054" i="1"/>
  <c r="S3055" i="1"/>
  <c r="S2735" i="1"/>
  <c r="S3057" i="1"/>
  <c r="S3058" i="1"/>
  <c r="S1075" i="1"/>
  <c r="S3060" i="1"/>
  <c r="S3549" i="1"/>
  <c r="S3062" i="1"/>
  <c r="S3063" i="1"/>
  <c r="S3064" i="1"/>
  <c r="S3065" i="1"/>
  <c r="S3066" i="1"/>
  <c r="S3325" i="1"/>
  <c r="S3068" i="1"/>
  <c r="S3069" i="1"/>
  <c r="S3070" i="1"/>
  <c r="S3071" i="1"/>
  <c r="S3072" i="1"/>
  <c r="S3073" i="1"/>
  <c r="S3031" i="1"/>
  <c r="S3552" i="1"/>
  <c r="S3076" i="1"/>
  <c r="S747" i="1"/>
  <c r="S3078" i="1"/>
  <c r="S3079" i="1"/>
  <c r="S3080" i="1"/>
  <c r="S3081" i="1"/>
  <c r="S3082" i="1"/>
  <c r="S3083" i="1"/>
  <c r="S1231" i="1"/>
  <c r="S3101" i="1"/>
  <c r="S3086" i="1"/>
  <c r="S2993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391" i="1"/>
  <c r="S3698" i="1"/>
  <c r="S3704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546" i="1"/>
  <c r="S3120" i="1"/>
  <c r="S3121" i="1"/>
  <c r="S3122" i="1"/>
  <c r="S3123" i="1"/>
  <c r="S3124" i="1"/>
  <c r="S3125" i="1"/>
  <c r="S3230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2373" i="1"/>
  <c r="S3145" i="1"/>
  <c r="S2733" i="1"/>
  <c r="S2769" i="1"/>
  <c r="S2969" i="1"/>
  <c r="S3437" i="1"/>
  <c r="S3551" i="1"/>
  <c r="S4105" i="1"/>
  <c r="S1291" i="1"/>
  <c r="S3153" i="1"/>
  <c r="S943" i="1"/>
  <c r="S3426" i="1"/>
  <c r="S4023" i="1"/>
  <c r="S3157" i="1"/>
  <c r="S4113" i="1"/>
  <c r="S3159" i="1"/>
  <c r="S3160" i="1"/>
  <c r="S3161" i="1"/>
  <c r="S3162" i="1"/>
  <c r="S3163" i="1"/>
  <c r="S3164" i="1"/>
  <c r="S3165" i="1"/>
  <c r="S3166" i="1"/>
  <c r="S3167" i="1"/>
  <c r="S3102" i="1"/>
  <c r="S3169" i="1"/>
  <c r="S4112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991" i="1"/>
  <c r="S3615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635" i="1"/>
  <c r="S1131" i="1"/>
  <c r="S3203" i="1"/>
  <c r="S3502" i="1"/>
  <c r="S3205" i="1"/>
  <c r="S3206" i="1"/>
  <c r="S3207" i="1"/>
  <c r="S3208" i="1"/>
  <c r="S3209" i="1"/>
  <c r="S3210" i="1"/>
  <c r="S3211" i="1"/>
  <c r="S3212" i="1"/>
  <c r="S3213" i="1"/>
  <c r="S3214" i="1"/>
  <c r="S3215" i="1"/>
  <c r="S910" i="1"/>
  <c r="S2593" i="1"/>
  <c r="S3450" i="1"/>
  <c r="S3544" i="1"/>
  <c r="S3220" i="1"/>
  <c r="S3436" i="1"/>
  <c r="S3222" i="1"/>
  <c r="S3223" i="1"/>
  <c r="S3224" i="1"/>
  <c r="S3225" i="1"/>
  <c r="S3226" i="1"/>
  <c r="S3227" i="1"/>
  <c r="S3228" i="1"/>
  <c r="S3229" i="1"/>
  <c r="S2901" i="1"/>
  <c r="S3056" i="1"/>
  <c r="S3232" i="1"/>
  <c r="S1048" i="1"/>
  <c r="S3234" i="1"/>
  <c r="S3235" i="1"/>
  <c r="S3236" i="1"/>
  <c r="S3237" i="1"/>
  <c r="S3126" i="1"/>
  <c r="S3239" i="1"/>
  <c r="S3240" i="1"/>
  <c r="S3241" i="1"/>
  <c r="S3242" i="1"/>
  <c r="S2978" i="1"/>
  <c r="S3501" i="1"/>
  <c r="S4095" i="1"/>
  <c r="S3246" i="1"/>
  <c r="S4110" i="1"/>
  <c r="S3248" i="1"/>
  <c r="S3249" i="1"/>
  <c r="S3250" i="1"/>
  <c r="S3251" i="1"/>
  <c r="S3252" i="1"/>
  <c r="S3253" i="1"/>
  <c r="S3254" i="1"/>
  <c r="S3255" i="1"/>
  <c r="S3256" i="1"/>
  <c r="S3257" i="1"/>
  <c r="S994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1174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1279" i="1"/>
  <c r="S3304" i="1"/>
  <c r="S3012" i="1"/>
  <c r="S3204" i="1"/>
  <c r="S4101" i="1"/>
  <c r="S3308" i="1"/>
  <c r="S3309" i="1"/>
  <c r="S3310" i="1"/>
  <c r="S4088" i="1"/>
  <c r="S3312" i="1"/>
  <c r="S3313" i="1"/>
  <c r="S3314" i="1"/>
  <c r="S3315" i="1"/>
  <c r="S3316" i="1"/>
  <c r="S3317" i="1"/>
  <c r="S3318" i="1"/>
  <c r="S3319" i="1"/>
  <c r="S3320" i="1"/>
  <c r="S3321" i="1"/>
  <c r="S3322" i="1"/>
  <c r="S1019" i="1"/>
  <c r="S1300" i="1"/>
  <c r="S3307" i="1"/>
  <c r="S3323" i="1"/>
  <c r="S3327" i="1"/>
  <c r="S3328" i="1"/>
  <c r="S3329" i="1"/>
  <c r="S3330" i="1"/>
  <c r="S3331" i="1"/>
  <c r="S3332" i="1"/>
  <c r="S4109" i="1"/>
  <c r="S3334" i="1"/>
  <c r="S3335" i="1"/>
  <c r="S3336" i="1"/>
  <c r="S3337" i="1"/>
  <c r="S3338" i="1"/>
  <c r="S3339" i="1"/>
  <c r="S3340" i="1"/>
  <c r="S3341" i="1"/>
  <c r="S3342" i="1"/>
  <c r="S1013" i="1"/>
  <c r="S3344" i="1"/>
  <c r="S3345" i="1"/>
  <c r="S3485" i="1"/>
  <c r="S3347" i="1"/>
  <c r="S1129" i="1"/>
  <c r="S2934" i="1"/>
  <c r="S4061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982" i="1"/>
  <c r="S3364" i="1"/>
  <c r="S3365" i="1"/>
  <c r="S4033" i="1"/>
  <c r="S3367" i="1"/>
  <c r="S3368" i="1"/>
  <c r="S3369" i="1"/>
  <c r="S3370" i="1"/>
  <c r="S3434" i="1"/>
  <c r="S409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884" i="1"/>
  <c r="S3387" i="1"/>
  <c r="S3388" i="1"/>
  <c r="S3389" i="1"/>
  <c r="S1053" i="1"/>
  <c r="S3550" i="1"/>
  <c r="S3392" i="1"/>
  <c r="S3393" i="1"/>
  <c r="S4030" i="1"/>
  <c r="S3395" i="1"/>
  <c r="S3396" i="1"/>
  <c r="S3397" i="1"/>
  <c r="S3398" i="1"/>
  <c r="S3399" i="1"/>
  <c r="S3400" i="1"/>
  <c r="S3401" i="1"/>
  <c r="S3402" i="1"/>
  <c r="S3403" i="1"/>
  <c r="S3404" i="1"/>
  <c r="S3405" i="1"/>
  <c r="S2940" i="1"/>
  <c r="S3541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1105" i="1"/>
  <c r="S1126" i="1"/>
  <c r="S3427" i="1"/>
  <c r="S3428" i="1"/>
  <c r="S3429" i="1"/>
  <c r="S2785" i="1"/>
  <c r="S2949" i="1"/>
  <c r="S3432" i="1"/>
  <c r="S3036" i="1"/>
  <c r="S3149" i="1"/>
  <c r="S3238" i="1"/>
  <c r="S3244" i="1"/>
  <c r="S4031" i="1"/>
  <c r="S3438" i="1"/>
  <c r="S3439" i="1"/>
  <c r="S1116" i="1"/>
  <c r="S3464" i="1"/>
  <c r="S3442" i="1"/>
  <c r="S3443" i="1"/>
  <c r="S3444" i="1"/>
  <c r="S3445" i="1"/>
  <c r="S3446" i="1"/>
  <c r="S3447" i="1"/>
  <c r="S3448" i="1"/>
  <c r="S1090" i="1"/>
  <c r="S3311" i="1"/>
  <c r="S3633" i="1"/>
  <c r="S3685" i="1"/>
  <c r="S3453" i="1"/>
  <c r="S3454" i="1"/>
  <c r="S3455" i="1"/>
  <c r="S3456" i="1"/>
  <c r="S3457" i="1"/>
  <c r="S3458" i="1"/>
  <c r="S3459" i="1"/>
  <c r="S1005" i="1"/>
  <c r="S1149" i="1"/>
  <c r="S2746" i="1"/>
  <c r="S2939" i="1"/>
  <c r="S4094" i="1"/>
  <c r="S3465" i="1"/>
  <c r="S3536" i="1"/>
  <c r="S3467" i="1"/>
  <c r="S3468" i="1"/>
  <c r="S3469" i="1"/>
  <c r="S3470" i="1"/>
  <c r="S3471" i="1"/>
  <c r="S3700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147" i="1"/>
  <c r="S3148" i="1"/>
  <c r="S3487" i="1"/>
  <c r="S3488" i="1"/>
  <c r="S3489" i="1"/>
  <c r="S2460" i="1"/>
  <c r="S3491" i="1"/>
  <c r="S3492" i="1"/>
  <c r="S3493" i="1"/>
  <c r="S3494" i="1"/>
  <c r="S3495" i="1"/>
  <c r="S3496" i="1"/>
  <c r="S3497" i="1"/>
  <c r="S3498" i="1"/>
  <c r="S3499" i="1"/>
  <c r="S3500" i="1"/>
  <c r="S2984" i="1"/>
  <c r="S3202" i="1"/>
  <c r="S3348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863" i="1"/>
  <c r="S1076" i="1"/>
  <c r="S3538" i="1"/>
  <c r="S3539" i="1"/>
  <c r="S3540" i="1"/>
  <c r="S1248" i="1"/>
  <c r="S1259" i="1"/>
  <c r="S2749" i="1"/>
  <c r="S2775" i="1"/>
  <c r="S3545" i="1"/>
  <c r="S2955" i="1"/>
  <c r="S3547" i="1"/>
  <c r="S3548" i="1"/>
  <c r="S3087" i="1"/>
  <c r="S3462" i="1"/>
  <c r="S3562" i="1"/>
  <c r="S4086" i="1"/>
  <c r="S4087" i="1"/>
  <c r="S3554" i="1"/>
  <c r="S3555" i="1"/>
  <c r="S3556" i="1"/>
  <c r="S3557" i="1"/>
  <c r="S3558" i="1"/>
  <c r="S3559" i="1"/>
  <c r="S3560" i="1"/>
  <c r="S1043" i="1"/>
  <c r="S3303" i="1"/>
  <c r="S3563" i="1"/>
  <c r="S3564" i="1"/>
  <c r="S3565" i="1"/>
  <c r="S3566" i="1"/>
  <c r="S3567" i="1"/>
  <c r="S3568" i="1"/>
  <c r="S3569" i="1"/>
  <c r="S1125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913" i="1"/>
  <c r="S1079" i="1"/>
  <c r="S3593" i="1"/>
  <c r="S3594" i="1"/>
  <c r="S3084" i="1"/>
  <c r="S3201" i="1"/>
  <c r="S3219" i="1"/>
  <c r="S3449" i="1"/>
  <c r="S3490" i="1"/>
  <c r="S4081" i="1"/>
  <c r="S3601" i="1"/>
  <c r="S3602" i="1"/>
  <c r="S3603" i="1"/>
  <c r="S4060" i="1"/>
  <c r="S3605" i="1"/>
  <c r="S3606" i="1"/>
  <c r="S3607" i="1"/>
  <c r="S3608" i="1"/>
  <c r="S3609" i="1"/>
  <c r="S3610" i="1"/>
  <c r="S3611" i="1"/>
  <c r="S3612" i="1"/>
  <c r="S3047" i="1"/>
  <c r="S3441" i="1"/>
  <c r="S4084" i="1"/>
  <c r="S4115" i="1"/>
  <c r="S3617" i="1"/>
  <c r="S3618" i="1"/>
  <c r="S3619" i="1"/>
  <c r="S3620" i="1"/>
  <c r="S3621" i="1"/>
  <c r="S3622" i="1"/>
  <c r="S3623" i="1"/>
  <c r="S3624" i="1"/>
  <c r="S3625" i="1"/>
  <c r="S3626" i="1"/>
  <c r="S3627" i="1"/>
  <c r="S1141" i="1"/>
  <c r="S1157" i="1"/>
  <c r="S3630" i="1"/>
  <c r="S3631" i="1"/>
  <c r="S3632" i="1"/>
  <c r="S3486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1151" i="1"/>
  <c r="S1160" i="1"/>
  <c r="S3687" i="1"/>
  <c r="S3688" i="1"/>
  <c r="S3689" i="1"/>
  <c r="S3690" i="1"/>
  <c r="S3691" i="1"/>
  <c r="S3692" i="1"/>
  <c r="S3693" i="1"/>
  <c r="S3694" i="1"/>
  <c r="S2950" i="1"/>
  <c r="S2964" i="1"/>
  <c r="S2970" i="1"/>
  <c r="S3074" i="1"/>
  <c r="S3155" i="1"/>
  <c r="S3243" i="1"/>
  <c r="S3472" i="1"/>
  <c r="S3543" i="1"/>
  <c r="S3696" i="1"/>
  <c r="S3701" i="1"/>
  <c r="S4114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874" i="1"/>
  <c r="S879" i="1"/>
  <c r="S898" i="1"/>
  <c r="S905" i="1"/>
  <c r="S919" i="1"/>
  <c r="S953" i="1"/>
  <c r="S979" i="1"/>
  <c r="S1015" i="1"/>
  <c r="S1038" i="1"/>
  <c r="S1045" i="1"/>
  <c r="S1058" i="1"/>
  <c r="S1080" i="1"/>
  <c r="S1107" i="1"/>
  <c r="S1121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1285" i="1"/>
  <c r="S1302" i="1"/>
  <c r="S1305" i="1"/>
  <c r="S4052" i="1"/>
  <c r="S4053" i="1"/>
  <c r="S4054" i="1"/>
  <c r="S4055" i="1"/>
  <c r="S4056" i="1"/>
  <c r="S4057" i="1"/>
  <c r="S4058" i="1"/>
  <c r="S4059" i="1"/>
  <c r="S2742" i="1"/>
  <c r="S2768" i="1"/>
  <c r="S2772" i="1"/>
  <c r="S2773" i="1"/>
  <c r="S4064" i="1"/>
  <c r="S4065" i="1"/>
  <c r="S4066" i="1"/>
  <c r="S4067" i="1"/>
  <c r="S2977" i="1"/>
  <c r="S4069" i="1"/>
  <c r="S4070" i="1"/>
  <c r="S4071" i="1"/>
  <c r="S4072" i="1"/>
  <c r="S4073" i="1"/>
  <c r="S4074" i="1"/>
  <c r="S4075" i="1"/>
  <c r="S4076" i="1"/>
  <c r="S4077" i="1"/>
  <c r="S4078" i="1"/>
  <c r="S3005" i="1"/>
  <c r="S3046" i="1"/>
  <c r="S3085" i="1"/>
  <c r="S3119" i="1"/>
  <c r="S3152" i="1"/>
  <c r="S3154" i="1"/>
  <c r="S3170" i="1"/>
  <c r="S3216" i="1"/>
  <c r="S3218" i="1"/>
  <c r="S3231" i="1"/>
  <c r="S3245" i="1"/>
  <c r="S3247" i="1"/>
  <c r="S3275" i="1"/>
  <c r="S3324" i="1"/>
  <c r="S3371" i="1"/>
  <c r="S3435" i="1"/>
  <c r="S3452" i="1"/>
  <c r="S3537" i="1"/>
  <c r="S3542" i="1"/>
  <c r="S3561" i="1"/>
  <c r="S3591" i="1"/>
  <c r="S3596" i="1"/>
  <c r="S3598" i="1"/>
  <c r="S3686" i="1"/>
  <c r="S3702" i="1"/>
  <c r="S3705" i="1"/>
  <c r="S4026" i="1"/>
  <c r="S4051" i="1"/>
  <c r="S4068" i="1"/>
  <c r="S4080" i="1"/>
  <c r="S4082" i="1"/>
  <c r="S4089" i="1"/>
  <c r="S4099" i="1"/>
  <c r="S4100" i="1"/>
  <c r="S4102" i="1"/>
  <c r="S4103" i="1"/>
  <c r="S41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2897" i="1"/>
  <c r="P85" i="1"/>
  <c r="P230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350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2644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537" i="1"/>
  <c r="P205" i="1"/>
  <c r="P206" i="1"/>
  <c r="P207" i="1"/>
  <c r="P2286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1471" i="1"/>
  <c r="P233" i="1"/>
  <c r="P1426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1582" i="1"/>
  <c r="P259" i="1"/>
  <c r="P260" i="1"/>
  <c r="P261" i="1"/>
  <c r="P262" i="1"/>
  <c r="P263" i="1"/>
  <c r="P264" i="1"/>
  <c r="P265" i="1"/>
  <c r="P266" i="1"/>
  <c r="P267" i="1"/>
  <c r="P1936" i="1"/>
  <c r="P269" i="1"/>
  <c r="P270" i="1"/>
  <c r="P271" i="1"/>
  <c r="P272" i="1"/>
  <c r="P1447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1410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1512" i="1"/>
  <c r="P339" i="1"/>
  <c r="P340" i="1"/>
  <c r="P341" i="1"/>
  <c r="P342" i="1"/>
  <c r="P343" i="1"/>
  <c r="P344" i="1"/>
  <c r="P345" i="1"/>
  <c r="P346" i="1"/>
  <c r="P347" i="1"/>
  <c r="P348" i="1"/>
  <c r="P1527" i="1"/>
  <c r="P350" i="1"/>
  <c r="P351" i="1"/>
  <c r="P352" i="1"/>
  <c r="P353" i="1"/>
  <c r="P354" i="1"/>
  <c r="P355" i="1"/>
  <c r="P356" i="1"/>
  <c r="P357" i="1"/>
  <c r="P1310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520" i="1"/>
  <c r="P1503" i="1"/>
  <c r="P378" i="1"/>
  <c r="P379" i="1"/>
  <c r="P380" i="1"/>
  <c r="P381" i="1"/>
  <c r="P382" i="1"/>
  <c r="P383" i="1"/>
  <c r="P384" i="1"/>
  <c r="P385" i="1"/>
  <c r="P1457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1517" i="1"/>
  <c r="P409" i="1"/>
  <c r="P410" i="1"/>
  <c r="P411" i="1"/>
  <c r="P412" i="1"/>
  <c r="P413" i="1"/>
  <c r="P1468" i="1"/>
  <c r="P415" i="1"/>
  <c r="P416" i="1"/>
  <c r="P417" i="1"/>
  <c r="P1436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1399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1878" i="1"/>
  <c r="P477" i="1"/>
  <c r="P1246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1563" i="1"/>
  <c r="P358" i="1"/>
  <c r="P496" i="1"/>
  <c r="P1640" i="1"/>
  <c r="P498" i="1"/>
  <c r="P499" i="1"/>
  <c r="P500" i="1"/>
  <c r="P501" i="1"/>
  <c r="P502" i="1"/>
  <c r="P503" i="1"/>
  <c r="P504" i="1"/>
  <c r="P505" i="1"/>
  <c r="P1893" i="1"/>
  <c r="P507" i="1"/>
  <c r="P508" i="1"/>
  <c r="P1467" i="1"/>
  <c r="P1561" i="1"/>
  <c r="P511" i="1"/>
  <c r="P512" i="1"/>
  <c r="P510" i="1"/>
  <c r="P1723" i="1"/>
  <c r="P515" i="1"/>
  <c r="P1542" i="1"/>
  <c r="P517" i="1"/>
  <c r="P518" i="1"/>
  <c r="P519" i="1"/>
  <c r="P1591" i="1"/>
  <c r="P521" i="1"/>
  <c r="P522" i="1"/>
  <c r="P523" i="1"/>
  <c r="P524" i="1"/>
  <c r="P1437" i="1"/>
  <c r="P408" i="1"/>
  <c r="P527" i="1"/>
  <c r="P528" i="1"/>
  <c r="P529" i="1"/>
  <c r="P530" i="1"/>
  <c r="P531" i="1"/>
  <c r="P532" i="1"/>
  <c r="P533" i="1"/>
  <c r="P1347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1518" i="1"/>
  <c r="P565" i="1"/>
  <c r="P566" i="1"/>
  <c r="P567" i="1"/>
  <c r="P568" i="1"/>
  <c r="P569" i="1"/>
  <c r="P570" i="1"/>
  <c r="P571" i="1"/>
  <c r="P572" i="1"/>
  <c r="P573" i="1"/>
  <c r="P1520" i="1"/>
  <c r="P575" i="1"/>
  <c r="P680" i="1"/>
  <c r="P577" i="1"/>
  <c r="P578" i="1"/>
  <c r="P1494" i="1"/>
  <c r="P580" i="1"/>
  <c r="P581" i="1"/>
  <c r="P1531" i="1"/>
  <c r="P583" i="1"/>
  <c r="P3553" i="1"/>
  <c r="P585" i="1"/>
  <c r="P586" i="1"/>
  <c r="P587" i="1"/>
  <c r="P588" i="1"/>
  <c r="P589" i="1"/>
  <c r="P2604" i="1"/>
  <c r="P338" i="1"/>
  <c r="P592" i="1"/>
  <c r="P1419" i="1"/>
  <c r="P1432" i="1"/>
  <c r="P595" i="1"/>
  <c r="P2055" i="1"/>
  <c r="P597" i="1"/>
  <c r="P598" i="1"/>
  <c r="P599" i="1"/>
  <c r="P600" i="1"/>
  <c r="P1510" i="1"/>
  <c r="P602" i="1"/>
  <c r="P603" i="1"/>
  <c r="P604" i="1"/>
  <c r="P605" i="1"/>
  <c r="P606" i="1"/>
  <c r="P607" i="1"/>
  <c r="P608" i="1"/>
  <c r="P208" i="1"/>
  <c r="P610" i="1"/>
  <c r="P611" i="1"/>
  <c r="P612" i="1"/>
  <c r="P613" i="1"/>
  <c r="P2093" i="1"/>
  <c r="P615" i="1"/>
  <c r="P616" i="1"/>
  <c r="P617" i="1"/>
  <c r="P166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2685" i="1"/>
  <c r="P632" i="1"/>
  <c r="P633" i="1"/>
  <c r="P634" i="1"/>
  <c r="P1854" i="1"/>
  <c r="P636" i="1"/>
  <c r="P637" i="1"/>
  <c r="P638" i="1"/>
  <c r="P639" i="1"/>
  <c r="P1204" i="1"/>
  <c r="P641" i="1"/>
  <c r="P642" i="1"/>
  <c r="P1408" i="1"/>
  <c r="P644" i="1"/>
  <c r="P645" i="1"/>
  <c r="P646" i="1"/>
  <c r="P647" i="1"/>
  <c r="P648" i="1"/>
  <c r="P649" i="1"/>
  <c r="P650" i="1"/>
  <c r="P651" i="1"/>
  <c r="P1505" i="1"/>
  <c r="P653" i="1"/>
  <c r="P654" i="1"/>
  <c r="P655" i="1"/>
  <c r="P631" i="1"/>
  <c r="P2510" i="1"/>
  <c r="P658" i="1"/>
  <c r="P659" i="1"/>
  <c r="P660" i="1"/>
  <c r="P661" i="1"/>
  <c r="P662" i="1"/>
  <c r="P663" i="1"/>
  <c r="P664" i="1"/>
  <c r="P665" i="1"/>
  <c r="P666" i="1"/>
  <c r="P3009" i="1"/>
  <c r="P668" i="1"/>
  <c r="P669" i="1"/>
  <c r="P670" i="1"/>
  <c r="P1180" i="1"/>
  <c r="P672" i="1"/>
  <c r="P673" i="1"/>
  <c r="P674" i="1"/>
  <c r="P675" i="1"/>
  <c r="P676" i="1"/>
  <c r="P726" i="1"/>
  <c r="P678" i="1"/>
  <c r="P679" i="1"/>
  <c r="P1960" i="1"/>
  <c r="P681" i="1"/>
  <c r="P682" i="1"/>
  <c r="P683" i="1"/>
  <c r="P684" i="1"/>
  <c r="P2199" i="1"/>
  <c r="P686" i="1"/>
  <c r="P687" i="1"/>
  <c r="P688" i="1"/>
  <c r="P689" i="1"/>
  <c r="P690" i="1"/>
  <c r="P691" i="1"/>
  <c r="P2037" i="1"/>
  <c r="P693" i="1"/>
  <c r="P694" i="1"/>
  <c r="P1370" i="1"/>
  <c r="P1784" i="1"/>
  <c r="P697" i="1"/>
  <c r="P698" i="1"/>
  <c r="P699" i="1"/>
  <c r="P700" i="1"/>
  <c r="P2690" i="1"/>
  <c r="P702" i="1"/>
  <c r="P703" i="1"/>
  <c r="P704" i="1"/>
  <c r="P705" i="1"/>
  <c r="P1628" i="1"/>
  <c r="P2231" i="1"/>
  <c r="P708" i="1"/>
  <c r="P2372" i="1"/>
  <c r="P710" i="1"/>
  <c r="P1919" i="1"/>
  <c r="P712" i="1"/>
  <c r="P713" i="1"/>
  <c r="P714" i="1"/>
  <c r="P234" i="1"/>
  <c r="P716" i="1"/>
  <c r="P717" i="1"/>
  <c r="P718" i="1"/>
  <c r="P1323" i="1"/>
  <c r="P2024" i="1"/>
  <c r="P721" i="1"/>
  <c r="P722" i="1"/>
  <c r="P723" i="1"/>
  <c r="P1874" i="1"/>
  <c r="P1886" i="1"/>
  <c r="P709" i="1"/>
  <c r="P1594" i="1"/>
  <c r="P728" i="1"/>
  <c r="P729" i="1"/>
  <c r="P730" i="1"/>
  <c r="P731" i="1"/>
  <c r="P732" i="1"/>
  <c r="P733" i="1"/>
  <c r="P734" i="1"/>
  <c r="P1493" i="1"/>
  <c r="P736" i="1"/>
  <c r="P737" i="1"/>
  <c r="P738" i="1"/>
  <c r="P739" i="1"/>
  <c r="P813" i="1"/>
  <c r="P1958" i="1"/>
  <c r="P742" i="1"/>
  <c r="P743" i="1"/>
  <c r="P744" i="1"/>
  <c r="P745" i="1"/>
  <c r="P746" i="1"/>
  <c r="P1326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179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1226" i="1"/>
  <c r="P778" i="1"/>
  <c r="P779" i="1"/>
  <c r="P780" i="1"/>
  <c r="P781" i="1"/>
  <c r="P782" i="1"/>
  <c r="P783" i="1"/>
  <c r="P1637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1725" i="1"/>
  <c r="P806" i="1"/>
  <c r="P807" i="1"/>
  <c r="P808" i="1"/>
  <c r="P809" i="1"/>
  <c r="P810" i="1"/>
  <c r="P811" i="1"/>
  <c r="P812" i="1"/>
  <c r="P1361" i="1"/>
  <c r="P814" i="1"/>
  <c r="P1498" i="1"/>
  <c r="P652" i="1"/>
  <c r="P817" i="1"/>
  <c r="P818" i="1"/>
  <c r="P2405" i="1"/>
  <c r="P820" i="1"/>
  <c r="P821" i="1"/>
  <c r="P822" i="1"/>
  <c r="P823" i="1"/>
  <c r="P824" i="1"/>
  <c r="P825" i="1"/>
  <c r="P826" i="1"/>
  <c r="P1547" i="1"/>
  <c r="P2562" i="1"/>
  <c r="P1690" i="1"/>
  <c r="P830" i="1"/>
  <c r="P831" i="1"/>
  <c r="P832" i="1"/>
  <c r="P833" i="1"/>
  <c r="P834" i="1"/>
  <c r="P1829" i="1"/>
  <c r="P836" i="1"/>
  <c r="P837" i="1"/>
  <c r="P838" i="1"/>
  <c r="P839" i="1"/>
  <c r="P840" i="1"/>
  <c r="P841" i="1"/>
  <c r="P842" i="1"/>
  <c r="P843" i="1"/>
  <c r="P844" i="1"/>
  <c r="P845" i="1"/>
  <c r="P1230" i="1"/>
  <c r="P847" i="1"/>
  <c r="P1827" i="1"/>
  <c r="P849" i="1"/>
  <c r="P850" i="1"/>
  <c r="P851" i="1"/>
  <c r="P852" i="1"/>
  <c r="P853" i="1"/>
  <c r="P854" i="1"/>
  <c r="P1324" i="1"/>
  <c r="P1540" i="1"/>
  <c r="P857" i="1"/>
  <c r="P858" i="1"/>
  <c r="P1797" i="1"/>
  <c r="P860" i="1"/>
  <c r="P861" i="1"/>
  <c r="P862" i="1"/>
  <c r="P2257" i="1"/>
  <c r="P864" i="1"/>
  <c r="P865" i="1"/>
  <c r="P866" i="1"/>
  <c r="P867" i="1"/>
  <c r="P868" i="1"/>
  <c r="P869" i="1"/>
  <c r="P870" i="1"/>
  <c r="P871" i="1"/>
  <c r="P872" i="1"/>
  <c r="P873" i="1"/>
  <c r="P1610" i="1"/>
  <c r="P875" i="1"/>
  <c r="P876" i="1"/>
  <c r="P877" i="1"/>
  <c r="P878" i="1"/>
  <c r="P1368" i="1"/>
  <c r="P880" i="1"/>
  <c r="P881" i="1"/>
  <c r="P882" i="1"/>
  <c r="P883" i="1"/>
  <c r="P1303" i="1"/>
  <c r="P885" i="1"/>
  <c r="P886" i="1"/>
  <c r="P887" i="1"/>
  <c r="P888" i="1"/>
  <c r="P889" i="1"/>
  <c r="P977" i="1"/>
  <c r="P891" i="1"/>
  <c r="P892" i="1"/>
  <c r="P893" i="1"/>
  <c r="P894" i="1"/>
  <c r="P895" i="1"/>
  <c r="P896" i="1"/>
  <c r="P897" i="1"/>
  <c r="P1524" i="1"/>
  <c r="P899" i="1"/>
  <c r="P900" i="1"/>
  <c r="P901" i="1"/>
  <c r="P902" i="1"/>
  <c r="P903" i="1"/>
  <c r="P904" i="1"/>
  <c r="P2488" i="1"/>
  <c r="P906" i="1"/>
  <c r="P907" i="1"/>
  <c r="P908" i="1"/>
  <c r="P909" i="1"/>
  <c r="P1456" i="1"/>
  <c r="P911" i="1"/>
  <c r="P912" i="1"/>
  <c r="P590" i="1"/>
  <c r="P1392" i="1"/>
  <c r="P915" i="1"/>
  <c r="P916" i="1"/>
  <c r="P917" i="1"/>
  <c r="P918" i="1"/>
  <c r="P2236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1576" i="1"/>
  <c r="P944" i="1"/>
  <c r="P945" i="1"/>
  <c r="P946" i="1"/>
  <c r="P947" i="1"/>
  <c r="P948" i="1"/>
  <c r="P949" i="1"/>
  <c r="P950" i="1"/>
  <c r="P951" i="1"/>
  <c r="P952" i="1"/>
  <c r="P1657" i="1"/>
  <c r="P954" i="1"/>
  <c r="P955" i="1"/>
  <c r="P956" i="1"/>
  <c r="P957" i="1"/>
  <c r="P958" i="1"/>
  <c r="P959" i="1"/>
  <c r="P960" i="1"/>
  <c r="P961" i="1"/>
  <c r="P962" i="1"/>
  <c r="P963" i="1"/>
  <c r="P964" i="1"/>
  <c r="P1222" i="1"/>
  <c r="P966" i="1"/>
  <c r="P1022" i="1"/>
  <c r="P968" i="1"/>
  <c r="P969" i="1"/>
  <c r="P696" i="1"/>
  <c r="P971" i="1"/>
  <c r="P972" i="1"/>
  <c r="P973" i="1"/>
  <c r="P974" i="1"/>
  <c r="P975" i="1"/>
  <c r="P976" i="1"/>
  <c r="P1933" i="1"/>
  <c r="P978" i="1"/>
  <c r="P1485" i="1"/>
  <c r="P980" i="1"/>
  <c r="P981" i="1"/>
  <c r="P2371" i="1"/>
  <c r="P983" i="1"/>
  <c r="P3600" i="1"/>
  <c r="P985" i="1"/>
  <c r="P986" i="1"/>
  <c r="P987" i="1"/>
  <c r="P988" i="1"/>
  <c r="P989" i="1"/>
  <c r="P990" i="1"/>
  <c r="P1730" i="1"/>
  <c r="P992" i="1"/>
  <c r="P993" i="1"/>
  <c r="P1581" i="1"/>
  <c r="P995" i="1"/>
  <c r="P996" i="1"/>
  <c r="P997" i="1"/>
  <c r="P998" i="1"/>
  <c r="P999" i="1"/>
  <c r="P1000" i="1"/>
  <c r="P1001" i="1"/>
  <c r="P1002" i="1"/>
  <c r="P1003" i="1"/>
  <c r="P1004" i="1"/>
  <c r="P158" i="1"/>
  <c r="P1006" i="1"/>
  <c r="P1007" i="1"/>
  <c r="P1008" i="1"/>
  <c r="P1009" i="1"/>
  <c r="P1010" i="1"/>
  <c r="P1011" i="1"/>
  <c r="P1012" i="1"/>
  <c r="P1417" i="1"/>
  <c r="P1014" i="1"/>
  <c r="P1840" i="1"/>
  <c r="P1016" i="1"/>
  <c r="P1017" i="1"/>
  <c r="P1018" i="1"/>
  <c r="P741" i="1"/>
  <c r="P1706" i="1"/>
  <c r="P1021" i="1"/>
  <c r="P1465" i="1"/>
  <c r="P1023" i="1"/>
  <c r="P1024" i="1"/>
  <c r="P1025" i="1"/>
  <c r="P1026" i="1"/>
  <c r="P1027" i="1"/>
  <c r="P1028" i="1"/>
  <c r="P1029" i="1"/>
  <c r="P1030" i="1"/>
  <c r="P1031" i="1"/>
  <c r="P2298" i="1"/>
  <c r="P657" i="1"/>
  <c r="P1034" i="1"/>
  <c r="P1035" i="1"/>
  <c r="P2548" i="1"/>
  <c r="P1037" i="1"/>
  <c r="P1511" i="1"/>
  <c r="P1039" i="1"/>
  <c r="P2025" i="1"/>
  <c r="P1041" i="1"/>
  <c r="P1330" i="1"/>
  <c r="P1205" i="1"/>
  <c r="P1044" i="1"/>
  <c r="P1793" i="1"/>
  <c r="P2302" i="1"/>
  <c r="P1047" i="1"/>
  <c r="P711" i="1"/>
  <c r="P1049" i="1"/>
  <c r="P1050" i="1"/>
  <c r="P1051" i="1"/>
  <c r="P1052" i="1"/>
  <c r="P2133" i="1"/>
  <c r="P1054" i="1"/>
  <c r="P2273" i="1"/>
  <c r="P1056" i="1"/>
  <c r="P1057" i="1"/>
  <c r="P1590" i="1"/>
  <c r="P1327" i="1"/>
  <c r="P1060" i="1"/>
  <c r="P1061" i="1"/>
  <c r="P1062" i="1"/>
  <c r="P1063" i="1"/>
  <c r="P1064" i="1"/>
  <c r="P1065" i="1"/>
  <c r="P1066" i="1"/>
  <c r="P1067" i="1"/>
  <c r="P1068" i="1"/>
  <c r="P1069" i="1"/>
  <c r="P2653" i="1"/>
  <c r="P1758" i="1"/>
  <c r="P1072" i="1"/>
  <c r="P1073" i="1"/>
  <c r="P1074" i="1"/>
  <c r="P1625" i="1"/>
  <c r="P2851" i="1"/>
  <c r="P1077" i="1"/>
  <c r="P1078" i="1"/>
  <c r="P1177" i="1"/>
  <c r="P1376" i="1"/>
  <c r="P1081" i="1"/>
  <c r="P1082" i="1"/>
  <c r="P1529" i="1"/>
  <c r="P1084" i="1"/>
  <c r="P1085" i="1"/>
  <c r="P1086" i="1"/>
  <c r="P1087" i="1"/>
  <c r="P1088" i="1"/>
  <c r="P1089" i="1"/>
  <c r="P1573" i="1"/>
  <c r="P1091" i="1"/>
  <c r="P1092" i="1"/>
  <c r="P1093" i="1"/>
  <c r="P1094" i="1"/>
  <c r="P1095" i="1"/>
  <c r="P1096" i="1"/>
  <c r="P1097" i="1"/>
  <c r="P1098" i="1"/>
  <c r="P1099" i="1"/>
  <c r="P1100" i="1"/>
  <c r="P1766" i="1"/>
  <c r="P1710" i="1"/>
  <c r="P1103" i="1"/>
  <c r="P1104" i="1"/>
  <c r="P2101" i="1"/>
  <c r="P1106" i="1"/>
  <c r="P2155" i="1"/>
  <c r="P1108" i="1"/>
  <c r="P1109" i="1"/>
  <c r="P1110" i="1"/>
  <c r="P1111" i="1"/>
  <c r="P1112" i="1"/>
  <c r="P1113" i="1"/>
  <c r="P1114" i="1"/>
  <c r="P1115" i="1"/>
  <c r="P1965" i="1"/>
  <c r="P2549" i="1"/>
  <c r="P2625" i="1"/>
  <c r="P2860" i="1"/>
  <c r="P1120" i="1"/>
  <c r="P1973" i="1"/>
  <c r="P1122" i="1"/>
  <c r="P1123" i="1"/>
  <c r="P1568" i="1"/>
  <c r="P1307" i="1"/>
  <c r="P727" i="1"/>
  <c r="P1127" i="1"/>
  <c r="P1128" i="1"/>
  <c r="P591" i="1"/>
  <c r="P1130" i="1"/>
  <c r="P86" i="1"/>
  <c r="P1132" i="1"/>
  <c r="P1704" i="1"/>
  <c r="P1134" i="1"/>
  <c r="P1135" i="1"/>
  <c r="P1429" i="1"/>
  <c r="P1137" i="1"/>
  <c r="P1138" i="1"/>
  <c r="P1139" i="1"/>
  <c r="P1140" i="1"/>
  <c r="P1813" i="1"/>
  <c r="P1142" i="1"/>
  <c r="P1143" i="1"/>
  <c r="P1402" i="1"/>
  <c r="P1145" i="1"/>
  <c r="P1146" i="1"/>
  <c r="P1147" i="1"/>
  <c r="P1148" i="1"/>
  <c r="P2041" i="1"/>
  <c r="P1150" i="1"/>
  <c r="P84" i="1"/>
  <c r="P1152" i="1"/>
  <c r="P1227" i="1"/>
  <c r="P2419" i="1"/>
  <c r="P1155" i="1"/>
  <c r="P1156" i="1"/>
  <c r="P1346" i="1"/>
  <c r="P1158" i="1"/>
  <c r="P1159" i="1"/>
  <c r="P656" i="1"/>
  <c r="P1244" i="1"/>
  <c r="P1162" i="1"/>
  <c r="P1163" i="1"/>
  <c r="P1765" i="1"/>
  <c r="P1165" i="1"/>
  <c r="P1166" i="1"/>
  <c r="P1167" i="1"/>
  <c r="P1168" i="1"/>
  <c r="P1414" i="1"/>
  <c r="P1170" i="1"/>
  <c r="P1171" i="1"/>
  <c r="P1172" i="1"/>
  <c r="P2712" i="1"/>
  <c r="P1187" i="1"/>
  <c r="P1175" i="1"/>
  <c r="P2350" i="1"/>
  <c r="P1711" i="1"/>
  <c r="P2637" i="1"/>
  <c r="P1179" i="1"/>
  <c r="P2423" i="1"/>
  <c r="P1181" i="1"/>
  <c r="P1182" i="1"/>
  <c r="P1183" i="1"/>
  <c r="P1184" i="1"/>
  <c r="P1185" i="1"/>
  <c r="P1186" i="1"/>
  <c r="P2873" i="1"/>
  <c r="P1188" i="1"/>
  <c r="P1189" i="1"/>
  <c r="P1190" i="1"/>
  <c r="P1191" i="1"/>
  <c r="P1192" i="1"/>
  <c r="P1193" i="1"/>
  <c r="P2074" i="1"/>
  <c r="P1195" i="1"/>
  <c r="P1196" i="1"/>
  <c r="P1197" i="1"/>
  <c r="P1198" i="1"/>
  <c r="P1199" i="1"/>
  <c r="P1200" i="1"/>
  <c r="P1201" i="1"/>
  <c r="P1202" i="1"/>
  <c r="P1203" i="1"/>
  <c r="P1382" i="1"/>
  <c r="P1906" i="1"/>
  <c r="P1206" i="1"/>
  <c r="P1207" i="1"/>
  <c r="P1208" i="1"/>
  <c r="P1209" i="1"/>
  <c r="P1210" i="1"/>
  <c r="P1211" i="1"/>
  <c r="P1212" i="1"/>
  <c r="P1213" i="1"/>
  <c r="P2104" i="1"/>
  <c r="P1215" i="1"/>
  <c r="P1216" i="1"/>
  <c r="P1217" i="1"/>
  <c r="P1218" i="1"/>
  <c r="P1219" i="1"/>
  <c r="P1220" i="1"/>
  <c r="P1396" i="1"/>
  <c r="P2715" i="1"/>
  <c r="P2869" i="1"/>
  <c r="P1333" i="1"/>
  <c r="P1225" i="1"/>
  <c r="P1738" i="1"/>
  <c r="P576" i="1"/>
  <c r="P1228" i="1"/>
  <c r="P1229" i="1"/>
  <c r="P2230" i="1"/>
  <c r="P2589" i="1"/>
  <c r="P1232" i="1"/>
  <c r="P1233" i="1"/>
  <c r="P1234" i="1"/>
  <c r="P1235" i="1"/>
  <c r="P1236" i="1"/>
  <c r="P1237" i="1"/>
  <c r="P701" i="1"/>
  <c r="P1239" i="1"/>
  <c r="P1240" i="1"/>
  <c r="P2592" i="1"/>
  <c r="P1242" i="1"/>
  <c r="P1243" i="1"/>
  <c r="P2045" i="1"/>
  <c r="P1868" i="1"/>
  <c r="P1537" i="1"/>
  <c r="P1247" i="1"/>
  <c r="P2718" i="1"/>
  <c r="P1666" i="1"/>
  <c r="P1250" i="1"/>
  <c r="P1251" i="1"/>
  <c r="P1252" i="1"/>
  <c r="P1253" i="1"/>
  <c r="P1254" i="1"/>
  <c r="P506" i="1"/>
  <c r="P1256" i="1"/>
  <c r="P1257" i="1"/>
  <c r="P1258" i="1"/>
  <c r="P526" i="1"/>
  <c r="P1260" i="1"/>
  <c r="P1261" i="1"/>
  <c r="P1262" i="1"/>
  <c r="P1263" i="1"/>
  <c r="P1264" i="1"/>
  <c r="P1265" i="1"/>
  <c r="P1266" i="1"/>
  <c r="P1562" i="1"/>
  <c r="P1268" i="1"/>
  <c r="P1269" i="1"/>
  <c r="P1648" i="1"/>
  <c r="P1271" i="1"/>
  <c r="P1272" i="1"/>
  <c r="P1789" i="1"/>
  <c r="P724" i="1"/>
  <c r="P1275" i="1"/>
  <c r="P1276" i="1"/>
  <c r="P1277" i="1"/>
  <c r="P1278" i="1"/>
  <c r="P2177" i="1"/>
  <c r="P1280" i="1"/>
  <c r="P1281" i="1"/>
  <c r="P1282" i="1"/>
  <c r="P1283" i="1"/>
  <c r="P1284" i="1"/>
  <c r="P2619" i="1"/>
  <c r="P1286" i="1"/>
  <c r="P1287" i="1"/>
  <c r="P1288" i="1"/>
  <c r="P1289" i="1"/>
  <c r="P2098" i="1"/>
  <c r="P1727" i="1"/>
  <c r="P1292" i="1"/>
  <c r="P1441" i="1"/>
  <c r="P1294" i="1"/>
  <c r="P1295" i="1"/>
  <c r="P1296" i="1"/>
  <c r="P1297" i="1"/>
  <c r="P1298" i="1"/>
  <c r="P1299" i="1"/>
  <c r="P1837" i="1"/>
  <c r="P1301" i="1"/>
  <c r="P1635" i="1"/>
  <c r="P1642" i="1"/>
  <c r="P1304" i="1"/>
  <c r="P2523" i="1"/>
  <c r="P1306" i="1"/>
  <c r="P2914" i="1"/>
  <c r="P1308" i="1"/>
  <c r="P1309" i="1"/>
  <c r="P1944" i="1"/>
  <c r="P1311" i="1"/>
  <c r="P534" i="1"/>
  <c r="P2401" i="1"/>
  <c r="P1314" i="1"/>
  <c r="P1315" i="1"/>
  <c r="P1328" i="1"/>
  <c r="P1317" i="1"/>
  <c r="P1916" i="1"/>
  <c r="P2695" i="1"/>
  <c r="P1320" i="1"/>
  <c r="P1321" i="1"/>
  <c r="P1322" i="1"/>
  <c r="P494" i="1"/>
  <c r="P1466" i="1"/>
  <c r="P1325" i="1"/>
  <c r="P2648" i="1"/>
  <c r="P1636" i="1"/>
  <c r="P2468" i="1"/>
  <c r="P1329" i="1"/>
  <c r="P2142" i="1"/>
  <c r="P309" i="1"/>
  <c r="P1332" i="1"/>
  <c r="P2216" i="1"/>
  <c r="P1334" i="1"/>
  <c r="P1335" i="1"/>
  <c r="P1336" i="1"/>
  <c r="P1337" i="1"/>
  <c r="P1338" i="1"/>
  <c r="P1339" i="1"/>
  <c r="P1340" i="1"/>
  <c r="P1341" i="1"/>
  <c r="P1342" i="1"/>
  <c r="P1343" i="1"/>
  <c r="P2478" i="1"/>
  <c r="P1345" i="1"/>
  <c r="P3363" i="1"/>
  <c r="P377" i="1"/>
  <c r="P856" i="1"/>
  <c r="P2620" i="1"/>
  <c r="P3425" i="1"/>
  <c r="P1351" i="1"/>
  <c r="P1352" i="1"/>
  <c r="P1353" i="1"/>
  <c r="P204" i="1"/>
  <c r="P497" i="1"/>
  <c r="P1356" i="1"/>
  <c r="P1357" i="1"/>
  <c r="P1358" i="1"/>
  <c r="P1359" i="1"/>
  <c r="P1360" i="1"/>
  <c r="P1409" i="1"/>
  <c r="P2647" i="1"/>
  <c r="P1363" i="1"/>
  <c r="P1364" i="1"/>
  <c r="P1365" i="1"/>
  <c r="P1366" i="1"/>
  <c r="P1367" i="1"/>
  <c r="P2163" i="1"/>
  <c r="P1823" i="1"/>
  <c r="P1214" i="1"/>
  <c r="P1371" i="1"/>
  <c r="P1372" i="1"/>
  <c r="P3613" i="1"/>
  <c r="P1374" i="1"/>
  <c r="P1375" i="1"/>
  <c r="P273" i="1"/>
  <c r="P1709" i="1"/>
  <c r="P2847" i="1"/>
  <c r="P1760" i="1"/>
  <c r="P1380" i="1"/>
  <c r="P1381" i="1"/>
  <c r="P2121" i="1"/>
  <c r="P1383" i="1"/>
  <c r="P1384" i="1"/>
  <c r="P1385" i="1"/>
  <c r="P2691" i="1"/>
  <c r="P1387" i="1"/>
  <c r="P715" i="1"/>
  <c r="P1389" i="1"/>
  <c r="P1390" i="1"/>
  <c r="P1391" i="1"/>
  <c r="P2639" i="1"/>
  <c r="P1393" i="1"/>
  <c r="P1316" i="1"/>
  <c r="P1395" i="1"/>
  <c r="P2585" i="1"/>
  <c r="P4108" i="1"/>
  <c r="P1838" i="1"/>
  <c r="P1318" i="1"/>
  <c r="P1400" i="1"/>
  <c r="P1401" i="1"/>
  <c r="P1852" i="1"/>
  <c r="P1403" i="1"/>
  <c r="P1404" i="1"/>
  <c r="P1405" i="1"/>
  <c r="P1406" i="1"/>
  <c r="P1407" i="1"/>
  <c r="P1631" i="1"/>
  <c r="P1354" i="1"/>
  <c r="P2318" i="1"/>
  <c r="P1411" i="1"/>
  <c r="P1412" i="1"/>
  <c r="P1413" i="1"/>
  <c r="P2399" i="1"/>
  <c r="P1415" i="1"/>
  <c r="P1416" i="1"/>
  <c r="P2711" i="1"/>
  <c r="P1418" i="1"/>
  <c r="P142" i="1"/>
  <c r="P1420" i="1"/>
  <c r="P1421" i="1"/>
  <c r="P1422" i="1"/>
  <c r="P1423" i="1"/>
  <c r="P1424" i="1"/>
  <c r="P1425" i="1"/>
  <c r="P1238" i="1"/>
  <c r="P1124" i="1"/>
  <c r="P1428" i="1"/>
  <c r="P2487" i="1"/>
  <c r="P1430" i="1"/>
  <c r="P1431" i="1"/>
  <c r="P1446" i="1"/>
  <c r="P1433" i="1"/>
  <c r="P1434" i="1"/>
  <c r="P1435" i="1"/>
  <c r="P2474" i="1"/>
  <c r="P2615" i="1"/>
  <c r="P1438" i="1"/>
  <c r="P1439" i="1"/>
  <c r="P1440" i="1"/>
  <c r="P2233" i="1"/>
  <c r="P695" i="1"/>
  <c r="P1443" i="1"/>
  <c r="P1444" i="1"/>
  <c r="P1445" i="1"/>
  <c r="P1675" i="1"/>
  <c r="P1728" i="1"/>
  <c r="P1448" i="1"/>
  <c r="P2557" i="1"/>
  <c r="P1450" i="1"/>
  <c r="P819" i="1"/>
  <c r="P1452" i="1"/>
  <c r="P2433" i="1"/>
  <c r="P1454" i="1"/>
  <c r="P1455" i="1"/>
  <c r="P1530" i="1"/>
  <c r="P2207" i="1"/>
  <c r="P1458" i="1"/>
  <c r="P1459" i="1"/>
  <c r="P1460" i="1"/>
  <c r="P2513" i="1"/>
  <c r="P1462" i="1"/>
  <c r="P1245" i="1"/>
  <c r="P2638" i="1"/>
  <c r="P2663" i="1"/>
  <c r="P1926" i="1"/>
  <c r="P2885" i="1"/>
  <c r="P1398" i="1"/>
  <c r="P1469" i="1"/>
  <c r="P1470" i="1"/>
  <c r="P1892" i="1"/>
  <c r="P2393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223" i="1"/>
  <c r="P1486" i="1"/>
  <c r="P1487" i="1"/>
  <c r="P1488" i="1"/>
  <c r="P1489" i="1"/>
  <c r="P2201" i="1"/>
  <c r="P1491" i="1"/>
  <c r="P1492" i="1"/>
  <c r="P1798" i="1"/>
  <c r="P2056" i="1"/>
  <c r="P1495" i="1"/>
  <c r="P1496" i="1"/>
  <c r="P1497" i="1"/>
  <c r="P609" i="1"/>
  <c r="P1499" i="1"/>
  <c r="P1500" i="1"/>
  <c r="P1501" i="1"/>
  <c r="P2518" i="1"/>
  <c r="P1472" i="1"/>
  <c r="P1504" i="1"/>
  <c r="P1835" i="1"/>
  <c r="P1506" i="1"/>
  <c r="P1507" i="1"/>
  <c r="P1508" i="1"/>
  <c r="P1442" i="1"/>
  <c r="P2498" i="1"/>
  <c r="P1355" i="1"/>
  <c r="P1903" i="1"/>
  <c r="P1513" i="1"/>
  <c r="P1514" i="1"/>
  <c r="P777" i="1"/>
  <c r="P2649" i="1"/>
  <c r="P2577" i="1"/>
  <c r="P2370" i="1"/>
  <c r="P2439" i="1"/>
  <c r="P2213" i="1"/>
  <c r="P2519" i="1"/>
  <c r="P1522" i="1"/>
  <c r="P1523" i="1"/>
  <c r="P2555" i="1"/>
  <c r="P1525" i="1"/>
  <c r="P1526" i="1"/>
  <c r="P1774" i="1"/>
  <c r="P1528" i="1"/>
  <c r="P677" i="1"/>
  <c r="P1588" i="1"/>
  <c r="P2586" i="1"/>
  <c r="P1532" i="1"/>
  <c r="P2193" i="1"/>
  <c r="P4032" i="1"/>
  <c r="P1535" i="1"/>
  <c r="P1536" i="1"/>
  <c r="P601" i="1"/>
  <c r="P1538" i="1"/>
  <c r="P1539" i="1"/>
  <c r="P1373" i="1"/>
  <c r="P1541" i="1"/>
  <c r="P1967" i="1"/>
  <c r="P2050" i="1"/>
  <c r="P1544" i="1"/>
  <c r="P1545" i="1"/>
  <c r="P1546" i="1"/>
  <c r="P1490" i="1"/>
  <c r="P1548" i="1"/>
  <c r="P1549" i="1"/>
  <c r="P1550" i="1"/>
  <c r="P1551" i="1"/>
  <c r="P1552" i="1"/>
  <c r="P1553" i="1"/>
  <c r="P2481" i="1"/>
  <c r="P1555" i="1"/>
  <c r="P1556" i="1"/>
  <c r="P3699" i="1"/>
  <c r="P1558" i="1"/>
  <c r="P1559" i="1"/>
  <c r="P1560" i="1"/>
  <c r="P816" i="1"/>
  <c r="P1826" i="1"/>
  <c r="P1896" i="1"/>
  <c r="P2515" i="1"/>
  <c r="P1565" i="1"/>
  <c r="P1566" i="1"/>
  <c r="P1567" i="1"/>
  <c r="P3067" i="1"/>
  <c r="P1569" i="1"/>
  <c r="P1570" i="1"/>
  <c r="P1571" i="1"/>
  <c r="P1572" i="1"/>
  <c r="P1875" i="1"/>
  <c r="P593" i="1"/>
  <c r="P1575" i="1"/>
  <c r="P1378" i="1"/>
  <c r="P1577" i="1"/>
  <c r="P1578" i="1"/>
  <c r="P1917" i="1"/>
  <c r="P1580" i="1"/>
  <c r="P2671" i="1"/>
  <c r="P828" i="1"/>
  <c r="P1583" i="1"/>
  <c r="P1584" i="1"/>
  <c r="P1585" i="1"/>
  <c r="P1586" i="1"/>
  <c r="P2722" i="1"/>
  <c r="P1516" i="1"/>
  <c r="P1589" i="1"/>
  <c r="P2391" i="1"/>
  <c r="P827" i="1"/>
  <c r="P1592" i="1"/>
  <c r="P1461" i="1"/>
  <c r="P2102" i="1"/>
  <c r="P1595" i="1"/>
  <c r="P1596" i="1"/>
  <c r="P1597" i="1"/>
  <c r="P1598" i="1"/>
  <c r="P1599" i="1"/>
  <c r="P1600" i="1"/>
  <c r="P1601" i="1"/>
  <c r="P1602" i="1"/>
  <c r="P3614" i="1"/>
  <c r="P1533" i="1"/>
  <c r="P2027" i="1"/>
  <c r="P1606" i="1"/>
  <c r="P1055" i="1"/>
  <c r="P1608" i="1"/>
  <c r="P1609" i="1"/>
  <c r="P1715" i="1"/>
  <c r="P1611" i="1"/>
  <c r="P2246" i="1"/>
  <c r="P1613" i="1"/>
  <c r="P1658" i="1"/>
  <c r="P1615" i="1"/>
  <c r="P1616" i="1"/>
  <c r="P1617" i="1"/>
  <c r="P1618" i="1"/>
  <c r="P1619" i="1"/>
  <c r="P1394" i="1"/>
  <c r="P1621" i="1"/>
  <c r="P1622" i="1"/>
  <c r="P1623" i="1"/>
  <c r="P1624" i="1"/>
  <c r="P707" i="1"/>
  <c r="P1626" i="1"/>
  <c r="P1627" i="1"/>
  <c r="P1290" i="1"/>
  <c r="P1629" i="1"/>
  <c r="P1630" i="1"/>
  <c r="P2181" i="1"/>
  <c r="P1632" i="1"/>
  <c r="P1633" i="1"/>
  <c r="P1634" i="1"/>
  <c r="P2495" i="1"/>
  <c r="P1348" i="1"/>
  <c r="P815" i="1"/>
  <c r="P1638" i="1"/>
  <c r="P2854" i="1"/>
  <c r="P1509" i="1"/>
  <c r="P1641" i="1"/>
  <c r="P1694" i="1"/>
  <c r="P1643" i="1"/>
  <c r="P1644" i="1"/>
  <c r="P1645" i="1"/>
  <c r="P2290" i="1"/>
  <c r="P1647" i="1"/>
  <c r="P2547" i="1"/>
  <c r="P1649" i="1"/>
  <c r="P1650" i="1"/>
  <c r="P1651" i="1"/>
  <c r="P1652" i="1"/>
  <c r="P1653" i="1"/>
  <c r="P1654" i="1"/>
  <c r="P1971" i="1"/>
  <c r="P1656" i="1"/>
  <c r="P859" i="1"/>
  <c r="P1801" i="1"/>
  <c r="P1659" i="1"/>
  <c r="P1660" i="1"/>
  <c r="P2191" i="1"/>
  <c r="P1662" i="1"/>
  <c r="P1574" i="1"/>
  <c r="P1664" i="1"/>
  <c r="P1379" i="1"/>
  <c r="P1534" i="1"/>
  <c r="P1667" i="1"/>
  <c r="P2268" i="1"/>
  <c r="P1669" i="1"/>
  <c r="P1976" i="1"/>
  <c r="P2445" i="1"/>
  <c r="P706" i="1"/>
  <c r="P1543" i="1"/>
  <c r="P2326" i="1"/>
  <c r="P2473" i="1"/>
  <c r="P1676" i="1"/>
  <c r="P2114" i="1"/>
  <c r="P1678" i="1"/>
  <c r="P1679" i="1"/>
  <c r="P1680" i="1"/>
  <c r="P514" i="1"/>
  <c r="P1682" i="1"/>
  <c r="P2425" i="1"/>
  <c r="P1684" i="1"/>
  <c r="P1685" i="1"/>
  <c r="P1686" i="1"/>
  <c r="P1687" i="1"/>
  <c r="P1688" i="1"/>
  <c r="P1689" i="1"/>
  <c r="P1673" i="1"/>
  <c r="P2998" i="1"/>
  <c r="P1692" i="1"/>
  <c r="P1693" i="1"/>
  <c r="P2492" i="1"/>
  <c r="P2654" i="1"/>
  <c r="P1671" i="1"/>
  <c r="P1697" i="1"/>
  <c r="P1698" i="1"/>
  <c r="P1699" i="1"/>
  <c r="P1700" i="1"/>
  <c r="P1701" i="1"/>
  <c r="P1702" i="1"/>
  <c r="P1703" i="1"/>
  <c r="P1661" i="1"/>
  <c r="P1705" i="1"/>
  <c r="P574" i="1"/>
  <c r="P1707" i="1"/>
  <c r="P1708" i="1"/>
  <c r="P1593" i="1"/>
  <c r="P2214" i="1"/>
  <c r="P2277" i="1"/>
  <c r="P1712" i="1"/>
  <c r="P3629" i="1"/>
  <c r="P1714" i="1"/>
  <c r="P3187" i="1"/>
  <c r="P1716" i="1"/>
  <c r="P1717" i="1"/>
  <c r="P1718" i="1"/>
  <c r="P1719" i="1"/>
  <c r="P1720" i="1"/>
  <c r="P1721" i="1"/>
  <c r="P1722" i="1"/>
  <c r="P1604" i="1"/>
  <c r="P1724" i="1"/>
  <c r="P386" i="1"/>
  <c r="P1726" i="1"/>
  <c r="P805" i="1"/>
  <c r="P855" i="1"/>
  <c r="P1729" i="1"/>
  <c r="P2303" i="1"/>
  <c r="P1731" i="1"/>
  <c r="P1732" i="1"/>
  <c r="P1755" i="1"/>
  <c r="P1734" i="1"/>
  <c r="P1735" i="1"/>
  <c r="P1736" i="1"/>
  <c r="P1737" i="1"/>
  <c r="P890" i="1"/>
  <c r="P1739" i="1"/>
  <c r="P1312" i="1"/>
  <c r="P1741" i="1"/>
  <c r="P1742" i="1"/>
  <c r="P1743" i="1"/>
  <c r="P1744" i="1"/>
  <c r="P1745" i="1"/>
  <c r="P1746" i="1"/>
  <c r="P1747" i="1"/>
  <c r="P1748" i="1"/>
  <c r="P1749" i="1"/>
  <c r="P1750" i="1"/>
  <c r="P1751" i="1"/>
  <c r="P1319" i="1"/>
  <c r="P1753" i="1"/>
  <c r="P1754" i="1"/>
  <c r="P1663" i="1"/>
  <c r="P1756" i="1"/>
  <c r="P1757" i="1"/>
  <c r="P2008" i="1"/>
  <c r="P1369" i="1"/>
  <c r="P4107" i="1"/>
  <c r="P1761" i="1"/>
  <c r="P1762" i="1"/>
  <c r="P1763" i="1"/>
  <c r="P1764" i="1"/>
  <c r="P3146" i="1"/>
  <c r="P2361" i="1"/>
  <c r="P1767" i="1"/>
  <c r="P1768" i="1"/>
  <c r="P1769" i="1"/>
  <c r="P1770" i="1"/>
  <c r="P1771" i="1"/>
  <c r="P2084" i="1"/>
  <c r="P1773" i="1"/>
  <c r="P1362" i="1"/>
  <c r="P1775" i="1"/>
  <c r="P1776" i="1"/>
  <c r="P1777" i="1"/>
  <c r="P1778" i="1"/>
  <c r="P1779" i="1"/>
  <c r="P2550" i="1"/>
  <c r="P1780" i="1"/>
  <c r="P2304" i="1"/>
  <c r="P1783" i="1"/>
  <c r="P2614" i="1"/>
  <c r="P1785" i="1"/>
  <c r="P1786" i="1"/>
  <c r="P1787" i="1"/>
  <c r="P1788" i="1"/>
  <c r="P1957" i="1"/>
  <c r="P1790" i="1"/>
  <c r="P2803" i="1"/>
  <c r="P1792" i="1"/>
  <c r="P1377" i="1"/>
  <c r="P1794" i="1"/>
  <c r="P1795" i="1"/>
  <c r="P1953" i="1"/>
  <c r="P1620" i="1"/>
  <c r="P2652" i="1"/>
  <c r="P1799" i="1"/>
  <c r="P1800" i="1"/>
  <c r="P784" i="1"/>
  <c r="P1802" i="1"/>
  <c r="P1803" i="1"/>
  <c r="P618" i="1"/>
  <c r="P1805" i="1"/>
  <c r="P1806" i="1"/>
  <c r="P1807" i="1"/>
  <c r="P2827" i="1"/>
  <c r="P1809" i="1"/>
  <c r="P1810" i="1"/>
  <c r="P1887" i="1"/>
  <c r="P1812" i="1"/>
  <c r="P2090" i="1"/>
  <c r="P2287" i="1"/>
  <c r="P1815" i="1"/>
  <c r="P1816" i="1"/>
  <c r="P1817" i="1"/>
  <c r="P1818" i="1"/>
  <c r="P2923" i="1"/>
  <c r="P1521" i="1"/>
  <c r="P2804" i="1"/>
  <c r="P1822" i="1"/>
  <c r="P2930" i="1"/>
  <c r="P1824" i="1"/>
  <c r="P1825" i="1"/>
  <c r="P2173" i="1"/>
  <c r="P1224" i="1"/>
  <c r="P1828" i="1"/>
  <c r="P1344" i="1"/>
  <c r="P2809" i="1"/>
  <c r="P1831" i="1"/>
  <c r="P1832" i="1"/>
  <c r="P1833" i="1"/>
  <c r="P1846" i="1"/>
  <c r="P2679" i="1"/>
  <c r="P1836" i="1"/>
  <c r="P2341" i="1"/>
  <c r="P525" i="1"/>
  <c r="P2467" i="1"/>
  <c r="P1639" i="1"/>
  <c r="P1841" i="1"/>
  <c r="P1842" i="1"/>
  <c r="P1843" i="1"/>
  <c r="P2082" i="1"/>
  <c r="P1845" i="1"/>
  <c r="P1834" i="1"/>
  <c r="P1847" i="1"/>
  <c r="P1848" i="1"/>
  <c r="P1849" i="1"/>
  <c r="P1850" i="1"/>
  <c r="P1851" i="1"/>
  <c r="P2263" i="1"/>
  <c r="P1579" i="1"/>
  <c r="P2043" i="1"/>
  <c r="P1855" i="1"/>
  <c r="P1856" i="1"/>
  <c r="P564" i="1"/>
  <c r="P1947" i="1"/>
  <c r="P1859" i="1"/>
  <c r="P1860" i="1"/>
  <c r="P1861" i="1"/>
  <c r="P376" i="1"/>
  <c r="P596" i="1"/>
  <c r="P614" i="1"/>
  <c r="P2605" i="1"/>
  <c r="P1449" i="1"/>
  <c r="P2895" i="1"/>
  <c r="P2071" i="1"/>
  <c r="P1869" i="1"/>
  <c r="P1870" i="1"/>
  <c r="P1871" i="1"/>
  <c r="P456" i="1"/>
  <c r="P1873" i="1"/>
  <c r="P1154" i="1"/>
  <c r="P2688" i="1"/>
  <c r="P1876" i="1"/>
  <c r="P1877" i="1"/>
  <c r="P2218" i="1"/>
  <c r="P1879" i="1"/>
  <c r="P1880" i="1"/>
  <c r="P2789" i="1"/>
  <c r="P2900" i="1"/>
  <c r="P418" i="1"/>
  <c r="P1884" i="1"/>
  <c r="P1885" i="1"/>
  <c r="P1782" i="1"/>
  <c r="P2076" i="1"/>
  <c r="P2503" i="1"/>
  <c r="P1889" i="1"/>
  <c r="P1890" i="1"/>
  <c r="P2221" i="1"/>
  <c r="P2438" i="1"/>
  <c r="P2723" i="1"/>
  <c r="P1894" i="1"/>
  <c r="P1895" i="1"/>
  <c r="P2544" i="1"/>
  <c r="P1897" i="1"/>
  <c r="P1898" i="1"/>
  <c r="P1899" i="1"/>
  <c r="P1821" i="1"/>
  <c r="P1901" i="1"/>
  <c r="P1902" i="1"/>
  <c r="P349" i="1"/>
  <c r="P1331" i="1"/>
  <c r="P1905" i="1"/>
  <c r="P1427" i="1"/>
  <c r="P1907" i="1"/>
  <c r="P1908" i="1"/>
  <c r="P1909" i="1"/>
  <c r="P1910" i="1"/>
  <c r="P1911" i="1"/>
  <c r="P1912" i="1"/>
  <c r="P1913" i="1"/>
  <c r="P1914" i="1"/>
  <c r="P1844" i="1"/>
  <c r="P1881" i="1"/>
  <c r="P1954" i="1"/>
  <c r="P2000" i="1"/>
  <c r="P2534" i="1"/>
  <c r="P1920" i="1"/>
  <c r="P1921" i="1"/>
  <c r="P1922" i="1"/>
  <c r="P1923" i="1"/>
  <c r="P1924" i="1"/>
  <c r="P1925" i="1"/>
  <c r="P1839" i="1"/>
  <c r="P1557" i="1"/>
  <c r="P1928" i="1"/>
  <c r="P1929" i="1"/>
  <c r="P1930" i="1"/>
  <c r="P1931" i="1"/>
  <c r="P1932" i="1"/>
  <c r="P2089" i="1"/>
  <c r="P1934" i="1"/>
  <c r="P1935" i="1"/>
  <c r="P1070" i="1"/>
  <c r="P1937" i="1"/>
  <c r="P1938" i="1"/>
  <c r="P1939" i="1"/>
  <c r="P1940" i="1"/>
  <c r="P1941" i="1"/>
  <c r="P1942" i="1"/>
  <c r="P1943" i="1"/>
  <c r="P495" i="1"/>
  <c r="P1945" i="1"/>
  <c r="P835" i="1"/>
  <c r="P509" i="1"/>
  <c r="P1948" i="1"/>
  <c r="P1949" i="1"/>
  <c r="P1950" i="1"/>
  <c r="P2724" i="1"/>
  <c r="P1952" i="1"/>
  <c r="P2675" i="1"/>
  <c r="P1991" i="1"/>
  <c r="P1955" i="1"/>
  <c r="P1956" i="1"/>
  <c r="P2683" i="1"/>
  <c r="P2362" i="1"/>
  <c r="P1959" i="1"/>
  <c r="P1554" i="1"/>
  <c r="P1961" i="1"/>
  <c r="P2796" i="1"/>
  <c r="P1963" i="1"/>
  <c r="P1964" i="1"/>
  <c r="P2672" i="1"/>
  <c r="P1966" i="1"/>
  <c r="P1564" i="1"/>
  <c r="P1968" i="1"/>
  <c r="P1969" i="1"/>
  <c r="P1970" i="1"/>
  <c r="P2643" i="1"/>
  <c r="P2825" i="1"/>
  <c r="P2946" i="1"/>
  <c r="P1974" i="1"/>
  <c r="P1975" i="1"/>
  <c r="P3217" i="1"/>
  <c r="P1977" i="1"/>
  <c r="P1978" i="1"/>
  <c r="P1979" i="1"/>
  <c r="P1980" i="1"/>
  <c r="P1981" i="1"/>
  <c r="P1982" i="1"/>
  <c r="P1983" i="1"/>
  <c r="P1814" i="1"/>
  <c r="P1985" i="1"/>
  <c r="P1986" i="1"/>
  <c r="P1987" i="1"/>
  <c r="P1988" i="1"/>
  <c r="P1989" i="1"/>
  <c r="P1990" i="1"/>
  <c r="P3503" i="1"/>
  <c r="P1992" i="1"/>
  <c r="P1993" i="1"/>
  <c r="P1994" i="1"/>
  <c r="P1995" i="1"/>
  <c r="P232" i="1"/>
  <c r="P1997" i="1"/>
  <c r="P1998" i="1"/>
  <c r="P1999" i="1"/>
  <c r="P1915" i="1"/>
  <c r="P2001" i="1"/>
  <c r="P2002" i="1"/>
  <c r="P2003" i="1"/>
  <c r="P2921" i="1"/>
  <c r="P2005" i="1"/>
  <c r="P2168" i="1"/>
  <c r="P2007" i="1"/>
  <c r="P1665" i="1"/>
  <c r="P2166" i="1"/>
  <c r="P2010" i="1"/>
  <c r="P2011" i="1"/>
  <c r="P2240" i="1"/>
  <c r="P2714" i="1"/>
  <c r="P2014" i="1"/>
  <c r="P2015" i="1"/>
  <c r="P1515" i="1"/>
  <c r="P2017" i="1"/>
  <c r="P2103" i="1"/>
  <c r="P2019" i="1"/>
  <c r="P2020" i="1"/>
  <c r="P2021" i="1"/>
  <c r="P2022" i="1"/>
  <c r="P2217" i="1"/>
  <c r="P1752" i="1"/>
  <c r="P1502" i="1"/>
  <c r="P2026" i="1"/>
  <c r="P1194" i="1"/>
  <c r="P2028" i="1"/>
  <c r="P476" i="1"/>
  <c r="P1221" i="1"/>
  <c r="P2482" i="1"/>
  <c r="P1972" i="1"/>
  <c r="P719" i="1"/>
  <c r="P2034" i="1"/>
  <c r="P2035" i="1"/>
  <c r="P2036" i="1"/>
  <c r="P1463" i="1"/>
  <c r="P2038" i="1"/>
  <c r="P2039" i="1"/>
  <c r="P2040" i="1"/>
  <c r="P1696" i="1"/>
  <c r="P2042" i="1"/>
  <c r="P1863" i="1"/>
  <c r="P2044" i="1"/>
  <c r="P3233" i="1"/>
  <c r="P2046" i="1"/>
  <c r="P2047" i="1"/>
  <c r="P2048" i="1"/>
  <c r="P2049" i="1"/>
  <c r="P1772" i="1"/>
  <c r="P2051" i="1"/>
  <c r="P2052" i="1"/>
  <c r="P2053" i="1"/>
  <c r="P2054" i="1"/>
  <c r="P2276" i="1"/>
  <c r="P268" i="1"/>
  <c r="P1866" i="1"/>
  <c r="P2058" i="1"/>
  <c r="P2059" i="1"/>
  <c r="P2060" i="1"/>
  <c r="P1853" i="1"/>
  <c r="P2062" i="1"/>
  <c r="P2063" i="1"/>
  <c r="P2064" i="1"/>
  <c r="P2065" i="1"/>
  <c r="P2066" i="1"/>
  <c r="P2067" i="1"/>
  <c r="P2068" i="1"/>
  <c r="P2069" i="1"/>
  <c r="P2070" i="1"/>
  <c r="P1857" i="1"/>
  <c r="P2072" i="1"/>
  <c r="P2073" i="1"/>
  <c r="P1759" i="1"/>
  <c r="P2075" i="1"/>
  <c r="P2016" i="1"/>
  <c r="P2077" i="1"/>
  <c r="P2294" i="1"/>
  <c r="P2079" i="1"/>
  <c r="P1681" i="1"/>
  <c r="P2081" i="1"/>
  <c r="P1781" i="1"/>
  <c r="P2083" i="1"/>
  <c r="P2205" i="1"/>
  <c r="P2085" i="1"/>
  <c r="P2086" i="1"/>
  <c r="P2087" i="1"/>
  <c r="P2088" i="1"/>
  <c r="P2175" i="1"/>
  <c r="P2552" i="1"/>
  <c r="P2091" i="1"/>
  <c r="P2092" i="1"/>
  <c r="P2662" i="1"/>
  <c r="P2094" i="1"/>
  <c r="P2095" i="1"/>
  <c r="P2096" i="1"/>
  <c r="P2097" i="1"/>
  <c r="P2383" i="1"/>
  <c r="P2099" i="1"/>
  <c r="P2100" i="1"/>
  <c r="P1453" i="1"/>
  <c r="P1946" i="1"/>
  <c r="P2150" i="1"/>
  <c r="P2387" i="1"/>
  <c r="P2105" i="1"/>
  <c r="P2106" i="1"/>
  <c r="P2107" i="1"/>
  <c r="P2108" i="1"/>
  <c r="P2109" i="1"/>
  <c r="P2110" i="1"/>
  <c r="P2111" i="1"/>
  <c r="P2112" i="1"/>
  <c r="P2113" i="1"/>
  <c r="P3045" i="1"/>
  <c r="P2115" i="1"/>
  <c r="P2116" i="1"/>
  <c r="P2117" i="1"/>
  <c r="P2118" i="1"/>
  <c r="P2119" i="1"/>
  <c r="P2120" i="1"/>
  <c r="P1386" i="1"/>
  <c r="P2122" i="1"/>
  <c r="P2123" i="1"/>
  <c r="P2124" i="1"/>
  <c r="P2125" i="1"/>
  <c r="P2126" i="1"/>
  <c r="P2127" i="1"/>
  <c r="P2128" i="1"/>
  <c r="P2129" i="1"/>
  <c r="P2130" i="1"/>
  <c r="P2131" i="1"/>
  <c r="P2132" i="1"/>
  <c r="P2883" i="1"/>
  <c r="P2134" i="1"/>
  <c r="P2135" i="1"/>
  <c r="P2229" i="1"/>
  <c r="P2137" i="1"/>
  <c r="P2138" i="1"/>
  <c r="P2139" i="1"/>
  <c r="P2140" i="1"/>
  <c r="P3144" i="1"/>
  <c r="P2582" i="1"/>
  <c r="P2143" i="1"/>
  <c r="P2144" i="1"/>
  <c r="P2145" i="1"/>
  <c r="P2146" i="1"/>
  <c r="P2147" i="1"/>
  <c r="P2148" i="1"/>
  <c r="P2149" i="1"/>
  <c r="P2009" i="1"/>
  <c r="P2151" i="1"/>
  <c r="P1173" i="1"/>
  <c r="P2153" i="1"/>
  <c r="P2154" i="1"/>
  <c r="P829" i="1"/>
  <c r="P2156" i="1"/>
  <c r="P2157" i="1"/>
  <c r="P2158" i="1"/>
  <c r="P2159" i="1"/>
  <c r="P2160" i="1"/>
  <c r="P2161" i="1"/>
  <c r="P2162" i="1"/>
  <c r="P4079" i="1"/>
  <c r="P2164" i="1"/>
  <c r="P2165" i="1"/>
  <c r="P258" i="1"/>
  <c r="P2167" i="1"/>
  <c r="P667" i="1"/>
  <c r="P2169" i="1"/>
  <c r="P2170" i="1"/>
  <c r="P2171" i="1"/>
  <c r="P2172" i="1"/>
  <c r="P579" i="1"/>
  <c r="P3168" i="1"/>
  <c r="P1464" i="1"/>
  <c r="P2176" i="1"/>
  <c r="P3386" i="1"/>
  <c r="P2178" i="1"/>
  <c r="P2179" i="1"/>
  <c r="P2180" i="1"/>
  <c r="P1313" i="1"/>
  <c r="P2182" i="1"/>
  <c r="P2183" i="1"/>
  <c r="P2669" i="1"/>
  <c r="P2185" i="1"/>
  <c r="P2186" i="1"/>
  <c r="P2187" i="1"/>
  <c r="P2188" i="1"/>
  <c r="P2189" i="1"/>
  <c r="P2190" i="1"/>
  <c r="P2248" i="1"/>
  <c r="P2192" i="1"/>
  <c r="P2136" i="1"/>
  <c r="P2194" i="1"/>
  <c r="P2195" i="1"/>
  <c r="P2196" i="1"/>
  <c r="P2197" i="1"/>
  <c r="P2198" i="1"/>
  <c r="P2271" i="1"/>
  <c r="P2645" i="1"/>
  <c r="P1677" i="1"/>
  <c r="P2882" i="1"/>
  <c r="P2203" i="1"/>
  <c r="P2204" i="1"/>
  <c r="P1451" i="1"/>
  <c r="P2489" i="1"/>
  <c r="P2694" i="1"/>
  <c r="P2208" i="1"/>
  <c r="P1872" i="1"/>
  <c r="P2210" i="1"/>
  <c r="P2211" i="1"/>
  <c r="P2212" i="1"/>
  <c r="P2424" i="1"/>
  <c r="P3406" i="1"/>
  <c r="P2215" i="1"/>
  <c r="P1349" i="1"/>
  <c r="P1178" i="1"/>
  <c r="P2266" i="1"/>
  <c r="P2219" i="1"/>
  <c r="P2220" i="1"/>
  <c r="P2029" i="1"/>
  <c r="P2222" i="1"/>
  <c r="P2223" i="1"/>
  <c r="P2224" i="1"/>
  <c r="P2225" i="1"/>
  <c r="P516" i="1"/>
  <c r="P2227" i="1"/>
  <c r="P2228" i="1"/>
  <c r="P582" i="1"/>
  <c r="P1733" i="1"/>
  <c r="P2576" i="1"/>
  <c r="P594" i="1"/>
  <c r="P2702" i="1"/>
  <c r="P2234" i="1"/>
  <c r="P2235" i="1"/>
  <c r="P2440" i="1"/>
  <c r="P2237" i="1"/>
  <c r="P2238" i="1"/>
  <c r="P2239" i="1"/>
  <c r="P2336" i="1"/>
  <c r="P2241" i="1"/>
  <c r="P2242" i="1"/>
  <c r="P1695" i="1"/>
  <c r="P2244" i="1"/>
  <c r="P2245" i="1"/>
  <c r="P3461" i="1"/>
  <c r="P2247" i="1"/>
  <c r="P685" i="1"/>
  <c r="P2249" i="1"/>
  <c r="P2250" i="1"/>
  <c r="P2251" i="1"/>
  <c r="P2252" i="1"/>
  <c r="P2253" i="1"/>
  <c r="P584" i="1"/>
  <c r="P2255" i="1"/>
  <c r="P1083" i="1"/>
  <c r="P2254" i="1"/>
  <c r="P2258" i="1"/>
  <c r="P2259" i="1"/>
  <c r="P2260" i="1"/>
  <c r="P2261" i="1"/>
  <c r="P2262" i="1"/>
  <c r="P2509" i="1"/>
  <c r="P2264" i="1"/>
  <c r="P3703" i="1"/>
  <c r="P2283" i="1"/>
  <c r="P2267" i="1"/>
  <c r="P1962" i="1"/>
  <c r="P2618" i="1"/>
  <c r="P1670" i="1"/>
  <c r="P1858" i="1"/>
  <c r="P2272" i="1"/>
  <c r="P2347" i="1"/>
  <c r="P2274" i="1"/>
  <c r="P2275" i="1"/>
  <c r="P1804" i="1"/>
  <c r="P3156" i="1"/>
  <c r="P2278" i="1"/>
  <c r="P2452" i="1"/>
  <c r="P2280" i="1"/>
  <c r="P2281" i="1"/>
  <c r="P2282" i="1"/>
  <c r="P2912" i="1"/>
  <c r="P2284" i="1"/>
  <c r="P2285" i="1"/>
  <c r="P1796" i="1"/>
  <c r="P2346" i="1"/>
  <c r="P2682" i="1"/>
  <c r="P2289" i="1"/>
  <c r="P2004" i="1"/>
  <c r="P2291" i="1"/>
  <c r="P2292" i="1"/>
  <c r="P2293" i="1"/>
  <c r="P2006" i="1"/>
  <c r="P2061" i="1"/>
  <c r="P2296" i="1"/>
  <c r="P2297" i="1"/>
  <c r="P1646" i="1"/>
  <c r="P2299" i="1"/>
  <c r="P2300" i="1"/>
  <c r="P2301" i="1"/>
  <c r="P2913" i="1"/>
  <c r="P2829" i="1"/>
  <c r="P2174" i="1"/>
  <c r="P2305" i="1"/>
  <c r="P2967" i="1"/>
  <c r="P2307" i="1"/>
  <c r="P2308" i="1"/>
  <c r="P2309" i="1"/>
  <c r="P1888" i="1"/>
  <c r="P2311" i="1"/>
  <c r="P2312" i="1"/>
  <c r="P2313" i="1"/>
  <c r="P2314" i="1"/>
  <c r="P2315" i="1"/>
  <c r="P2316" i="1"/>
  <c r="P1811" i="1"/>
  <c r="P2621" i="1"/>
  <c r="P2319" i="1"/>
  <c r="P2320" i="1"/>
  <c r="P2321" i="1"/>
  <c r="P2322" i="1"/>
  <c r="P2323" i="1"/>
  <c r="P2324" i="1"/>
  <c r="P2325" i="1"/>
  <c r="P1820" i="1"/>
  <c r="P2317" i="1"/>
  <c r="P2581" i="1"/>
  <c r="P2329" i="1"/>
  <c r="P2330" i="1"/>
  <c r="P2594" i="1"/>
  <c r="P2332" i="1"/>
  <c r="P2333" i="1"/>
  <c r="P2334" i="1"/>
  <c r="P2335" i="1"/>
  <c r="P2386" i="1"/>
  <c r="P2337" i="1"/>
  <c r="P2338" i="1"/>
  <c r="P2339" i="1"/>
  <c r="P2340" i="1"/>
  <c r="P2288" i="1"/>
  <c r="P2342" i="1"/>
  <c r="P2343" i="1"/>
  <c r="P2344" i="1"/>
  <c r="P2345" i="1"/>
  <c r="P2456" i="1"/>
  <c r="P3049" i="1"/>
  <c r="P2348" i="1"/>
  <c r="P2349" i="1"/>
  <c r="P2331" i="1"/>
  <c r="P2351" i="1"/>
  <c r="P2352" i="1"/>
  <c r="P2353" i="1"/>
  <c r="P2354" i="1"/>
  <c r="P2355" i="1"/>
  <c r="P2356" i="1"/>
  <c r="P2357" i="1"/>
  <c r="P2358" i="1"/>
  <c r="P2359" i="1"/>
  <c r="P2360" i="1"/>
  <c r="P2514" i="1"/>
  <c r="P2824" i="1"/>
  <c r="P2363" i="1"/>
  <c r="P2364" i="1"/>
  <c r="P2365" i="1"/>
  <c r="P2366" i="1"/>
  <c r="P740" i="1"/>
  <c r="P2368" i="1"/>
  <c r="P2369" i="1"/>
  <c r="P1397" i="1"/>
  <c r="P2184" i="1"/>
  <c r="P2206" i="1"/>
  <c r="P2787" i="1"/>
  <c r="P3075" i="1"/>
  <c r="P2375" i="1"/>
  <c r="P2376" i="1"/>
  <c r="P2377" i="1"/>
  <c r="P2378" i="1"/>
  <c r="P2379" i="1"/>
  <c r="P2380" i="1"/>
  <c r="P2381" i="1"/>
  <c r="P2382" i="1"/>
  <c r="P1241" i="1"/>
  <c r="P2384" i="1"/>
  <c r="P1918" i="1"/>
  <c r="P1040" i="1"/>
  <c r="P2031" i="1"/>
  <c r="P2388" i="1"/>
  <c r="P2389" i="1"/>
  <c r="P2390" i="1"/>
  <c r="P643" i="1"/>
  <c r="P2392" i="1"/>
  <c r="P1865" i="1"/>
  <c r="P2394" i="1"/>
  <c r="P2395" i="1"/>
  <c r="P2396" i="1"/>
  <c r="P2397" i="1"/>
  <c r="P2398" i="1"/>
  <c r="P3077" i="1"/>
  <c r="P2400" i="1"/>
  <c r="P2202" i="1"/>
  <c r="P2402" i="1"/>
  <c r="P2403" i="1"/>
  <c r="P2404" i="1"/>
  <c r="P2894" i="1"/>
  <c r="P2406" i="1"/>
  <c r="P2407" i="1"/>
  <c r="P2408" i="1"/>
  <c r="P2409" i="1"/>
  <c r="P2410" i="1"/>
  <c r="P1808" i="1"/>
  <c r="P2412" i="1"/>
  <c r="P2413" i="1"/>
  <c r="P2414" i="1"/>
  <c r="P2415" i="1"/>
  <c r="P2416" i="1"/>
  <c r="P2417" i="1"/>
  <c r="P4020" i="1"/>
  <c r="P2502" i="1"/>
  <c r="P2420" i="1"/>
  <c r="P2421" i="1"/>
  <c r="P2422" i="1"/>
  <c r="P2571" i="1"/>
  <c r="P2902" i="1"/>
  <c r="P1996" i="1"/>
  <c r="P2426" i="1"/>
  <c r="P2427" i="1"/>
  <c r="P2428" i="1"/>
  <c r="P2429" i="1"/>
  <c r="P2430" i="1"/>
  <c r="P2431" i="1"/>
  <c r="P2432" i="1"/>
  <c r="P2938" i="1"/>
  <c r="P2434" i="1"/>
  <c r="P2435" i="1"/>
  <c r="P2436" i="1"/>
  <c r="P2437" i="1"/>
  <c r="P848" i="1"/>
  <c r="P2915" i="1"/>
  <c r="P1587" i="1"/>
  <c r="P2441" i="1"/>
  <c r="P2442" i="1"/>
  <c r="P2443" i="1"/>
  <c r="P2444" i="1"/>
  <c r="P2797" i="1"/>
  <c r="P2446" i="1"/>
  <c r="P2447" i="1"/>
  <c r="P2448" i="1"/>
  <c r="P2449" i="1"/>
  <c r="P2450" i="1"/>
  <c r="P2451" i="1"/>
  <c r="P3026" i="1"/>
  <c r="P2453" i="1"/>
  <c r="P2454" i="1"/>
  <c r="P2455" i="1"/>
  <c r="P1691" i="1"/>
  <c r="P2457" i="1"/>
  <c r="P2458" i="1"/>
  <c r="P2459" i="1"/>
  <c r="P2766" i="1"/>
  <c r="P2461" i="1"/>
  <c r="P2462" i="1"/>
  <c r="P2463" i="1"/>
  <c r="P2464" i="1"/>
  <c r="P2465" i="1"/>
  <c r="P2466" i="1"/>
  <c r="P2480" i="1"/>
  <c r="P4097" i="1"/>
  <c r="P2469" i="1"/>
  <c r="P2470" i="1"/>
  <c r="P2471" i="1"/>
  <c r="P2472" i="1"/>
  <c r="P4021" i="1"/>
  <c r="P2141" i="1"/>
  <c r="P2475" i="1"/>
  <c r="P2476" i="1"/>
  <c r="P1864" i="1"/>
  <c r="P725" i="1"/>
  <c r="P2374" i="1"/>
  <c r="P2538" i="1"/>
  <c r="P4022" i="1"/>
  <c r="P2295" i="1"/>
  <c r="P2483" i="1"/>
  <c r="P2484" i="1"/>
  <c r="P2485" i="1"/>
  <c r="P2486" i="1"/>
  <c r="P761" i="1"/>
  <c r="P2012" i="1"/>
  <c r="P4085" i="1"/>
  <c r="P2490" i="1"/>
  <c r="P2491" i="1"/>
  <c r="P2541" i="1"/>
  <c r="P2493" i="1"/>
  <c r="P2494" i="1"/>
  <c r="P1033" i="1"/>
  <c r="P2496" i="1"/>
  <c r="P2497" i="1"/>
  <c r="P4062" i="1"/>
  <c r="P2499" i="1"/>
  <c r="P2500" i="1"/>
  <c r="P2501" i="1"/>
  <c r="P640" i="1"/>
  <c r="P4096" i="1"/>
  <c r="P2504" i="1"/>
  <c r="P2505" i="1"/>
  <c r="P2506" i="1"/>
  <c r="P2507" i="1"/>
  <c r="P2508" i="1"/>
  <c r="P1614" i="1"/>
  <c r="P2269" i="1"/>
  <c r="P2511" i="1"/>
  <c r="P2512" i="1"/>
  <c r="P2861" i="1"/>
  <c r="P3460" i="1"/>
  <c r="P2572" i="1"/>
  <c r="P2516" i="1"/>
  <c r="P2517" i="1"/>
  <c r="P1612" i="1"/>
  <c r="P2023" i="1"/>
  <c r="P2520" i="1"/>
  <c r="P2521" i="1"/>
  <c r="P2522" i="1"/>
  <c r="P2032" i="1"/>
  <c r="P2524" i="1"/>
  <c r="P2525" i="1"/>
  <c r="P2526" i="1"/>
  <c r="P2527" i="1"/>
  <c r="P2528" i="1"/>
  <c r="P2529" i="1"/>
  <c r="P2530" i="1"/>
  <c r="P2531" i="1"/>
  <c r="P2532" i="1"/>
  <c r="P2533" i="1"/>
  <c r="P1176" i="1"/>
  <c r="P2535" i="1"/>
  <c r="P2536" i="1"/>
  <c r="P671" i="1"/>
  <c r="P1603" i="1"/>
  <c r="P2243" i="1"/>
  <c r="P2013" i="1"/>
  <c r="P1153" i="1"/>
  <c r="P2542" i="1"/>
  <c r="P2543" i="1"/>
  <c r="P3150" i="1"/>
  <c r="P2545" i="1"/>
  <c r="P2546" i="1"/>
  <c r="P1046" i="1"/>
  <c r="P1740" i="1"/>
  <c r="P1900" i="1"/>
  <c r="P2983" i="1"/>
  <c r="P2551" i="1"/>
  <c r="P1255" i="1"/>
  <c r="P2553" i="1"/>
  <c r="P2554" i="1"/>
  <c r="P3305" i="1"/>
  <c r="P3430" i="1"/>
  <c r="P4106" i="1"/>
  <c r="P2558" i="1"/>
  <c r="P2559" i="1"/>
  <c r="P2560" i="1"/>
  <c r="P2561" i="1"/>
  <c r="P1274" i="1"/>
  <c r="P2563" i="1"/>
  <c r="P2564" i="1"/>
  <c r="P2565" i="1"/>
  <c r="P2566" i="1"/>
  <c r="P2567" i="1"/>
  <c r="P2568" i="1"/>
  <c r="P2411" i="1"/>
  <c r="P2570" i="1"/>
  <c r="P2030" i="1"/>
  <c r="P2256" i="1"/>
  <c r="P2573" i="1"/>
  <c r="P2574" i="1"/>
  <c r="P2575" i="1"/>
  <c r="P1117" i="1"/>
  <c r="P1133" i="1"/>
  <c r="P2578" i="1"/>
  <c r="P2579" i="1"/>
  <c r="P2580" i="1"/>
  <c r="P2734" i="1"/>
  <c r="P3372" i="1"/>
  <c r="P1891" i="1"/>
  <c r="P2584" i="1"/>
  <c r="P1161" i="1"/>
  <c r="P513" i="1"/>
  <c r="P2587" i="1"/>
  <c r="P2588" i="1"/>
  <c r="P1882" i="1"/>
  <c r="P2590" i="1"/>
  <c r="P2591" i="1"/>
  <c r="P2656" i="1"/>
  <c r="P478" i="1"/>
  <c r="P720" i="1"/>
  <c r="P2595" i="1"/>
  <c r="P2596" i="1"/>
  <c r="P2597" i="1"/>
  <c r="P2598" i="1"/>
  <c r="P2599" i="1"/>
  <c r="P2600" i="1"/>
  <c r="P2601" i="1"/>
  <c r="P2602" i="1"/>
  <c r="P2603" i="1"/>
  <c r="P2226" i="1"/>
  <c r="P1830" i="1"/>
  <c r="P2606" i="1"/>
  <c r="P2607" i="1"/>
  <c r="P2608" i="1"/>
  <c r="P2609" i="1"/>
  <c r="P2610" i="1"/>
  <c r="P2611" i="1"/>
  <c r="P2612" i="1"/>
  <c r="P2613" i="1"/>
  <c r="P2479" i="1"/>
  <c r="P4063" i="1"/>
  <c r="P2616" i="1"/>
  <c r="P2617" i="1"/>
  <c r="P1605" i="1"/>
  <c r="P2684" i="1"/>
  <c r="P2828" i="1"/>
  <c r="P1136" i="1"/>
  <c r="P2622" i="1"/>
  <c r="P2623" i="1"/>
  <c r="P2624" i="1"/>
  <c r="P3595" i="1"/>
  <c r="P2626" i="1"/>
  <c r="P2627" i="1"/>
  <c r="P2628" i="1"/>
  <c r="P2629" i="1"/>
  <c r="P1655" i="1"/>
  <c r="P2631" i="1"/>
  <c r="P2632" i="1"/>
  <c r="P2633" i="1"/>
  <c r="P2634" i="1"/>
  <c r="P2635" i="1"/>
  <c r="P2636" i="1"/>
  <c r="P1118" i="1"/>
  <c r="P2209" i="1"/>
  <c r="P3158" i="1"/>
  <c r="P2640" i="1"/>
  <c r="P2641" i="1"/>
  <c r="P2642" i="1"/>
  <c r="P1388" i="1"/>
  <c r="P2992" i="1"/>
  <c r="P3440" i="1"/>
  <c r="P1267" i="1"/>
  <c r="P1672" i="1"/>
  <c r="P1674" i="1"/>
  <c r="P2879" i="1"/>
  <c r="P2650" i="1"/>
  <c r="P2651" i="1"/>
  <c r="P2232" i="1"/>
  <c r="P2328" i="1"/>
  <c r="P3343" i="1"/>
  <c r="P2655" i="1"/>
  <c r="P1519" i="1"/>
  <c r="P2657" i="1"/>
  <c r="P2658" i="1"/>
  <c r="P2659" i="1"/>
  <c r="P2660" i="1"/>
  <c r="P2661" i="1"/>
  <c r="P2540" i="1"/>
  <c r="P3010" i="1"/>
  <c r="P2664" i="1"/>
  <c r="P2665" i="1"/>
  <c r="P2666" i="1"/>
  <c r="P2667" i="1"/>
  <c r="P2668" i="1"/>
  <c r="P2033" i="1"/>
  <c r="P1020" i="1"/>
  <c r="P2310" i="1"/>
  <c r="P414" i="1"/>
  <c r="P2673" i="1"/>
  <c r="P2674" i="1"/>
  <c r="P2876" i="1"/>
  <c r="P2676" i="1"/>
  <c r="P2677" i="1"/>
  <c r="P2678" i="1"/>
  <c r="P1102" i="1"/>
  <c r="P2680" i="1"/>
  <c r="P2681" i="1"/>
  <c r="P1862" i="1"/>
  <c r="P2367" i="1"/>
  <c r="P2385" i="1"/>
  <c r="P2539" i="1"/>
  <c r="P2686" i="1"/>
  <c r="P2687" i="1"/>
  <c r="P3451" i="1"/>
  <c r="P2689" i="1"/>
  <c r="P4027" i="1"/>
  <c r="P3431" i="1"/>
  <c r="P2692" i="1"/>
  <c r="P2693" i="1"/>
  <c r="P846" i="1"/>
  <c r="P1883" i="1"/>
  <c r="P2696" i="1"/>
  <c r="P2697" i="1"/>
  <c r="P2698" i="1"/>
  <c r="P2699" i="1"/>
  <c r="P2700" i="1"/>
  <c r="P2701" i="1"/>
  <c r="P2327" i="1"/>
  <c r="P2703" i="1"/>
  <c r="P1036" i="1"/>
  <c r="P2705" i="1"/>
  <c r="P2706" i="1"/>
  <c r="P2707" i="1"/>
  <c r="P2708" i="1"/>
  <c r="P2709" i="1"/>
  <c r="P2710" i="1"/>
  <c r="P2477" i="1"/>
  <c r="P3697" i="1"/>
  <c r="P2713" i="1"/>
  <c r="P3151" i="1"/>
  <c r="P3463" i="1"/>
  <c r="P2716" i="1"/>
  <c r="P2717" i="1"/>
  <c r="P1683" i="1"/>
  <c r="P3394" i="1"/>
  <c r="P2720" i="1"/>
  <c r="P2721" i="1"/>
  <c r="P692" i="1"/>
  <c r="P3020" i="1"/>
  <c r="P1169" i="1"/>
  <c r="P2725" i="1"/>
  <c r="P2726" i="1"/>
  <c r="P2727" i="1"/>
  <c r="P2728" i="1"/>
  <c r="P2729" i="1"/>
  <c r="P2730" i="1"/>
  <c r="P2731" i="1"/>
  <c r="P2646" i="1"/>
  <c r="P2840" i="1"/>
  <c r="P4049" i="1"/>
  <c r="P2744" i="1"/>
  <c r="P2736" i="1"/>
  <c r="P2737" i="1"/>
  <c r="P2738" i="1"/>
  <c r="P2739" i="1"/>
  <c r="P2740" i="1"/>
  <c r="P2741" i="1"/>
  <c r="P3258" i="1"/>
  <c r="P2743" i="1"/>
  <c r="P2704" i="1"/>
  <c r="P2745" i="1"/>
  <c r="P965" i="1"/>
  <c r="P2747" i="1"/>
  <c r="P2748" i="1"/>
  <c r="P3599" i="1"/>
  <c r="P2750" i="1"/>
  <c r="P2751" i="1"/>
  <c r="P2752" i="1"/>
  <c r="P3333" i="1"/>
  <c r="P2670" i="1"/>
  <c r="P2755" i="1"/>
  <c r="P2756" i="1"/>
  <c r="P2757" i="1"/>
  <c r="P2758" i="1"/>
  <c r="P2759" i="1"/>
  <c r="P2760" i="1"/>
  <c r="P2761" i="1"/>
  <c r="P2762" i="1"/>
  <c r="P2763" i="1"/>
  <c r="P2764" i="1"/>
  <c r="P2765" i="1"/>
  <c r="P2152" i="1"/>
  <c r="P3597" i="1"/>
  <c r="P4098" i="1"/>
  <c r="P3188" i="1"/>
  <c r="P2770" i="1"/>
  <c r="P2771" i="1"/>
  <c r="P2018" i="1"/>
  <c r="P4029" i="1"/>
  <c r="P2774" i="1"/>
  <c r="P2719" i="1"/>
  <c r="P2776" i="1"/>
  <c r="P2777" i="1"/>
  <c r="P2778" i="1"/>
  <c r="P2779" i="1"/>
  <c r="P2780" i="1"/>
  <c r="P2781" i="1"/>
  <c r="P2782" i="1"/>
  <c r="P2783" i="1"/>
  <c r="P1249" i="1"/>
  <c r="P2057" i="1"/>
  <c r="P2786" i="1"/>
  <c r="P2270" i="1"/>
  <c r="P2788" i="1"/>
  <c r="P2732" i="1"/>
  <c r="P2790" i="1"/>
  <c r="P2791" i="1"/>
  <c r="P2792" i="1"/>
  <c r="P2793" i="1"/>
  <c r="P2794" i="1"/>
  <c r="P2795" i="1"/>
  <c r="P2767" i="1"/>
  <c r="P2630" i="1"/>
  <c r="P2798" i="1"/>
  <c r="P2799" i="1"/>
  <c r="P2800" i="1"/>
  <c r="P2801" i="1"/>
  <c r="P2802" i="1"/>
  <c r="P1927" i="1"/>
  <c r="P4083" i="1"/>
  <c r="P2805" i="1"/>
  <c r="P2806" i="1"/>
  <c r="P2807" i="1"/>
  <c r="P2808" i="1"/>
  <c r="P2078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86" i="1"/>
  <c r="P3366" i="1"/>
  <c r="P2826" i="1"/>
  <c r="P1119" i="1"/>
  <c r="P2080" i="1"/>
  <c r="P914" i="1"/>
  <c r="P2830" i="1"/>
  <c r="P2831" i="1"/>
  <c r="P2832" i="1"/>
  <c r="P2833" i="1"/>
  <c r="P2834" i="1"/>
  <c r="P2835" i="1"/>
  <c r="P2836" i="1"/>
  <c r="P2837" i="1"/>
  <c r="P2838" i="1"/>
  <c r="P2839" i="1"/>
  <c r="P3616" i="1"/>
  <c r="P2841" i="1"/>
  <c r="P2842" i="1"/>
  <c r="P2843" i="1"/>
  <c r="P2844" i="1"/>
  <c r="P2845" i="1"/>
  <c r="P2846" i="1"/>
  <c r="P967" i="1"/>
  <c r="P2848" i="1"/>
  <c r="P2849" i="1"/>
  <c r="P2850" i="1"/>
  <c r="P3628" i="1"/>
  <c r="P2852" i="1"/>
  <c r="P2853" i="1"/>
  <c r="P3306" i="1"/>
  <c r="P2855" i="1"/>
  <c r="P2856" i="1"/>
  <c r="P2857" i="1"/>
  <c r="P1607" i="1"/>
  <c r="P2859" i="1"/>
  <c r="P3326" i="1"/>
  <c r="P4025" i="1"/>
  <c r="P2862" i="1"/>
  <c r="P2863" i="1"/>
  <c r="P2864" i="1"/>
  <c r="P2865" i="1"/>
  <c r="P2866" i="1"/>
  <c r="P2867" i="1"/>
  <c r="P2868" i="1"/>
  <c r="P1867" i="1"/>
  <c r="P2870" i="1"/>
  <c r="P2871" i="1"/>
  <c r="P2872" i="1"/>
  <c r="P1819" i="1"/>
  <c r="P2874" i="1"/>
  <c r="P2875" i="1"/>
  <c r="P1101" i="1"/>
  <c r="P2877" i="1"/>
  <c r="P735" i="1"/>
  <c r="P1042" i="1"/>
  <c r="P2880" i="1"/>
  <c r="P2881" i="1"/>
  <c r="P2754" i="1"/>
  <c r="P2858" i="1"/>
  <c r="P2884" i="1"/>
  <c r="P984" i="1"/>
  <c r="P1144" i="1"/>
  <c r="P2887" i="1"/>
  <c r="P2888" i="1"/>
  <c r="P2889" i="1"/>
  <c r="P2890" i="1"/>
  <c r="P2891" i="1"/>
  <c r="P2892" i="1"/>
  <c r="P2893" i="1"/>
  <c r="P2954" i="1"/>
  <c r="P3002" i="1"/>
  <c r="P2896" i="1"/>
  <c r="P1293" i="1"/>
  <c r="P2898" i="1"/>
  <c r="P2899" i="1"/>
  <c r="P1059" i="1"/>
  <c r="P2279" i="1"/>
  <c r="P2988" i="1"/>
  <c r="P2903" i="1"/>
  <c r="P2904" i="1"/>
  <c r="P2905" i="1"/>
  <c r="P2906" i="1"/>
  <c r="P2907" i="1"/>
  <c r="P2908" i="1"/>
  <c r="P2909" i="1"/>
  <c r="P2910" i="1"/>
  <c r="P2911" i="1"/>
  <c r="P1713" i="1"/>
  <c r="P1984" i="1"/>
  <c r="P2556" i="1"/>
  <c r="P3570" i="1"/>
  <c r="P4024" i="1"/>
  <c r="P2917" i="1"/>
  <c r="P2918" i="1"/>
  <c r="P2919" i="1"/>
  <c r="P2920" i="1"/>
  <c r="P2583" i="1"/>
  <c r="P2922" i="1"/>
  <c r="P4091" i="1"/>
  <c r="P2924" i="1"/>
  <c r="P2925" i="1"/>
  <c r="P2926" i="1"/>
  <c r="P2927" i="1"/>
  <c r="P2928" i="1"/>
  <c r="P2929" i="1"/>
  <c r="P2569" i="1"/>
  <c r="P2931" i="1"/>
  <c r="P2932" i="1"/>
  <c r="P2933" i="1"/>
  <c r="P2265" i="1"/>
  <c r="P2935" i="1"/>
  <c r="P2936" i="1"/>
  <c r="P2937" i="1"/>
  <c r="P1270" i="1"/>
  <c r="P2878" i="1"/>
  <c r="P3695" i="1"/>
  <c r="P2941" i="1"/>
  <c r="P2942" i="1"/>
  <c r="P2943" i="1"/>
  <c r="P2944" i="1"/>
  <c r="P2945" i="1"/>
  <c r="P4090" i="1"/>
  <c r="P2947" i="1"/>
  <c r="P2948" i="1"/>
  <c r="P3592" i="1"/>
  <c r="P3390" i="1"/>
  <c r="P2951" i="1"/>
  <c r="P2952" i="1"/>
  <c r="P2953" i="1"/>
  <c r="P3346" i="1"/>
  <c r="P3350" i="1"/>
  <c r="P2956" i="1"/>
  <c r="P2957" i="1"/>
  <c r="P2958" i="1"/>
  <c r="P2959" i="1"/>
  <c r="P2960" i="1"/>
  <c r="P2961" i="1"/>
  <c r="P2962" i="1"/>
  <c r="P2963" i="1"/>
  <c r="P4093" i="1"/>
  <c r="P2965" i="1"/>
  <c r="P2966" i="1"/>
  <c r="P2784" i="1"/>
  <c r="P2968" i="1"/>
  <c r="P2418" i="1"/>
  <c r="P3466" i="1"/>
  <c r="P2971" i="1"/>
  <c r="P2972" i="1"/>
  <c r="P2973" i="1"/>
  <c r="P2974" i="1"/>
  <c r="P2975" i="1"/>
  <c r="P2976" i="1"/>
  <c r="P1904" i="1"/>
  <c r="P3604" i="1"/>
  <c r="P2979" i="1"/>
  <c r="P2980" i="1"/>
  <c r="P2981" i="1"/>
  <c r="P2982" i="1"/>
  <c r="P1951" i="1"/>
  <c r="P3221" i="1"/>
  <c r="P2985" i="1"/>
  <c r="P2986" i="1"/>
  <c r="P2987" i="1"/>
  <c r="P2916" i="1"/>
  <c r="P2989" i="1"/>
  <c r="P2990" i="1"/>
  <c r="P2991" i="1"/>
  <c r="P1071" i="1"/>
  <c r="P3061" i="1"/>
  <c r="P2994" i="1"/>
  <c r="P2995" i="1"/>
  <c r="P2996" i="1"/>
  <c r="P2997" i="1"/>
  <c r="P2200" i="1"/>
  <c r="P2999" i="1"/>
  <c r="P3000" i="1"/>
  <c r="P3001" i="1"/>
  <c r="P1032" i="1"/>
  <c r="P3003" i="1"/>
  <c r="P3004" i="1"/>
  <c r="P3048" i="1"/>
  <c r="P3006" i="1"/>
  <c r="P3007" i="1"/>
  <c r="P3008" i="1"/>
  <c r="P3013" i="1"/>
  <c r="P3407" i="1"/>
  <c r="P3011" i="1"/>
  <c r="P4050" i="1"/>
  <c r="P1273" i="1"/>
  <c r="P3014" i="1"/>
  <c r="P3015" i="1"/>
  <c r="P3016" i="1"/>
  <c r="P3017" i="1"/>
  <c r="P3018" i="1"/>
  <c r="P3019" i="1"/>
  <c r="P3050" i="1"/>
  <c r="P3021" i="1"/>
  <c r="P3022" i="1"/>
  <c r="P3023" i="1"/>
  <c r="P3024" i="1"/>
  <c r="P3025" i="1"/>
  <c r="P3433" i="1"/>
  <c r="P3027" i="1"/>
  <c r="P3028" i="1"/>
  <c r="P3029" i="1"/>
  <c r="P3030" i="1"/>
  <c r="P2753" i="1"/>
  <c r="P3032" i="1"/>
  <c r="P970" i="1"/>
  <c r="P3034" i="1"/>
  <c r="P3035" i="1"/>
  <c r="P1164" i="1"/>
  <c r="P3037" i="1"/>
  <c r="P3038" i="1"/>
  <c r="P3039" i="1"/>
  <c r="P3040" i="1"/>
  <c r="P3041" i="1"/>
  <c r="P3042" i="1"/>
  <c r="P3043" i="1"/>
  <c r="P3044" i="1"/>
  <c r="P4104" i="1"/>
  <c r="P3349" i="1"/>
  <c r="P3033" i="1"/>
  <c r="P3059" i="1"/>
  <c r="P3103" i="1"/>
  <c r="P4028" i="1"/>
  <c r="P3051" i="1"/>
  <c r="P3052" i="1"/>
  <c r="P3053" i="1"/>
  <c r="P3054" i="1"/>
  <c r="P3055" i="1"/>
  <c r="P2735" i="1"/>
  <c r="P3057" i="1"/>
  <c r="P3058" i="1"/>
  <c r="P1075" i="1"/>
  <c r="P3060" i="1"/>
  <c r="P3549" i="1"/>
  <c r="P3062" i="1"/>
  <c r="P3063" i="1"/>
  <c r="P3064" i="1"/>
  <c r="P3065" i="1"/>
  <c r="P3066" i="1"/>
  <c r="P3325" i="1"/>
  <c r="P3068" i="1"/>
  <c r="P3069" i="1"/>
  <c r="P3070" i="1"/>
  <c r="P3071" i="1"/>
  <c r="P3072" i="1"/>
  <c r="P3073" i="1"/>
  <c r="P3031" i="1"/>
  <c r="P3552" i="1"/>
  <c r="P3076" i="1"/>
  <c r="P747" i="1"/>
  <c r="P3078" i="1"/>
  <c r="P3079" i="1"/>
  <c r="P3080" i="1"/>
  <c r="P3081" i="1"/>
  <c r="P3082" i="1"/>
  <c r="P3083" i="1"/>
  <c r="P1231" i="1"/>
  <c r="P3101" i="1"/>
  <c r="P3086" i="1"/>
  <c r="P2993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391" i="1"/>
  <c r="P3698" i="1"/>
  <c r="P3704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546" i="1"/>
  <c r="P3120" i="1"/>
  <c r="P3121" i="1"/>
  <c r="P3122" i="1"/>
  <c r="P3123" i="1"/>
  <c r="P3124" i="1"/>
  <c r="P3125" i="1"/>
  <c r="P3230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2373" i="1"/>
  <c r="P3145" i="1"/>
  <c r="P2733" i="1"/>
  <c r="P2769" i="1"/>
  <c r="P2969" i="1"/>
  <c r="P3437" i="1"/>
  <c r="P3551" i="1"/>
  <c r="P4105" i="1"/>
  <c r="P1291" i="1"/>
  <c r="P3153" i="1"/>
  <c r="P943" i="1"/>
  <c r="P3426" i="1"/>
  <c r="P4023" i="1"/>
  <c r="P3157" i="1"/>
  <c r="P4113" i="1"/>
  <c r="P3159" i="1"/>
  <c r="P3160" i="1"/>
  <c r="P3161" i="1"/>
  <c r="P3162" i="1"/>
  <c r="P3163" i="1"/>
  <c r="P3164" i="1"/>
  <c r="P3165" i="1"/>
  <c r="P3166" i="1"/>
  <c r="P3167" i="1"/>
  <c r="P3102" i="1"/>
  <c r="P3169" i="1"/>
  <c r="P4112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991" i="1"/>
  <c r="P3615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635" i="1"/>
  <c r="P1131" i="1"/>
  <c r="P3203" i="1"/>
  <c r="P3502" i="1"/>
  <c r="P3205" i="1"/>
  <c r="P3206" i="1"/>
  <c r="P3207" i="1"/>
  <c r="P3208" i="1"/>
  <c r="P3209" i="1"/>
  <c r="P3210" i="1"/>
  <c r="P3211" i="1"/>
  <c r="P3212" i="1"/>
  <c r="P3213" i="1"/>
  <c r="P3214" i="1"/>
  <c r="P3215" i="1"/>
  <c r="P910" i="1"/>
  <c r="P2593" i="1"/>
  <c r="P3450" i="1"/>
  <c r="P3544" i="1"/>
  <c r="P3220" i="1"/>
  <c r="P3436" i="1"/>
  <c r="P3222" i="1"/>
  <c r="P3223" i="1"/>
  <c r="P3224" i="1"/>
  <c r="P3225" i="1"/>
  <c r="P3226" i="1"/>
  <c r="P3227" i="1"/>
  <c r="P3228" i="1"/>
  <c r="P3229" i="1"/>
  <c r="P2901" i="1"/>
  <c r="P3056" i="1"/>
  <c r="P3232" i="1"/>
  <c r="P1048" i="1"/>
  <c r="P3234" i="1"/>
  <c r="P3235" i="1"/>
  <c r="P3236" i="1"/>
  <c r="P3237" i="1"/>
  <c r="P3126" i="1"/>
  <c r="P3239" i="1"/>
  <c r="P3240" i="1"/>
  <c r="P3241" i="1"/>
  <c r="P3242" i="1"/>
  <c r="P2978" i="1"/>
  <c r="P3501" i="1"/>
  <c r="P4095" i="1"/>
  <c r="P3246" i="1"/>
  <c r="P4110" i="1"/>
  <c r="P3248" i="1"/>
  <c r="P3249" i="1"/>
  <c r="P3250" i="1"/>
  <c r="P3251" i="1"/>
  <c r="P3252" i="1"/>
  <c r="P3253" i="1"/>
  <c r="P3254" i="1"/>
  <c r="P3255" i="1"/>
  <c r="P3256" i="1"/>
  <c r="P3257" i="1"/>
  <c r="P994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1174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1279" i="1"/>
  <c r="P3304" i="1"/>
  <c r="P3012" i="1"/>
  <c r="P3204" i="1"/>
  <c r="P4101" i="1"/>
  <c r="P3308" i="1"/>
  <c r="P3309" i="1"/>
  <c r="P3310" i="1"/>
  <c r="P4088" i="1"/>
  <c r="P3312" i="1"/>
  <c r="P3313" i="1"/>
  <c r="P3314" i="1"/>
  <c r="P3315" i="1"/>
  <c r="P3316" i="1"/>
  <c r="P3317" i="1"/>
  <c r="P3318" i="1"/>
  <c r="P3319" i="1"/>
  <c r="P3320" i="1"/>
  <c r="P3321" i="1"/>
  <c r="P3322" i="1"/>
  <c r="P1019" i="1"/>
  <c r="P1300" i="1"/>
  <c r="P3307" i="1"/>
  <c r="P3323" i="1"/>
  <c r="P3327" i="1"/>
  <c r="P3328" i="1"/>
  <c r="P3329" i="1"/>
  <c r="P3330" i="1"/>
  <c r="P3331" i="1"/>
  <c r="P3332" i="1"/>
  <c r="P4109" i="1"/>
  <c r="P3334" i="1"/>
  <c r="P3335" i="1"/>
  <c r="P3336" i="1"/>
  <c r="P3337" i="1"/>
  <c r="P3338" i="1"/>
  <c r="P3339" i="1"/>
  <c r="P3340" i="1"/>
  <c r="P3341" i="1"/>
  <c r="P3342" i="1"/>
  <c r="P1013" i="1"/>
  <c r="P3344" i="1"/>
  <c r="P3345" i="1"/>
  <c r="P3485" i="1"/>
  <c r="P3347" i="1"/>
  <c r="P1129" i="1"/>
  <c r="P2934" i="1"/>
  <c r="P4061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982" i="1"/>
  <c r="P3364" i="1"/>
  <c r="P3365" i="1"/>
  <c r="P4033" i="1"/>
  <c r="P3367" i="1"/>
  <c r="P3368" i="1"/>
  <c r="P3369" i="1"/>
  <c r="P3370" i="1"/>
  <c r="P3434" i="1"/>
  <c r="P409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884" i="1"/>
  <c r="P3387" i="1"/>
  <c r="P3388" i="1"/>
  <c r="P3389" i="1"/>
  <c r="P1053" i="1"/>
  <c r="P3550" i="1"/>
  <c r="P3392" i="1"/>
  <c r="P3393" i="1"/>
  <c r="P4030" i="1"/>
  <c r="P3395" i="1"/>
  <c r="P3396" i="1"/>
  <c r="P3397" i="1"/>
  <c r="P3398" i="1"/>
  <c r="P3399" i="1"/>
  <c r="P3400" i="1"/>
  <c r="P3401" i="1"/>
  <c r="P3402" i="1"/>
  <c r="P3403" i="1"/>
  <c r="P3404" i="1"/>
  <c r="P3405" i="1"/>
  <c r="P2940" i="1"/>
  <c r="P3541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1105" i="1"/>
  <c r="P1126" i="1"/>
  <c r="P3427" i="1"/>
  <c r="P3428" i="1"/>
  <c r="P3429" i="1"/>
  <c r="P2785" i="1"/>
  <c r="P2949" i="1"/>
  <c r="P3432" i="1"/>
  <c r="P3036" i="1"/>
  <c r="P3149" i="1"/>
  <c r="P3238" i="1"/>
  <c r="P3244" i="1"/>
  <c r="P4031" i="1"/>
  <c r="P3438" i="1"/>
  <c r="P3439" i="1"/>
  <c r="P1116" i="1"/>
  <c r="P3464" i="1"/>
  <c r="P3442" i="1"/>
  <c r="P3443" i="1"/>
  <c r="P3444" i="1"/>
  <c r="P3445" i="1"/>
  <c r="P3446" i="1"/>
  <c r="P3447" i="1"/>
  <c r="P3448" i="1"/>
  <c r="P1090" i="1"/>
  <c r="P3311" i="1"/>
  <c r="P3633" i="1"/>
  <c r="P3685" i="1"/>
  <c r="P3453" i="1"/>
  <c r="P3454" i="1"/>
  <c r="P3455" i="1"/>
  <c r="P3456" i="1"/>
  <c r="P3457" i="1"/>
  <c r="P3458" i="1"/>
  <c r="P3459" i="1"/>
  <c r="P1005" i="1"/>
  <c r="P1149" i="1"/>
  <c r="P2746" i="1"/>
  <c r="P2939" i="1"/>
  <c r="P4094" i="1"/>
  <c r="P3465" i="1"/>
  <c r="P3536" i="1"/>
  <c r="P3467" i="1"/>
  <c r="P3468" i="1"/>
  <c r="P3469" i="1"/>
  <c r="P3470" i="1"/>
  <c r="P3471" i="1"/>
  <c r="P3700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147" i="1"/>
  <c r="P3148" i="1"/>
  <c r="P3487" i="1"/>
  <c r="P3488" i="1"/>
  <c r="P3489" i="1"/>
  <c r="P2460" i="1"/>
  <c r="P3491" i="1"/>
  <c r="P3492" i="1"/>
  <c r="P3493" i="1"/>
  <c r="P3494" i="1"/>
  <c r="P3495" i="1"/>
  <c r="P3496" i="1"/>
  <c r="P3497" i="1"/>
  <c r="P3498" i="1"/>
  <c r="P3499" i="1"/>
  <c r="P3500" i="1"/>
  <c r="P2984" i="1"/>
  <c r="P3202" i="1"/>
  <c r="P3348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863" i="1"/>
  <c r="P1076" i="1"/>
  <c r="P3538" i="1"/>
  <c r="P3539" i="1"/>
  <c r="P3540" i="1"/>
  <c r="P1248" i="1"/>
  <c r="P1259" i="1"/>
  <c r="P2749" i="1"/>
  <c r="P2775" i="1"/>
  <c r="P3545" i="1"/>
  <c r="P2955" i="1"/>
  <c r="P3547" i="1"/>
  <c r="P3548" i="1"/>
  <c r="P3087" i="1"/>
  <c r="P3462" i="1"/>
  <c r="P3562" i="1"/>
  <c r="P4086" i="1"/>
  <c r="P4087" i="1"/>
  <c r="P3554" i="1"/>
  <c r="P3555" i="1"/>
  <c r="P3556" i="1"/>
  <c r="P3557" i="1"/>
  <c r="P3558" i="1"/>
  <c r="P3559" i="1"/>
  <c r="P3560" i="1"/>
  <c r="P1043" i="1"/>
  <c r="P3303" i="1"/>
  <c r="P3563" i="1"/>
  <c r="P3564" i="1"/>
  <c r="P3565" i="1"/>
  <c r="P3566" i="1"/>
  <c r="P3567" i="1"/>
  <c r="P3568" i="1"/>
  <c r="P3569" i="1"/>
  <c r="P1125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913" i="1"/>
  <c r="P1079" i="1"/>
  <c r="P3593" i="1"/>
  <c r="P3594" i="1"/>
  <c r="P3084" i="1"/>
  <c r="P3201" i="1"/>
  <c r="P3219" i="1"/>
  <c r="P3449" i="1"/>
  <c r="P3490" i="1"/>
  <c r="P4081" i="1"/>
  <c r="P3601" i="1"/>
  <c r="P3602" i="1"/>
  <c r="P3603" i="1"/>
  <c r="P4060" i="1"/>
  <c r="P3605" i="1"/>
  <c r="P3606" i="1"/>
  <c r="P3607" i="1"/>
  <c r="P3608" i="1"/>
  <c r="P3609" i="1"/>
  <c r="P3610" i="1"/>
  <c r="P3611" i="1"/>
  <c r="P3612" i="1"/>
  <c r="P3047" i="1"/>
  <c r="P3441" i="1"/>
  <c r="P4084" i="1"/>
  <c r="P4115" i="1"/>
  <c r="P3617" i="1"/>
  <c r="P3618" i="1"/>
  <c r="P3619" i="1"/>
  <c r="P3620" i="1"/>
  <c r="P3621" i="1"/>
  <c r="P3622" i="1"/>
  <c r="P3623" i="1"/>
  <c r="P3624" i="1"/>
  <c r="P3625" i="1"/>
  <c r="P3626" i="1"/>
  <c r="P3627" i="1"/>
  <c r="P1141" i="1"/>
  <c r="P1157" i="1"/>
  <c r="P3630" i="1"/>
  <c r="P3631" i="1"/>
  <c r="P3632" i="1"/>
  <c r="P3486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1151" i="1"/>
  <c r="P1160" i="1"/>
  <c r="P3687" i="1"/>
  <c r="P3688" i="1"/>
  <c r="P3689" i="1"/>
  <c r="P3690" i="1"/>
  <c r="P3691" i="1"/>
  <c r="P3692" i="1"/>
  <c r="P3693" i="1"/>
  <c r="P3694" i="1"/>
  <c r="P2950" i="1"/>
  <c r="P2964" i="1"/>
  <c r="P2970" i="1"/>
  <c r="P3074" i="1"/>
  <c r="P3155" i="1"/>
  <c r="P3243" i="1"/>
  <c r="P3472" i="1"/>
  <c r="P3543" i="1"/>
  <c r="P3696" i="1"/>
  <c r="P3701" i="1"/>
  <c r="P4114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874" i="1"/>
  <c r="P879" i="1"/>
  <c r="P898" i="1"/>
  <c r="P905" i="1"/>
  <c r="P919" i="1"/>
  <c r="P953" i="1"/>
  <c r="P979" i="1"/>
  <c r="P1015" i="1"/>
  <c r="P1038" i="1"/>
  <c r="P1045" i="1"/>
  <c r="P1058" i="1"/>
  <c r="P1080" i="1"/>
  <c r="P1107" i="1"/>
  <c r="P1121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1285" i="1"/>
  <c r="P1302" i="1"/>
  <c r="P1305" i="1"/>
  <c r="P4052" i="1"/>
  <c r="P4053" i="1"/>
  <c r="P4054" i="1"/>
  <c r="P4055" i="1"/>
  <c r="P4056" i="1"/>
  <c r="P4057" i="1"/>
  <c r="P4058" i="1"/>
  <c r="P4059" i="1"/>
  <c r="P2742" i="1"/>
  <c r="P2768" i="1"/>
  <c r="P2772" i="1"/>
  <c r="P2773" i="1"/>
  <c r="P4064" i="1"/>
  <c r="P4065" i="1"/>
  <c r="P4066" i="1"/>
  <c r="P4067" i="1"/>
  <c r="P2977" i="1"/>
  <c r="P4069" i="1"/>
  <c r="P4070" i="1"/>
  <c r="P4071" i="1"/>
  <c r="P4072" i="1"/>
  <c r="P4073" i="1"/>
  <c r="P4074" i="1"/>
  <c r="P4075" i="1"/>
  <c r="P4076" i="1"/>
  <c r="P4077" i="1"/>
  <c r="P4078" i="1"/>
  <c r="P3005" i="1"/>
  <c r="P3046" i="1"/>
  <c r="P3085" i="1"/>
  <c r="P3119" i="1"/>
  <c r="P3152" i="1"/>
  <c r="P3154" i="1"/>
  <c r="P3170" i="1"/>
  <c r="P3216" i="1"/>
  <c r="P3218" i="1"/>
  <c r="P3231" i="1"/>
  <c r="P3245" i="1"/>
  <c r="P3247" i="1"/>
  <c r="P3275" i="1"/>
  <c r="P3324" i="1"/>
  <c r="P3371" i="1"/>
  <c r="P3435" i="1"/>
  <c r="P3452" i="1"/>
  <c r="P3537" i="1"/>
  <c r="P3542" i="1"/>
  <c r="P3561" i="1"/>
  <c r="P3591" i="1"/>
  <c r="P3596" i="1"/>
  <c r="P3598" i="1"/>
  <c r="P3686" i="1"/>
  <c r="P3702" i="1"/>
  <c r="P3705" i="1"/>
  <c r="P4026" i="1"/>
  <c r="P4051" i="1"/>
  <c r="P4068" i="1"/>
  <c r="P4080" i="1"/>
  <c r="P4082" i="1"/>
  <c r="P4089" i="1"/>
  <c r="P4099" i="1"/>
  <c r="P4100" i="1"/>
  <c r="P4102" i="1"/>
  <c r="P4103" i="1"/>
  <c r="P411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2897" i="1"/>
  <c r="O85" i="1"/>
  <c r="O230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350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2644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537" i="1"/>
  <c r="O205" i="1"/>
  <c r="O206" i="1"/>
  <c r="O207" i="1"/>
  <c r="O2286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1471" i="1"/>
  <c r="O233" i="1"/>
  <c r="O1426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1582" i="1"/>
  <c r="O259" i="1"/>
  <c r="O260" i="1"/>
  <c r="O261" i="1"/>
  <c r="O262" i="1"/>
  <c r="O263" i="1"/>
  <c r="O264" i="1"/>
  <c r="O265" i="1"/>
  <c r="O266" i="1"/>
  <c r="O267" i="1"/>
  <c r="O1936" i="1"/>
  <c r="O269" i="1"/>
  <c r="O270" i="1"/>
  <c r="O271" i="1"/>
  <c r="O272" i="1"/>
  <c r="O1447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1410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1512" i="1"/>
  <c r="O339" i="1"/>
  <c r="O340" i="1"/>
  <c r="O341" i="1"/>
  <c r="O342" i="1"/>
  <c r="O343" i="1"/>
  <c r="O344" i="1"/>
  <c r="O345" i="1"/>
  <c r="O346" i="1"/>
  <c r="O347" i="1"/>
  <c r="O348" i="1"/>
  <c r="O1527" i="1"/>
  <c r="O350" i="1"/>
  <c r="O351" i="1"/>
  <c r="O352" i="1"/>
  <c r="O353" i="1"/>
  <c r="O354" i="1"/>
  <c r="O355" i="1"/>
  <c r="O356" i="1"/>
  <c r="O357" i="1"/>
  <c r="O1310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520" i="1"/>
  <c r="O1503" i="1"/>
  <c r="O378" i="1"/>
  <c r="O379" i="1"/>
  <c r="O380" i="1"/>
  <c r="O381" i="1"/>
  <c r="O382" i="1"/>
  <c r="O383" i="1"/>
  <c r="O384" i="1"/>
  <c r="O385" i="1"/>
  <c r="O1457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1517" i="1"/>
  <c r="O409" i="1"/>
  <c r="O410" i="1"/>
  <c r="O411" i="1"/>
  <c r="O412" i="1"/>
  <c r="O413" i="1"/>
  <c r="O1468" i="1"/>
  <c r="O415" i="1"/>
  <c r="O416" i="1"/>
  <c r="O417" i="1"/>
  <c r="O1436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1399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1878" i="1"/>
  <c r="O477" i="1"/>
  <c r="O1246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1563" i="1"/>
  <c r="O358" i="1"/>
  <c r="O496" i="1"/>
  <c r="O1640" i="1"/>
  <c r="O498" i="1"/>
  <c r="O499" i="1"/>
  <c r="O500" i="1"/>
  <c r="O501" i="1"/>
  <c r="O502" i="1"/>
  <c r="O503" i="1"/>
  <c r="O504" i="1"/>
  <c r="O505" i="1"/>
  <c r="O1893" i="1"/>
  <c r="O507" i="1"/>
  <c r="O508" i="1"/>
  <c r="O1467" i="1"/>
  <c r="O1561" i="1"/>
  <c r="O511" i="1"/>
  <c r="O512" i="1"/>
  <c r="O510" i="1"/>
  <c r="O1723" i="1"/>
  <c r="O515" i="1"/>
  <c r="O1542" i="1"/>
  <c r="O517" i="1"/>
  <c r="O518" i="1"/>
  <c r="O519" i="1"/>
  <c r="O1591" i="1"/>
  <c r="O521" i="1"/>
  <c r="O522" i="1"/>
  <c r="O523" i="1"/>
  <c r="O524" i="1"/>
  <c r="O1437" i="1"/>
  <c r="O408" i="1"/>
  <c r="O527" i="1"/>
  <c r="O528" i="1"/>
  <c r="O529" i="1"/>
  <c r="O530" i="1"/>
  <c r="O531" i="1"/>
  <c r="O532" i="1"/>
  <c r="O533" i="1"/>
  <c r="O1347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1518" i="1"/>
  <c r="O565" i="1"/>
  <c r="O566" i="1"/>
  <c r="O567" i="1"/>
  <c r="O568" i="1"/>
  <c r="O569" i="1"/>
  <c r="O570" i="1"/>
  <c r="O571" i="1"/>
  <c r="O572" i="1"/>
  <c r="O573" i="1"/>
  <c r="O1520" i="1"/>
  <c r="O575" i="1"/>
  <c r="O680" i="1"/>
  <c r="O577" i="1"/>
  <c r="O578" i="1"/>
  <c r="O1494" i="1"/>
  <c r="O580" i="1"/>
  <c r="O581" i="1"/>
  <c r="O1531" i="1"/>
  <c r="O583" i="1"/>
  <c r="O3553" i="1"/>
  <c r="O585" i="1"/>
  <c r="O586" i="1"/>
  <c r="O587" i="1"/>
  <c r="O588" i="1"/>
  <c r="O589" i="1"/>
  <c r="O2604" i="1"/>
  <c r="O338" i="1"/>
  <c r="O592" i="1"/>
  <c r="O1419" i="1"/>
  <c r="O1432" i="1"/>
  <c r="O595" i="1"/>
  <c r="O2055" i="1"/>
  <c r="O597" i="1"/>
  <c r="O598" i="1"/>
  <c r="O599" i="1"/>
  <c r="O600" i="1"/>
  <c r="O1510" i="1"/>
  <c r="O602" i="1"/>
  <c r="O603" i="1"/>
  <c r="O604" i="1"/>
  <c r="O605" i="1"/>
  <c r="O606" i="1"/>
  <c r="O607" i="1"/>
  <c r="O608" i="1"/>
  <c r="O208" i="1"/>
  <c r="O610" i="1"/>
  <c r="O611" i="1"/>
  <c r="O612" i="1"/>
  <c r="O613" i="1"/>
  <c r="O2093" i="1"/>
  <c r="O615" i="1"/>
  <c r="O616" i="1"/>
  <c r="O617" i="1"/>
  <c r="O166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2685" i="1"/>
  <c r="O632" i="1"/>
  <c r="O633" i="1"/>
  <c r="O634" i="1"/>
  <c r="O1854" i="1"/>
  <c r="O636" i="1"/>
  <c r="O637" i="1"/>
  <c r="O638" i="1"/>
  <c r="O639" i="1"/>
  <c r="O1204" i="1"/>
  <c r="O641" i="1"/>
  <c r="O642" i="1"/>
  <c r="O1408" i="1"/>
  <c r="O644" i="1"/>
  <c r="O645" i="1"/>
  <c r="O646" i="1"/>
  <c r="O647" i="1"/>
  <c r="O648" i="1"/>
  <c r="O649" i="1"/>
  <c r="O650" i="1"/>
  <c r="O651" i="1"/>
  <c r="O1505" i="1"/>
  <c r="O653" i="1"/>
  <c r="O654" i="1"/>
  <c r="O655" i="1"/>
  <c r="O631" i="1"/>
  <c r="O2510" i="1"/>
  <c r="O658" i="1"/>
  <c r="O659" i="1"/>
  <c r="O660" i="1"/>
  <c r="O661" i="1"/>
  <c r="O662" i="1"/>
  <c r="O663" i="1"/>
  <c r="O664" i="1"/>
  <c r="O665" i="1"/>
  <c r="O666" i="1"/>
  <c r="O3009" i="1"/>
  <c r="O668" i="1"/>
  <c r="O669" i="1"/>
  <c r="O670" i="1"/>
  <c r="O1180" i="1"/>
  <c r="O672" i="1"/>
  <c r="O673" i="1"/>
  <c r="O674" i="1"/>
  <c r="O675" i="1"/>
  <c r="O676" i="1"/>
  <c r="O726" i="1"/>
  <c r="O678" i="1"/>
  <c r="O679" i="1"/>
  <c r="O1960" i="1"/>
  <c r="O681" i="1"/>
  <c r="O682" i="1"/>
  <c r="O683" i="1"/>
  <c r="O684" i="1"/>
  <c r="O2199" i="1"/>
  <c r="O686" i="1"/>
  <c r="O687" i="1"/>
  <c r="O688" i="1"/>
  <c r="O689" i="1"/>
  <c r="O690" i="1"/>
  <c r="O691" i="1"/>
  <c r="O2037" i="1"/>
  <c r="O693" i="1"/>
  <c r="O694" i="1"/>
  <c r="O1370" i="1"/>
  <c r="O1784" i="1"/>
  <c r="O697" i="1"/>
  <c r="O698" i="1"/>
  <c r="O699" i="1"/>
  <c r="O700" i="1"/>
  <c r="O2690" i="1"/>
  <c r="O702" i="1"/>
  <c r="O703" i="1"/>
  <c r="O704" i="1"/>
  <c r="O705" i="1"/>
  <c r="O1628" i="1"/>
  <c r="O2231" i="1"/>
  <c r="O708" i="1"/>
  <c r="O2372" i="1"/>
  <c r="O710" i="1"/>
  <c r="O1919" i="1"/>
  <c r="O712" i="1"/>
  <c r="O713" i="1"/>
  <c r="O714" i="1"/>
  <c r="O234" i="1"/>
  <c r="O716" i="1"/>
  <c r="O717" i="1"/>
  <c r="O718" i="1"/>
  <c r="O1323" i="1"/>
  <c r="O2024" i="1"/>
  <c r="O721" i="1"/>
  <c r="O722" i="1"/>
  <c r="O723" i="1"/>
  <c r="O1874" i="1"/>
  <c r="O1886" i="1"/>
  <c r="O709" i="1"/>
  <c r="O1594" i="1"/>
  <c r="O728" i="1"/>
  <c r="O729" i="1"/>
  <c r="O730" i="1"/>
  <c r="O731" i="1"/>
  <c r="O732" i="1"/>
  <c r="O733" i="1"/>
  <c r="O734" i="1"/>
  <c r="O1493" i="1"/>
  <c r="O736" i="1"/>
  <c r="O737" i="1"/>
  <c r="O738" i="1"/>
  <c r="O739" i="1"/>
  <c r="O813" i="1"/>
  <c r="O1958" i="1"/>
  <c r="O742" i="1"/>
  <c r="O743" i="1"/>
  <c r="O744" i="1"/>
  <c r="O745" i="1"/>
  <c r="O746" i="1"/>
  <c r="O1326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179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1226" i="1"/>
  <c r="O778" i="1"/>
  <c r="O779" i="1"/>
  <c r="O780" i="1"/>
  <c r="O781" i="1"/>
  <c r="O782" i="1"/>
  <c r="O783" i="1"/>
  <c r="O1637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1725" i="1"/>
  <c r="O806" i="1"/>
  <c r="O807" i="1"/>
  <c r="O808" i="1"/>
  <c r="O809" i="1"/>
  <c r="O810" i="1"/>
  <c r="O811" i="1"/>
  <c r="O812" i="1"/>
  <c r="O1361" i="1"/>
  <c r="O814" i="1"/>
  <c r="O1498" i="1"/>
  <c r="O652" i="1"/>
  <c r="O817" i="1"/>
  <c r="O818" i="1"/>
  <c r="O2405" i="1"/>
  <c r="O820" i="1"/>
  <c r="O821" i="1"/>
  <c r="O822" i="1"/>
  <c r="O823" i="1"/>
  <c r="O824" i="1"/>
  <c r="O825" i="1"/>
  <c r="O826" i="1"/>
  <c r="O1547" i="1"/>
  <c r="O2562" i="1"/>
  <c r="O1690" i="1"/>
  <c r="O830" i="1"/>
  <c r="O831" i="1"/>
  <c r="O832" i="1"/>
  <c r="O833" i="1"/>
  <c r="O834" i="1"/>
  <c r="O1829" i="1"/>
  <c r="O836" i="1"/>
  <c r="O837" i="1"/>
  <c r="O838" i="1"/>
  <c r="O839" i="1"/>
  <c r="O840" i="1"/>
  <c r="O841" i="1"/>
  <c r="O842" i="1"/>
  <c r="O843" i="1"/>
  <c r="O844" i="1"/>
  <c r="O845" i="1"/>
  <c r="O1230" i="1"/>
  <c r="O847" i="1"/>
  <c r="O1827" i="1"/>
  <c r="O849" i="1"/>
  <c r="O850" i="1"/>
  <c r="O851" i="1"/>
  <c r="O852" i="1"/>
  <c r="O853" i="1"/>
  <c r="O854" i="1"/>
  <c r="O1324" i="1"/>
  <c r="O1540" i="1"/>
  <c r="O857" i="1"/>
  <c r="O858" i="1"/>
  <c r="O1797" i="1"/>
  <c r="O860" i="1"/>
  <c r="O861" i="1"/>
  <c r="O862" i="1"/>
  <c r="O2257" i="1"/>
  <c r="O864" i="1"/>
  <c r="O865" i="1"/>
  <c r="O866" i="1"/>
  <c r="O867" i="1"/>
  <c r="O868" i="1"/>
  <c r="O869" i="1"/>
  <c r="O870" i="1"/>
  <c r="O871" i="1"/>
  <c r="O872" i="1"/>
  <c r="O873" i="1"/>
  <c r="O1610" i="1"/>
  <c r="O875" i="1"/>
  <c r="O876" i="1"/>
  <c r="O877" i="1"/>
  <c r="O878" i="1"/>
  <c r="O1368" i="1"/>
  <c r="O880" i="1"/>
  <c r="O881" i="1"/>
  <c r="O882" i="1"/>
  <c r="O883" i="1"/>
  <c r="O1303" i="1"/>
  <c r="O885" i="1"/>
  <c r="O886" i="1"/>
  <c r="O887" i="1"/>
  <c r="O888" i="1"/>
  <c r="O889" i="1"/>
  <c r="O977" i="1"/>
  <c r="O891" i="1"/>
  <c r="O892" i="1"/>
  <c r="O893" i="1"/>
  <c r="O894" i="1"/>
  <c r="O895" i="1"/>
  <c r="O896" i="1"/>
  <c r="O897" i="1"/>
  <c r="O1524" i="1"/>
  <c r="O899" i="1"/>
  <c r="O900" i="1"/>
  <c r="O901" i="1"/>
  <c r="O902" i="1"/>
  <c r="O903" i="1"/>
  <c r="O904" i="1"/>
  <c r="O2488" i="1"/>
  <c r="O906" i="1"/>
  <c r="O907" i="1"/>
  <c r="O908" i="1"/>
  <c r="O909" i="1"/>
  <c r="O1456" i="1"/>
  <c r="O911" i="1"/>
  <c r="O912" i="1"/>
  <c r="O590" i="1"/>
  <c r="O1392" i="1"/>
  <c r="O915" i="1"/>
  <c r="O916" i="1"/>
  <c r="O917" i="1"/>
  <c r="O918" i="1"/>
  <c r="O2236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1576" i="1"/>
  <c r="O944" i="1"/>
  <c r="O945" i="1"/>
  <c r="O946" i="1"/>
  <c r="O947" i="1"/>
  <c r="O948" i="1"/>
  <c r="O949" i="1"/>
  <c r="O950" i="1"/>
  <c r="O951" i="1"/>
  <c r="O952" i="1"/>
  <c r="O1657" i="1"/>
  <c r="O954" i="1"/>
  <c r="O955" i="1"/>
  <c r="O956" i="1"/>
  <c r="O957" i="1"/>
  <c r="O958" i="1"/>
  <c r="O959" i="1"/>
  <c r="O960" i="1"/>
  <c r="O961" i="1"/>
  <c r="O962" i="1"/>
  <c r="O963" i="1"/>
  <c r="O964" i="1"/>
  <c r="O1222" i="1"/>
  <c r="O966" i="1"/>
  <c r="O1022" i="1"/>
  <c r="O968" i="1"/>
  <c r="O969" i="1"/>
  <c r="O696" i="1"/>
  <c r="O971" i="1"/>
  <c r="O972" i="1"/>
  <c r="O973" i="1"/>
  <c r="O974" i="1"/>
  <c r="O975" i="1"/>
  <c r="O976" i="1"/>
  <c r="O1933" i="1"/>
  <c r="O978" i="1"/>
  <c r="O1485" i="1"/>
  <c r="O980" i="1"/>
  <c r="O981" i="1"/>
  <c r="O2371" i="1"/>
  <c r="O983" i="1"/>
  <c r="O3600" i="1"/>
  <c r="O985" i="1"/>
  <c r="O986" i="1"/>
  <c r="O987" i="1"/>
  <c r="O988" i="1"/>
  <c r="O989" i="1"/>
  <c r="O990" i="1"/>
  <c r="O1730" i="1"/>
  <c r="O992" i="1"/>
  <c r="O993" i="1"/>
  <c r="O1581" i="1"/>
  <c r="O995" i="1"/>
  <c r="O996" i="1"/>
  <c r="O997" i="1"/>
  <c r="O998" i="1"/>
  <c r="O999" i="1"/>
  <c r="O1000" i="1"/>
  <c r="O1001" i="1"/>
  <c r="O1002" i="1"/>
  <c r="O1003" i="1"/>
  <c r="O1004" i="1"/>
  <c r="O158" i="1"/>
  <c r="O1006" i="1"/>
  <c r="O1007" i="1"/>
  <c r="O1008" i="1"/>
  <c r="O1009" i="1"/>
  <c r="O1010" i="1"/>
  <c r="O1011" i="1"/>
  <c r="O1012" i="1"/>
  <c r="O1417" i="1"/>
  <c r="O1014" i="1"/>
  <c r="O1840" i="1"/>
  <c r="O1016" i="1"/>
  <c r="O1017" i="1"/>
  <c r="O1018" i="1"/>
  <c r="O741" i="1"/>
  <c r="O1706" i="1"/>
  <c r="O1021" i="1"/>
  <c r="O1465" i="1"/>
  <c r="O1023" i="1"/>
  <c r="O1024" i="1"/>
  <c r="O1025" i="1"/>
  <c r="O1026" i="1"/>
  <c r="O1027" i="1"/>
  <c r="O1028" i="1"/>
  <c r="O1029" i="1"/>
  <c r="O1030" i="1"/>
  <c r="O1031" i="1"/>
  <c r="O2298" i="1"/>
  <c r="O657" i="1"/>
  <c r="O1034" i="1"/>
  <c r="O1035" i="1"/>
  <c r="O2548" i="1"/>
  <c r="O1037" i="1"/>
  <c r="O1511" i="1"/>
  <c r="O1039" i="1"/>
  <c r="O2025" i="1"/>
  <c r="O1041" i="1"/>
  <c r="O1330" i="1"/>
  <c r="O1205" i="1"/>
  <c r="O1044" i="1"/>
  <c r="O1793" i="1"/>
  <c r="O2302" i="1"/>
  <c r="O1047" i="1"/>
  <c r="O711" i="1"/>
  <c r="O1049" i="1"/>
  <c r="O1050" i="1"/>
  <c r="O1051" i="1"/>
  <c r="O1052" i="1"/>
  <c r="O2133" i="1"/>
  <c r="O1054" i="1"/>
  <c r="O2273" i="1"/>
  <c r="O1056" i="1"/>
  <c r="O1057" i="1"/>
  <c r="O1590" i="1"/>
  <c r="O1327" i="1"/>
  <c r="O1060" i="1"/>
  <c r="O1061" i="1"/>
  <c r="O1062" i="1"/>
  <c r="O1063" i="1"/>
  <c r="O1064" i="1"/>
  <c r="O1065" i="1"/>
  <c r="O1066" i="1"/>
  <c r="O1067" i="1"/>
  <c r="O1068" i="1"/>
  <c r="O1069" i="1"/>
  <c r="O2653" i="1"/>
  <c r="O1758" i="1"/>
  <c r="O1072" i="1"/>
  <c r="O1073" i="1"/>
  <c r="O1074" i="1"/>
  <c r="O1625" i="1"/>
  <c r="O2851" i="1"/>
  <c r="O1077" i="1"/>
  <c r="O1078" i="1"/>
  <c r="O1177" i="1"/>
  <c r="O1376" i="1"/>
  <c r="O1081" i="1"/>
  <c r="O1082" i="1"/>
  <c r="O1529" i="1"/>
  <c r="O1084" i="1"/>
  <c r="O1085" i="1"/>
  <c r="O1086" i="1"/>
  <c r="O1087" i="1"/>
  <c r="O1088" i="1"/>
  <c r="O1089" i="1"/>
  <c r="O1573" i="1"/>
  <c r="O1091" i="1"/>
  <c r="O1092" i="1"/>
  <c r="O1093" i="1"/>
  <c r="O1094" i="1"/>
  <c r="O1095" i="1"/>
  <c r="O1096" i="1"/>
  <c r="O1097" i="1"/>
  <c r="O1098" i="1"/>
  <c r="O1099" i="1"/>
  <c r="O1100" i="1"/>
  <c r="O1766" i="1"/>
  <c r="O1710" i="1"/>
  <c r="O1103" i="1"/>
  <c r="O1104" i="1"/>
  <c r="O2101" i="1"/>
  <c r="O1106" i="1"/>
  <c r="O2155" i="1"/>
  <c r="O1108" i="1"/>
  <c r="O1109" i="1"/>
  <c r="O1110" i="1"/>
  <c r="O1111" i="1"/>
  <c r="O1112" i="1"/>
  <c r="O1113" i="1"/>
  <c r="O1114" i="1"/>
  <c r="O1115" i="1"/>
  <c r="O1965" i="1"/>
  <c r="O2549" i="1"/>
  <c r="O2625" i="1"/>
  <c r="O2860" i="1"/>
  <c r="O1120" i="1"/>
  <c r="O1973" i="1"/>
  <c r="O1122" i="1"/>
  <c r="O1123" i="1"/>
  <c r="O1568" i="1"/>
  <c r="O1307" i="1"/>
  <c r="O727" i="1"/>
  <c r="O1127" i="1"/>
  <c r="O1128" i="1"/>
  <c r="O591" i="1"/>
  <c r="O1130" i="1"/>
  <c r="O86" i="1"/>
  <c r="O1132" i="1"/>
  <c r="O1704" i="1"/>
  <c r="O1134" i="1"/>
  <c r="O1135" i="1"/>
  <c r="O1429" i="1"/>
  <c r="O1137" i="1"/>
  <c r="O1138" i="1"/>
  <c r="O1139" i="1"/>
  <c r="O1140" i="1"/>
  <c r="O1813" i="1"/>
  <c r="O1142" i="1"/>
  <c r="O1143" i="1"/>
  <c r="O1402" i="1"/>
  <c r="O1145" i="1"/>
  <c r="O1146" i="1"/>
  <c r="O1147" i="1"/>
  <c r="O1148" i="1"/>
  <c r="O2041" i="1"/>
  <c r="O1150" i="1"/>
  <c r="O84" i="1"/>
  <c r="O1152" i="1"/>
  <c r="O1227" i="1"/>
  <c r="O2419" i="1"/>
  <c r="O1155" i="1"/>
  <c r="O1156" i="1"/>
  <c r="O1346" i="1"/>
  <c r="O1158" i="1"/>
  <c r="O1159" i="1"/>
  <c r="O656" i="1"/>
  <c r="O1244" i="1"/>
  <c r="O1162" i="1"/>
  <c r="O1163" i="1"/>
  <c r="O1765" i="1"/>
  <c r="O1165" i="1"/>
  <c r="O1166" i="1"/>
  <c r="O1167" i="1"/>
  <c r="O1168" i="1"/>
  <c r="O1414" i="1"/>
  <c r="O1170" i="1"/>
  <c r="O1171" i="1"/>
  <c r="O1172" i="1"/>
  <c r="O2712" i="1"/>
  <c r="O1187" i="1"/>
  <c r="O1175" i="1"/>
  <c r="O2350" i="1"/>
  <c r="O1711" i="1"/>
  <c r="O2637" i="1"/>
  <c r="O1179" i="1"/>
  <c r="O2423" i="1"/>
  <c r="O1181" i="1"/>
  <c r="O1182" i="1"/>
  <c r="O1183" i="1"/>
  <c r="O1184" i="1"/>
  <c r="O1185" i="1"/>
  <c r="O1186" i="1"/>
  <c r="O2873" i="1"/>
  <c r="O1188" i="1"/>
  <c r="O1189" i="1"/>
  <c r="O1190" i="1"/>
  <c r="O1191" i="1"/>
  <c r="O1192" i="1"/>
  <c r="O1193" i="1"/>
  <c r="O2074" i="1"/>
  <c r="O1195" i="1"/>
  <c r="O1196" i="1"/>
  <c r="O1197" i="1"/>
  <c r="O1198" i="1"/>
  <c r="O1199" i="1"/>
  <c r="O1200" i="1"/>
  <c r="O1201" i="1"/>
  <c r="O1202" i="1"/>
  <c r="O1203" i="1"/>
  <c r="O1382" i="1"/>
  <c r="O1906" i="1"/>
  <c r="O1206" i="1"/>
  <c r="O1207" i="1"/>
  <c r="O1208" i="1"/>
  <c r="O1209" i="1"/>
  <c r="O1210" i="1"/>
  <c r="O1211" i="1"/>
  <c r="O1212" i="1"/>
  <c r="O1213" i="1"/>
  <c r="O2104" i="1"/>
  <c r="O1215" i="1"/>
  <c r="O1216" i="1"/>
  <c r="O1217" i="1"/>
  <c r="O1218" i="1"/>
  <c r="O1219" i="1"/>
  <c r="O1220" i="1"/>
  <c r="O1396" i="1"/>
  <c r="O2715" i="1"/>
  <c r="O2869" i="1"/>
  <c r="O1333" i="1"/>
  <c r="O1225" i="1"/>
  <c r="O1738" i="1"/>
  <c r="O576" i="1"/>
  <c r="O1228" i="1"/>
  <c r="O1229" i="1"/>
  <c r="O2230" i="1"/>
  <c r="O2589" i="1"/>
  <c r="O1232" i="1"/>
  <c r="O1233" i="1"/>
  <c r="O1234" i="1"/>
  <c r="O1235" i="1"/>
  <c r="O1236" i="1"/>
  <c r="O1237" i="1"/>
  <c r="O701" i="1"/>
  <c r="O1239" i="1"/>
  <c r="O1240" i="1"/>
  <c r="O2592" i="1"/>
  <c r="O1242" i="1"/>
  <c r="O1243" i="1"/>
  <c r="O2045" i="1"/>
  <c r="O1868" i="1"/>
  <c r="O1537" i="1"/>
  <c r="O1247" i="1"/>
  <c r="O2718" i="1"/>
  <c r="O1666" i="1"/>
  <c r="O1250" i="1"/>
  <c r="O1251" i="1"/>
  <c r="O1252" i="1"/>
  <c r="O1253" i="1"/>
  <c r="O1254" i="1"/>
  <c r="O506" i="1"/>
  <c r="O1256" i="1"/>
  <c r="O1257" i="1"/>
  <c r="O1258" i="1"/>
  <c r="O526" i="1"/>
  <c r="O1260" i="1"/>
  <c r="O1261" i="1"/>
  <c r="O1262" i="1"/>
  <c r="O1263" i="1"/>
  <c r="O1264" i="1"/>
  <c r="O1265" i="1"/>
  <c r="O1266" i="1"/>
  <c r="O1562" i="1"/>
  <c r="O1268" i="1"/>
  <c r="O1269" i="1"/>
  <c r="O1648" i="1"/>
  <c r="O1271" i="1"/>
  <c r="O1272" i="1"/>
  <c r="O1789" i="1"/>
  <c r="O724" i="1"/>
  <c r="O1275" i="1"/>
  <c r="O1276" i="1"/>
  <c r="O1277" i="1"/>
  <c r="O1278" i="1"/>
  <c r="O2177" i="1"/>
  <c r="O1280" i="1"/>
  <c r="O1281" i="1"/>
  <c r="O1282" i="1"/>
  <c r="O1283" i="1"/>
  <c r="O1284" i="1"/>
  <c r="O2619" i="1"/>
  <c r="O1286" i="1"/>
  <c r="O1287" i="1"/>
  <c r="O1288" i="1"/>
  <c r="O1289" i="1"/>
  <c r="O2098" i="1"/>
  <c r="O1727" i="1"/>
  <c r="O1292" i="1"/>
  <c r="O1441" i="1"/>
  <c r="O1294" i="1"/>
  <c r="O1295" i="1"/>
  <c r="O1296" i="1"/>
  <c r="O1297" i="1"/>
  <c r="O1298" i="1"/>
  <c r="O1299" i="1"/>
  <c r="O1837" i="1"/>
  <c r="O1301" i="1"/>
  <c r="O1635" i="1"/>
  <c r="O1642" i="1"/>
  <c r="O1304" i="1"/>
  <c r="O2523" i="1"/>
  <c r="O1306" i="1"/>
  <c r="O2914" i="1"/>
  <c r="O1308" i="1"/>
  <c r="O1309" i="1"/>
  <c r="O1944" i="1"/>
  <c r="O1311" i="1"/>
  <c r="O534" i="1"/>
  <c r="O2401" i="1"/>
  <c r="O1314" i="1"/>
  <c r="O1315" i="1"/>
  <c r="O1328" i="1"/>
  <c r="O1317" i="1"/>
  <c r="O1916" i="1"/>
  <c r="O2695" i="1"/>
  <c r="O1320" i="1"/>
  <c r="O1321" i="1"/>
  <c r="O1322" i="1"/>
  <c r="O494" i="1"/>
  <c r="O1466" i="1"/>
  <c r="O1325" i="1"/>
  <c r="O2648" i="1"/>
  <c r="O1636" i="1"/>
  <c r="O2468" i="1"/>
  <c r="O1329" i="1"/>
  <c r="O2142" i="1"/>
  <c r="O309" i="1"/>
  <c r="O1332" i="1"/>
  <c r="O2216" i="1"/>
  <c r="O1334" i="1"/>
  <c r="O1335" i="1"/>
  <c r="O1336" i="1"/>
  <c r="O1337" i="1"/>
  <c r="O1338" i="1"/>
  <c r="O1339" i="1"/>
  <c r="O1340" i="1"/>
  <c r="O1341" i="1"/>
  <c r="O1342" i="1"/>
  <c r="O1343" i="1"/>
  <c r="O2478" i="1"/>
  <c r="O1345" i="1"/>
  <c r="O3363" i="1"/>
  <c r="O377" i="1"/>
  <c r="O856" i="1"/>
  <c r="O2620" i="1"/>
  <c r="O3425" i="1"/>
  <c r="O1351" i="1"/>
  <c r="O1352" i="1"/>
  <c r="O1353" i="1"/>
  <c r="O204" i="1"/>
  <c r="O497" i="1"/>
  <c r="O1356" i="1"/>
  <c r="O1357" i="1"/>
  <c r="O1358" i="1"/>
  <c r="O1359" i="1"/>
  <c r="O1360" i="1"/>
  <c r="O1409" i="1"/>
  <c r="O2647" i="1"/>
  <c r="O1363" i="1"/>
  <c r="O1364" i="1"/>
  <c r="O1365" i="1"/>
  <c r="O1366" i="1"/>
  <c r="O1367" i="1"/>
  <c r="O2163" i="1"/>
  <c r="O1823" i="1"/>
  <c r="O1214" i="1"/>
  <c r="O1371" i="1"/>
  <c r="O1372" i="1"/>
  <c r="O3613" i="1"/>
  <c r="O1374" i="1"/>
  <c r="O1375" i="1"/>
  <c r="O273" i="1"/>
  <c r="O1709" i="1"/>
  <c r="O2847" i="1"/>
  <c r="O1760" i="1"/>
  <c r="O1380" i="1"/>
  <c r="O1381" i="1"/>
  <c r="O2121" i="1"/>
  <c r="O1383" i="1"/>
  <c r="O1384" i="1"/>
  <c r="O1385" i="1"/>
  <c r="O2691" i="1"/>
  <c r="O1387" i="1"/>
  <c r="O715" i="1"/>
  <c r="O1389" i="1"/>
  <c r="O1390" i="1"/>
  <c r="O1391" i="1"/>
  <c r="O2639" i="1"/>
  <c r="O1393" i="1"/>
  <c r="O1316" i="1"/>
  <c r="O1395" i="1"/>
  <c r="O2585" i="1"/>
  <c r="O4108" i="1"/>
  <c r="O1838" i="1"/>
  <c r="O1318" i="1"/>
  <c r="O1400" i="1"/>
  <c r="O1401" i="1"/>
  <c r="O1852" i="1"/>
  <c r="O1403" i="1"/>
  <c r="O1404" i="1"/>
  <c r="O1405" i="1"/>
  <c r="O1406" i="1"/>
  <c r="O1407" i="1"/>
  <c r="O1631" i="1"/>
  <c r="O1354" i="1"/>
  <c r="O2318" i="1"/>
  <c r="O1411" i="1"/>
  <c r="O1412" i="1"/>
  <c r="O1413" i="1"/>
  <c r="O2399" i="1"/>
  <c r="O1415" i="1"/>
  <c r="O1416" i="1"/>
  <c r="O2711" i="1"/>
  <c r="O1418" i="1"/>
  <c r="O142" i="1"/>
  <c r="O1420" i="1"/>
  <c r="O1421" i="1"/>
  <c r="O1422" i="1"/>
  <c r="O1423" i="1"/>
  <c r="O1424" i="1"/>
  <c r="O1425" i="1"/>
  <c r="O1238" i="1"/>
  <c r="O1124" i="1"/>
  <c r="O1428" i="1"/>
  <c r="O2487" i="1"/>
  <c r="O1430" i="1"/>
  <c r="O1431" i="1"/>
  <c r="O1446" i="1"/>
  <c r="O1433" i="1"/>
  <c r="O1434" i="1"/>
  <c r="O1435" i="1"/>
  <c r="O2474" i="1"/>
  <c r="O2615" i="1"/>
  <c r="O1438" i="1"/>
  <c r="O1439" i="1"/>
  <c r="O1440" i="1"/>
  <c r="O2233" i="1"/>
  <c r="O695" i="1"/>
  <c r="O1443" i="1"/>
  <c r="O1444" i="1"/>
  <c r="O1445" i="1"/>
  <c r="O1675" i="1"/>
  <c r="O1728" i="1"/>
  <c r="O1448" i="1"/>
  <c r="O2557" i="1"/>
  <c r="O1450" i="1"/>
  <c r="O819" i="1"/>
  <c r="O1452" i="1"/>
  <c r="O2433" i="1"/>
  <c r="O1454" i="1"/>
  <c r="O1455" i="1"/>
  <c r="O1530" i="1"/>
  <c r="O2207" i="1"/>
  <c r="O1458" i="1"/>
  <c r="O1459" i="1"/>
  <c r="O1460" i="1"/>
  <c r="O2513" i="1"/>
  <c r="O1462" i="1"/>
  <c r="O1245" i="1"/>
  <c r="O2638" i="1"/>
  <c r="O2663" i="1"/>
  <c r="O1926" i="1"/>
  <c r="O2885" i="1"/>
  <c r="O1398" i="1"/>
  <c r="O1469" i="1"/>
  <c r="O1470" i="1"/>
  <c r="O1892" i="1"/>
  <c r="O2393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223" i="1"/>
  <c r="O1486" i="1"/>
  <c r="O1487" i="1"/>
  <c r="O1488" i="1"/>
  <c r="O1489" i="1"/>
  <c r="O2201" i="1"/>
  <c r="O1491" i="1"/>
  <c r="O1492" i="1"/>
  <c r="O1798" i="1"/>
  <c r="O2056" i="1"/>
  <c r="O1495" i="1"/>
  <c r="O1496" i="1"/>
  <c r="O1497" i="1"/>
  <c r="O609" i="1"/>
  <c r="O1499" i="1"/>
  <c r="O1500" i="1"/>
  <c r="O1501" i="1"/>
  <c r="O2518" i="1"/>
  <c r="O1472" i="1"/>
  <c r="O1504" i="1"/>
  <c r="O1835" i="1"/>
  <c r="O1506" i="1"/>
  <c r="O1507" i="1"/>
  <c r="O1508" i="1"/>
  <c r="O1442" i="1"/>
  <c r="O2498" i="1"/>
  <c r="O1355" i="1"/>
  <c r="O1903" i="1"/>
  <c r="O1513" i="1"/>
  <c r="O1514" i="1"/>
  <c r="O777" i="1"/>
  <c r="O2649" i="1"/>
  <c r="O2577" i="1"/>
  <c r="O2370" i="1"/>
  <c r="O2439" i="1"/>
  <c r="O2213" i="1"/>
  <c r="O2519" i="1"/>
  <c r="O1522" i="1"/>
  <c r="O1523" i="1"/>
  <c r="O2555" i="1"/>
  <c r="O1525" i="1"/>
  <c r="O1526" i="1"/>
  <c r="O1774" i="1"/>
  <c r="O1528" i="1"/>
  <c r="O677" i="1"/>
  <c r="O1588" i="1"/>
  <c r="O2586" i="1"/>
  <c r="O1532" i="1"/>
  <c r="O2193" i="1"/>
  <c r="O4032" i="1"/>
  <c r="O1535" i="1"/>
  <c r="O1536" i="1"/>
  <c r="O601" i="1"/>
  <c r="O1538" i="1"/>
  <c r="O1539" i="1"/>
  <c r="O1373" i="1"/>
  <c r="O1541" i="1"/>
  <c r="O1967" i="1"/>
  <c r="O2050" i="1"/>
  <c r="O1544" i="1"/>
  <c r="O1545" i="1"/>
  <c r="O1546" i="1"/>
  <c r="O1490" i="1"/>
  <c r="O1548" i="1"/>
  <c r="O1549" i="1"/>
  <c r="O1550" i="1"/>
  <c r="O1551" i="1"/>
  <c r="O1552" i="1"/>
  <c r="O1553" i="1"/>
  <c r="O2481" i="1"/>
  <c r="O1555" i="1"/>
  <c r="O1556" i="1"/>
  <c r="O3699" i="1"/>
  <c r="O1558" i="1"/>
  <c r="O1559" i="1"/>
  <c r="O1560" i="1"/>
  <c r="O816" i="1"/>
  <c r="O1826" i="1"/>
  <c r="O1896" i="1"/>
  <c r="O2515" i="1"/>
  <c r="O1565" i="1"/>
  <c r="O1566" i="1"/>
  <c r="O1567" i="1"/>
  <c r="O3067" i="1"/>
  <c r="O1569" i="1"/>
  <c r="O1570" i="1"/>
  <c r="O1571" i="1"/>
  <c r="O1572" i="1"/>
  <c r="O1875" i="1"/>
  <c r="O593" i="1"/>
  <c r="O1575" i="1"/>
  <c r="O1378" i="1"/>
  <c r="O1577" i="1"/>
  <c r="O1578" i="1"/>
  <c r="O1917" i="1"/>
  <c r="O1580" i="1"/>
  <c r="O2671" i="1"/>
  <c r="O828" i="1"/>
  <c r="O1583" i="1"/>
  <c r="O1584" i="1"/>
  <c r="O1585" i="1"/>
  <c r="O1586" i="1"/>
  <c r="O2722" i="1"/>
  <c r="O1516" i="1"/>
  <c r="O1589" i="1"/>
  <c r="O2391" i="1"/>
  <c r="O827" i="1"/>
  <c r="O1592" i="1"/>
  <c r="O1461" i="1"/>
  <c r="O2102" i="1"/>
  <c r="O1595" i="1"/>
  <c r="O1596" i="1"/>
  <c r="O1597" i="1"/>
  <c r="O1598" i="1"/>
  <c r="O1599" i="1"/>
  <c r="O1600" i="1"/>
  <c r="O1601" i="1"/>
  <c r="O1602" i="1"/>
  <c r="O3614" i="1"/>
  <c r="O1533" i="1"/>
  <c r="O2027" i="1"/>
  <c r="O1606" i="1"/>
  <c r="O1055" i="1"/>
  <c r="O1608" i="1"/>
  <c r="O1609" i="1"/>
  <c r="O1715" i="1"/>
  <c r="O1611" i="1"/>
  <c r="O2246" i="1"/>
  <c r="O1613" i="1"/>
  <c r="O1658" i="1"/>
  <c r="O1615" i="1"/>
  <c r="O1616" i="1"/>
  <c r="O1617" i="1"/>
  <c r="O1618" i="1"/>
  <c r="O1619" i="1"/>
  <c r="O1394" i="1"/>
  <c r="O1621" i="1"/>
  <c r="O1622" i="1"/>
  <c r="O1623" i="1"/>
  <c r="O1624" i="1"/>
  <c r="O707" i="1"/>
  <c r="O1626" i="1"/>
  <c r="O1627" i="1"/>
  <c r="O1290" i="1"/>
  <c r="O1629" i="1"/>
  <c r="O1630" i="1"/>
  <c r="O2181" i="1"/>
  <c r="O1632" i="1"/>
  <c r="O1633" i="1"/>
  <c r="O1634" i="1"/>
  <c r="O2495" i="1"/>
  <c r="O1348" i="1"/>
  <c r="O815" i="1"/>
  <c r="O1638" i="1"/>
  <c r="O2854" i="1"/>
  <c r="O1509" i="1"/>
  <c r="O1641" i="1"/>
  <c r="O1694" i="1"/>
  <c r="O1643" i="1"/>
  <c r="O1644" i="1"/>
  <c r="O1645" i="1"/>
  <c r="O2290" i="1"/>
  <c r="O1647" i="1"/>
  <c r="O2547" i="1"/>
  <c r="O1649" i="1"/>
  <c r="O1650" i="1"/>
  <c r="O1651" i="1"/>
  <c r="O1652" i="1"/>
  <c r="O1653" i="1"/>
  <c r="O1654" i="1"/>
  <c r="O1971" i="1"/>
  <c r="O1656" i="1"/>
  <c r="O859" i="1"/>
  <c r="O1801" i="1"/>
  <c r="O1659" i="1"/>
  <c r="O1660" i="1"/>
  <c r="O2191" i="1"/>
  <c r="O1662" i="1"/>
  <c r="O1574" i="1"/>
  <c r="O1664" i="1"/>
  <c r="O1379" i="1"/>
  <c r="O1534" i="1"/>
  <c r="O1667" i="1"/>
  <c r="O2268" i="1"/>
  <c r="O1669" i="1"/>
  <c r="O1976" i="1"/>
  <c r="O2445" i="1"/>
  <c r="O706" i="1"/>
  <c r="O1543" i="1"/>
  <c r="O2326" i="1"/>
  <c r="O2473" i="1"/>
  <c r="O1676" i="1"/>
  <c r="O2114" i="1"/>
  <c r="O1678" i="1"/>
  <c r="O1679" i="1"/>
  <c r="O1680" i="1"/>
  <c r="O514" i="1"/>
  <c r="O1682" i="1"/>
  <c r="O2425" i="1"/>
  <c r="O1684" i="1"/>
  <c r="O1685" i="1"/>
  <c r="O1686" i="1"/>
  <c r="O1687" i="1"/>
  <c r="O1688" i="1"/>
  <c r="O1689" i="1"/>
  <c r="O1673" i="1"/>
  <c r="O2998" i="1"/>
  <c r="O1692" i="1"/>
  <c r="O1693" i="1"/>
  <c r="O2492" i="1"/>
  <c r="O2654" i="1"/>
  <c r="O1671" i="1"/>
  <c r="O1697" i="1"/>
  <c r="O1698" i="1"/>
  <c r="O1699" i="1"/>
  <c r="O1700" i="1"/>
  <c r="O1701" i="1"/>
  <c r="O1702" i="1"/>
  <c r="O1703" i="1"/>
  <c r="O1661" i="1"/>
  <c r="O1705" i="1"/>
  <c r="O574" i="1"/>
  <c r="O1707" i="1"/>
  <c r="O1708" i="1"/>
  <c r="O1593" i="1"/>
  <c r="O2214" i="1"/>
  <c r="O2277" i="1"/>
  <c r="O1712" i="1"/>
  <c r="O3629" i="1"/>
  <c r="O1714" i="1"/>
  <c r="O3187" i="1"/>
  <c r="O1716" i="1"/>
  <c r="O1717" i="1"/>
  <c r="O1718" i="1"/>
  <c r="O1719" i="1"/>
  <c r="O1720" i="1"/>
  <c r="O1721" i="1"/>
  <c r="O1722" i="1"/>
  <c r="O1604" i="1"/>
  <c r="O1724" i="1"/>
  <c r="O386" i="1"/>
  <c r="O1726" i="1"/>
  <c r="O805" i="1"/>
  <c r="O855" i="1"/>
  <c r="O1729" i="1"/>
  <c r="O2303" i="1"/>
  <c r="O1731" i="1"/>
  <c r="O1732" i="1"/>
  <c r="O1755" i="1"/>
  <c r="O1734" i="1"/>
  <c r="O1735" i="1"/>
  <c r="O1736" i="1"/>
  <c r="O1737" i="1"/>
  <c r="O890" i="1"/>
  <c r="O1739" i="1"/>
  <c r="O1312" i="1"/>
  <c r="O1741" i="1"/>
  <c r="O1742" i="1"/>
  <c r="O1743" i="1"/>
  <c r="O1744" i="1"/>
  <c r="O1745" i="1"/>
  <c r="O1746" i="1"/>
  <c r="O1747" i="1"/>
  <c r="O1748" i="1"/>
  <c r="O1749" i="1"/>
  <c r="O1750" i="1"/>
  <c r="O1751" i="1"/>
  <c r="O1319" i="1"/>
  <c r="O1753" i="1"/>
  <c r="O1754" i="1"/>
  <c r="O1663" i="1"/>
  <c r="O1756" i="1"/>
  <c r="O1757" i="1"/>
  <c r="O2008" i="1"/>
  <c r="O1369" i="1"/>
  <c r="O4107" i="1"/>
  <c r="O1761" i="1"/>
  <c r="O1762" i="1"/>
  <c r="O1763" i="1"/>
  <c r="O1764" i="1"/>
  <c r="O3146" i="1"/>
  <c r="O2361" i="1"/>
  <c r="O1767" i="1"/>
  <c r="O1768" i="1"/>
  <c r="O1769" i="1"/>
  <c r="O1770" i="1"/>
  <c r="O1771" i="1"/>
  <c r="O2084" i="1"/>
  <c r="O1773" i="1"/>
  <c r="O1362" i="1"/>
  <c r="O1775" i="1"/>
  <c r="O1776" i="1"/>
  <c r="O1777" i="1"/>
  <c r="O1778" i="1"/>
  <c r="O1779" i="1"/>
  <c r="O2550" i="1"/>
  <c r="O1780" i="1"/>
  <c r="O2304" i="1"/>
  <c r="O1783" i="1"/>
  <c r="O2614" i="1"/>
  <c r="O1785" i="1"/>
  <c r="O1786" i="1"/>
  <c r="O1787" i="1"/>
  <c r="O1788" i="1"/>
  <c r="O1957" i="1"/>
  <c r="O1790" i="1"/>
  <c r="O2803" i="1"/>
  <c r="O1792" i="1"/>
  <c r="O1377" i="1"/>
  <c r="O1794" i="1"/>
  <c r="O1795" i="1"/>
  <c r="O1953" i="1"/>
  <c r="O1620" i="1"/>
  <c r="O2652" i="1"/>
  <c r="O1799" i="1"/>
  <c r="O1800" i="1"/>
  <c r="O784" i="1"/>
  <c r="O1802" i="1"/>
  <c r="O1803" i="1"/>
  <c r="O618" i="1"/>
  <c r="O1805" i="1"/>
  <c r="O1806" i="1"/>
  <c r="O1807" i="1"/>
  <c r="O2827" i="1"/>
  <c r="O1809" i="1"/>
  <c r="O1810" i="1"/>
  <c r="O1887" i="1"/>
  <c r="O1812" i="1"/>
  <c r="O2090" i="1"/>
  <c r="O2287" i="1"/>
  <c r="O1815" i="1"/>
  <c r="O1816" i="1"/>
  <c r="O1817" i="1"/>
  <c r="O1818" i="1"/>
  <c r="O2923" i="1"/>
  <c r="O1521" i="1"/>
  <c r="O2804" i="1"/>
  <c r="O1822" i="1"/>
  <c r="O2930" i="1"/>
  <c r="O1824" i="1"/>
  <c r="O1825" i="1"/>
  <c r="O2173" i="1"/>
  <c r="O1224" i="1"/>
  <c r="O1828" i="1"/>
  <c r="O1344" i="1"/>
  <c r="O2809" i="1"/>
  <c r="O1831" i="1"/>
  <c r="O1832" i="1"/>
  <c r="O1833" i="1"/>
  <c r="O1846" i="1"/>
  <c r="O2679" i="1"/>
  <c r="O1836" i="1"/>
  <c r="O2341" i="1"/>
  <c r="O525" i="1"/>
  <c r="O2467" i="1"/>
  <c r="O1639" i="1"/>
  <c r="O1841" i="1"/>
  <c r="O1842" i="1"/>
  <c r="O1843" i="1"/>
  <c r="O2082" i="1"/>
  <c r="O1845" i="1"/>
  <c r="O1834" i="1"/>
  <c r="O1847" i="1"/>
  <c r="O1848" i="1"/>
  <c r="O1849" i="1"/>
  <c r="O1850" i="1"/>
  <c r="O1851" i="1"/>
  <c r="O2263" i="1"/>
  <c r="O1579" i="1"/>
  <c r="O2043" i="1"/>
  <c r="O1855" i="1"/>
  <c r="O1856" i="1"/>
  <c r="O564" i="1"/>
  <c r="O1947" i="1"/>
  <c r="O1859" i="1"/>
  <c r="O1860" i="1"/>
  <c r="O1861" i="1"/>
  <c r="O376" i="1"/>
  <c r="O596" i="1"/>
  <c r="O614" i="1"/>
  <c r="O2605" i="1"/>
  <c r="O1449" i="1"/>
  <c r="O2895" i="1"/>
  <c r="O2071" i="1"/>
  <c r="O1869" i="1"/>
  <c r="O1870" i="1"/>
  <c r="O1871" i="1"/>
  <c r="O456" i="1"/>
  <c r="O1873" i="1"/>
  <c r="O1154" i="1"/>
  <c r="O2688" i="1"/>
  <c r="O1876" i="1"/>
  <c r="O1877" i="1"/>
  <c r="O2218" i="1"/>
  <c r="O1879" i="1"/>
  <c r="O1880" i="1"/>
  <c r="O2789" i="1"/>
  <c r="O2900" i="1"/>
  <c r="O418" i="1"/>
  <c r="O1884" i="1"/>
  <c r="O1885" i="1"/>
  <c r="O1782" i="1"/>
  <c r="O2076" i="1"/>
  <c r="O2503" i="1"/>
  <c r="O1889" i="1"/>
  <c r="O1890" i="1"/>
  <c r="O2221" i="1"/>
  <c r="O2438" i="1"/>
  <c r="O2723" i="1"/>
  <c r="O1894" i="1"/>
  <c r="O1895" i="1"/>
  <c r="O2544" i="1"/>
  <c r="O1897" i="1"/>
  <c r="O1898" i="1"/>
  <c r="O1899" i="1"/>
  <c r="O1821" i="1"/>
  <c r="O1901" i="1"/>
  <c r="O1902" i="1"/>
  <c r="O349" i="1"/>
  <c r="O1331" i="1"/>
  <c r="O1905" i="1"/>
  <c r="O1427" i="1"/>
  <c r="O1907" i="1"/>
  <c r="O1908" i="1"/>
  <c r="O1909" i="1"/>
  <c r="O1910" i="1"/>
  <c r="O1911" i="1"/>
  <c r="O1912" i="1"/>
  <c r="O1913" i="1"/>
  <c r="O1914" i="1"/>
  <c r="O1844" i="1"/>
  <c r="O1881" i="1"/>
  <c r="O1954" i="1"/>
  <c r="O2000" i="1"/>
  <c r="O2534" i="1"/>
  <c r="O1920" i="1"/>
  <c r="O1921" i="1"/>
  <c r="O1922" i="1"/>
  <c r="O1923" i="1"/>
  <c r="O1924" i="1"/>
  <c r="O1925" i="1"/>
  <c r="O1839" i="1"/>
  <c r="O1557" i="1"/>
  <c r="O1928" i="1"/>
  <c r="O1929" i="1"/>
  <c r="O1930" i="1"/>
  <c r="O1931" i="1"/>
  <c r="O1932" i="1"/>
  <c r="O2089" i="1"/>
  <c r="O1934" i="1"/>
  <c r="O1935" i="1"/>
  <c r="O1070" i="1"/>
  <c r="O1937" i="1"/>
  <c r="O1938" i="1"/>
  <c r="O1939" i="1"/>
  <c r="O1940" i="1"/>
  <c r="O1941" i="1"/>
  <c r="O1942" i="1"/>
  <c r="O1943" i="1"/>
  <c r="O495" i="1"/>
  <c r="O1945" i="1"/>
  <c r="O835" i="1"/>
  <c r="O509" i="1"/>
  <c r="O1948" i="1"/>
  <c r="O1949" i="1"/>
  <c r="O1950" i="1"/>
  <c r="O2724" i="1"/>
  <c r="O1952" i="1"/>
  <c r="O2675" i="1"/>
  <c r="O1991" i="1"/>
  <c r="O1955" i="1"/>
  <c r="O1956" i="1"/>
  <c r="O2683" i="1"/>
  <c r="O2362" i="1"/>
  <c r="O1959" i="1"/>
  <c r="O1554" i="1"/>
  <c r="O1961" i="1"/>
  <c r="O2796" i="1"/>
  <c r="O1963" i="1"/>
  <c r="O1964" i="1"/>
  <c r="O2672" i="1"/>
  <c r="O1966" i="1"/>
  <c r="O1564" i="1"/>
  <c r="O1968" i="1"/>
  <c r="O1969" i="1"/>
  <c r="O1970" i="1"/>
  <c r="O2643" i="1"/>
  <c r="O2825" i="1"/>
  <c r="O2946" i="1"/>
  <c r="O1974" i="1"/>
  <c r="O1975" i="1"/>
  <c r="O3217" i="1"/>
  <c r="O1977" i="1"/>
  <c r="O1978" i="1"/>
  <c r="O1979" i="1"/>
  <c r="O1980" i="1"/>
  <c r="O1981" i="1"/>
  <c r="O1982" i="1"/>
  <c r="O1983" i="1"/>
  <c r="O1814" i="1"/>
  <c r="O1985" i="1"/>
  <c r="O1986" i="1"/>
  <c r="O1987" i="1"/>
  <c r="O1988" i="1"/>
  <c r="O1989" i="1"/>
  <c r="O1990" i="1"/>
  <c r="O3503" i="1"/>
  <c r="O1992" i="1"/>
  <c r="O1993" i="1"/>
  <c r="O1994" i="1"/>
  <c r="O1995" i="1"/>
  <c r="O232" i="1"/>
  <c r="O1997" i="1"/>
  <c r="O1998" i="1"/>
  <c r="O1999" i="1"/>
  <c r="O1915" i="1"/>
  <c r="O2001" i="1"/>
  <c r="O2002" i="1"/>
  <c r="O2003" i="1"/>
  <c r="O2921" i="1"/>
  <c r="O2005" i="1"/>
  <c r="O2168" i="1"/>
  <c r="O2007" i="1"/>
  <c r="O1665" i="1"/>
  <c r="O2166" i="1"/>
  <c r="O2010" i="1"/>
  <c r="O2011" i="1"/>
  <c r="O2240" i="1"/>
  <c r="O2714" i="1"/>
  <c r="O2014" i="1"/>
  <c r="O2015" i="1"/>
  <c r="O1515" i="1"/>
  <c r="O2017" i="1"/>
  <c r="O2103" i="1"/>
  <c r="O2019" i="1"/>
  <c r="O2020" i="1"/>
  <c r="O2021" i="1"/>
  <c r="O2022" i="1"/>
  <c r="O2217" i="1"/>
  <c r="O1752" i="1"/>
  <c r="O1502" i="1"/>
  <c r="O2026" i="1"/>
  <c r="O1194" i="1"/>
  <c r="O2028" i="1"/>
  <c r="O476" i="1"/>
  <c r="O1221" i="1"/>
  <c r="O2482" i="1"/>
  <c r="O1972" i="1"/>
  <c r="O719" i="1"/>
  <c r="O2034" i="1"/>
  <c r="O2035" i="1"/>
  <c r="O2036" i="1"/>
  <c r="O1463" i="1"/>
  <c r="O2038" i="1"/>
  <c r="O2039" i="1"/>
  <c r="O2040" i="1"/>
  <c r="O1696" i="1"/>
  <c r="O2042" i="1"/>
  <c r="O1863" i="1"/>
  <c r="O2044" i="1"/>
  <c r="O3233" i="1"/>
  <c r="O2046" i="1"/>
  <c r="O2047" i="1"/>
  <c r="O2048" i="1"/>
  <c r="O2049" i="1"/>
  <c r="O1772" i="1"/>
  <c r="O2051" i="1"/>
  <c r="O2052" i="1"/>
  <c r="O2053" i="1"/>
  <c r="O2054" i="1"/>
  <c r="O2276" i="1"/>
  <c r="O268" i="1"/>
  <c r="O1866" i="1"/>
  <c r="O2058" i="1"/>
  <c r="O2059" i="1"/>
  <c r="O2060" i="1"/>
  <c r="O1853" i="1"/>
  <c r="O2062" i="1"/>
  <c r="O2063" i="1"/>
  <c r="O2064" i="1"/>
  <c r="O2065" i="1"/>
  <c r="O2066" i="1"/>
  <c r="O2067" i="1"/>
  <c r="O2068" i="1"/>
  <c r="O2069" i="1"/>
  <c r="O2070" i="1"/>
  <c r="O1857" i="1"/>
  <c r="O2072" i="1"/>
  <c r="O2073" i="1"/>
  <c r="O1759" i="1"/>
  <c r="O2075" i="1"/>
  <c r="O2016" i="1"/>
  <c r="O2077" i="1"/>
  <c r="O2294" i="1"/>
  <c r="O2079" i="1"/>
  <c r="O1681" i="1"/>
  <c r="O2081" i="1"/>
  <c r="O1781" i="1"/>
  <c r="O2083" i="1"/>
  <c r="O2205" i="1"/>
  <c r="O2085" i="1"/>
  <c r="O2086" i="1"/>
  <c r="O2087" i="1"/>
  <c r="O2088" i="1"/>
  <c r="O2175" i="1"/>
  <c r="O2552" i="1"/>
  <c r="O2091" i="1"/>
  <c r="O2092" i="1"/>
  <c r="O2662" i="1"/>
  <c r="O2094" i="1"/>
  <c r="O2095" i="1"/>
  <c r="O2096" i="1"/>
  <c r="O2097" i="1"/>
  <c r="O2383" i="1"/>
  <c r="O2099" i="1"/>
  <c r="O2100" i="1"/>
  <c r="O1453" i="1"/>
  <c r="O1946" i="1"/>
  <c r="O2150" i="1"/>
  <c r="O2387" i="1"/>
  <c r="O2105" i="1"/>
  <c r="O2106" i="1"/>
  <c r="O2107" i="1"/>
  <c r="O2108" i="1"/>
  <c r="O2109" i="1"/>
  <c r="O2110" i="1"/>
  <c r="O2111" i="1"/>
  <c r="O2112" i="1"/>
  <c r="O2113" i="1"/>
  <c r="O3045" i="1"/>
  <c r="O2115" i="1"/>
  <c r="O2116" i="1"/>
  <c r="O2117" i="1"/>
  <c r="O2118" i="1"/>
  <c r="O2119" i="1"/>
  <c r="O2120" i="1"/>
  <c r="O1386" i="1"/>
  <c r="O2122" i="1"/>
  <c r="O2123" i="1"/>
  <c r="O2124" i="1"/>
  <c r="O2125" i="1"/>
  <c r="O2126" i="1"/>
  <c r="O2127" i="1"/>
  <c r="O2128" i="1"/>
  <c r="O2129" i="1"/>
  <c r="O2130" i="1"/>
  <c r="O2131" i="1"/>
  <c r="O2132" i="1"/>
  <c r="O2883" i="1"/>
  <c r="O2134" i="1"/>
  <c r="O2135" i="1"/>
  <c r="O2229" i="1"/>
  <c r="O2137" i="1"/>
  <c r="O2138" i="1"/>
  <c r="O2139" i="1"/>
  <c r="O2140" i="1"/>
  <c r="O3144" i="1"/>
  <c r="O2582" i="1"/>
  <c r="O2143" i="1"/>
  <c r="O2144" i="1"/>
  <c r="O2145" i="1"/>
  <c r="O2146" i="1"/>
  <c r="O2147" i="1"/>
  <c r="O2148" i="1"/>
  <c r="O2149" i="1"/>
  <c r="O2009" i="1"/>
  <c r="O2151" i="1"/>
  <c r="O1173" i="1"/>
  <c r="O2153" i="1"/>
  <c r="O2154" i="1"/>
  <c r="O829" i="1"/>
  <c r="O2156" i="1"/>
  <c r="O2157" i="1"/>
  <c r="O2158" i="1"/>
  <c r="O2159" i="1"/>
  <c r="O2160" i="1"/>
  <c r="O2161" i="1"/>
  <c r="O2162" i="1"/>
  <c r="O4079" i="1"/>
  <c r="O2164" i="1"/>
  <c r="O2165" i="1"/>
  <c r="O258" i="1"/>
  <c r="O2167" i="1"/>
  <c r="O667" i="1"/>
  <c r="O2169" i="1"/>
  <c r="O2170" i="1"/>
  <c r="O2171" i="1"/>
  <c r="O2172" i="1"/>
  <c r="O579" i="1"/>
  <c r="O3168" i="1"/>
  <c r="O1464" i="1"/>
  <c r="O2176" i="1"/>
  <c r="O3386" i="1"/>
  <c r="O2178" i="1"/>
  <c r="O2179" i="1"/>
  <c r="O2180" i="1"/>
  <c r="O1313" i="1"/>
  <c r="O2182" i="1"/>
  <c r="O2183" i="1"/>
  <c r="O2669" i="1"/>
  <c r="O2185" i="1"/>
  <c r="O2186" i="1"/>
  <c r="O2187" i="1"/>
  <c r="O2188" i="1"/>
  <c r="O2189" i="1"/>
  <c r="O2190" i="1"/>
  <c r="O2248" i="1"/>
  <c r="O2192" i="1"/>
  <c r="O2136" i="1"/>
  <c r="O2194" i="1"/>
  <c r="O2195" i="1"/>
  <c r="O2196" i="1"/>
  <c r="O2197" i="1"/>
  <c r="O2198" i="1"/>
  <c r="O2271" i="1"/>
  <c r="O2645" i="1"/>
  <c r="O1677" i="1"/>
  <c r="O2882" i="1"/>
  <c r="O2203" i="1"/>
  <c r="O2204" i="1"/>
  <c r="O1451" i="1"/>
  <c r="O2489" i="1"/>
  <c r="O2694" i="1"/>
  <c r="O2208" i="1"/>
  <c r="O1872" i="1"/>
  <c r="O2210" i="1"/>
  <c r="O2211" i="1"/>
  <c r="O2212" i="1"/>
  <c r="O2424" i="1"/>
  <c r="O3406" i="1"/>
  <c r="O2215" i="1"/>
  <c r="O1349" i="1"/>
  <c r="O1178" i="1"/>
  <c r="O2266" i="1"/>
  <c r="O2219" i="1"/>
  <c r="O2220" i="1"/>
  <c r="O2029" i="1"/>
  <c r="O2222" i="1"/>
  <c r="O2223" i="1"/>
  <c r="O2224" i="1"/>
  <c r="O2225" i="1"/>
  <c r="O516" i="1"/>
  <c r="O2227" i="1"/>
  <c r="O2228" i="1"/>
  <c r="O582" i="1"/>
  <c r="O1733" i="1"/>
  <c r="O2576" i="1"/>
  <c r="O594" i="1"/>
  <c r="O2702" i="1"/>
  <c r="O2234" i="1"/>
  <c r="O2235" i="1"/>
  <c r="O2440" i="1"/>
  <c r="O2237" i="1"/>
  <c r="O2238" i="1"/>
  <c r="O2239" i="1"/>
  <c r="O2336" i="1"/>
  <c r="O2241" i="1"/>
  <c r="O2242" i="1"/>
  <c r="O1695" i="1"/>
  <c r="O2244" i="1"/>
  <c r="O2245" i="1"/>
  <c r="O3461" i="1"/>
  <c r="O2247" i="1"/>
  <c r="O685" i="1"/>
  <c r="O2249" i="1"/>
  <c r="O2250" i="1"/>
  <c r="O2251" i="1"/>
  <c r="O2252" i="1"/>
  <c r="O2253" i="1"/>
  <c r="O584" i="1"/>
  <c r="O2255" i="1"/>
  <c r="O1083" i="1"/>
  <c r="O2254" i="1"/>
  <c r="O2258" i="1"/>
  <c r="O2259" i="1"/>
  <c r="O2260" i="1"/>
  <c r="O2261" i="1"/>
  <c r="O2262" i="1"/>
  <c r="O2509" i="1"/>
  <c r="O2264" i="1"/>
  <c r="O3703" i="1"/>
  <c r="O2283" i="1"/>
  <c r="O2267" i="1"/>
  <c r="O1962" i="1"/>
  <c r="O2618" i="1"/>
  <c r="O1670" i="1"/>
  <c r="O1858" i="1"/>
  <c r="O2272" i="1"/>
  <c r="O2347" i="1"/>
  <c r="O2274" i="1"/>
  <c r="O2275" i="1"/>
  <c r="O1804" i="1"/>
  <c r="O3156" i="1"/>
  <c r="O2278" i="1"/>
  <c r="O2452" i="1"/>
  <c r="O2280" i="1"/>
  <c r="O2281" i="1"/>
  <c r="O2282" i="1"/>
  <c r="O2912" i="1"/>
  <c r="O2284" i="1"/>
  <c r="O2285" i="1"/>
  <c r="O1796" i="1"/>
  <c r="O2346" i="1"/>
  <c r="O2682" i="1"/>
  <c r="O2289" i="1"/>
  <c r="O2004" i="1"/>
  <c r="O2291" i="1"/>
  <c r="O2292" i="1"/>
  <c r="O2293" i="1"/>
  <c r="O2006" i="1"/>
  <c r="O2061" i="1"/>
  <c r="O2296" i="1"/>
  <c r="O2297" i="1"/>
  <c r="O1646" i="1"/>
  <c r="O2299" i="1"/>
  <c r="O2300" i="1"/>
  <c r="O2301" i="1"/>
  <c r="O2913" i="1"/>
  <c r="O2829" i="1"/>
  <c r="O2174" i="1"/>
  <c r="O2305" i="1"/>
  <c r="O2967" i="1"/>
  <c r="O2307" i="1"/>
  <c r="O2308" i="1"/>
  <c r="O2309" i="1"/>
  <c r="O1888" i="1"/>
  <c r="O2311" i="1"/>
  <c r="O2312" i="1"/>
  <c r="O2313" i="1"/>
  <c r="O2314" i="1"/>
  <c r="O2315" i="1"/>
  <c r="O2316" i="1"/>
  <c r="O1811" i="1"/>
  <c r="O2621" i="1"/>
  <c r="O2319" i="1"/>
  <c r="O2320" i="1"/>
  <c r="O2321" i="1"/>
  <c r="O2322" i="1"/>
  <c r="O2323" i="1"/>
  <c r="O2324" i="1"/>
  <c r="O2325" i="1"/>
  <c r="O1820" i="1"/>
  <c r="O2317" i="1"/>
  <c r="O2581" i="1"/>
  <c r="O2329" i="1"/>
  <c r="O2330" i="1"/>
  <c r="O2594" i="1"/>
  <c r="O2332" i="1"/>
  <c r="O2333" i="1"/>
  <c r="O2334" i="1"/>
  <c r="O2335" i="1"/>
  <c r="O2386" i="1"/>
  <c r="O2337" i="1"/>
  <c r="O2338" i="1"/>
  <c r="O2339" i="1"/>
  <c r="O2340" i="1"/>
  <c r="O2288" i="1"/>
  <c r="O2342" i="1"/>
  <c r="O2343" i="1"/>
  <c r="O2344" i="1"/>
  <c r="O2345" i="1"/>
  <c r="O2456" i="1"/>
  <c r="O3049" i="1"/>
  <c r="O2348" i="1"/>
  <c r="O2349" i="1"/>
  <c r="O2331" i="1"/>
  <c r="O2351" i="1"/>
  <c r="O2352" i="1"/>
  <c r="O2353" i="1"/>
  <c r="O2354" i="1"/>
  <c r="O2355" i="1"/>
  <c r="O2356" i="1"/>
  <c r="O2357" i="1"/>
  <c r="O2358" i="1"/>
  <c r="O2359" i="1"/>
  <c r="O2360" i="1"/>
  <c r="O2514" i="1"/>
  <c r="O2824" i="1"/>
  <c r="O2363" i="1"/>
  <c r="O2364" i="1"/>
  <c r="O2365" i="1"/>
  <c r="O2366" i="1"/>
  <c r="O740" i="1"/>
  <c r="O2368" i="1"/>
  <c r="O2369" i="1"/>
  <c r="O1397" i="1"/>
  <c r="O2184" i="1"/>
  <c r="O2206" i="1"/>
  <c r="O2787" i="1"/>
  <c r="O3075" i="1"/>
  <c r="O2375" i="1"/>
  <c r="O2376" i="1"/>
  <c r="O2377" i="1"/>
  <c r="O2378" i="1"/>
  <c r="O2379" i="1"/>
  <c r="O2380" i="1"/>
  <c r="O2381" i="1"/>
  <c r="O2382" i="1"/>
  <c r="O1241" i="1"/>
  <c r="O2384" i="1"/>
  <c r="O1918" i="1"/>
  <c r="O1040" i="1"/>
  <c r="O2031" i="1"/>
  <c r="O2388" i="1"/>
  <c r="O2389" i="1"/>
  <c r="O2390" i="1"/>
  <c r="O643" i="1"/>
  <c r="O2392" i="1"/>
  <c r="O1865" i="1"/>
  <c r="O2394" i="1"/>
  <c r="O2395" i="1"/>
  <c r="O2396" i="1"/>
  <c r="O2397" i="1"/>
  <c r="O2398" i="1"/>
  <c r="O3077" i="1"/>
  <c r="O2400" i="1"/>
  <c r="O2202" i="1"/>
  <c r="O2402" i="1"/>
  <c r="O2403" i="1"/>
  <c r="O2404" i="1"/>
  <c r="O2894" i="1"/>
  <c r="O2406" i="1"/>
  <c r="O2407" i="1"/>
  <c r="O2408" i="1"/>
  <c r="O2409" i="1"/>
  <c r="O2410" i="1"/>
  <c r="O1808" i="1"/>
  <c r="O2412" i="1"/>
  <c r="O2413" i="1"/>
  <c r="O2414" i="1"/>
  <c r="O2415" i="1"/>
  <c r="O2416" i="1"/>
  <c r="O2417" i="1"/>
  <c r="O4020" i="1"/>
  <c r="O2502" i="1"/>
  <c r="O2420" i="1"/>
  <c r="O2421" i="1"/>
  <c r="O2422" i="1"/>
  <c r="O2571" i="1"/>
  <c r="O2902" i="1"/>
  <c r="O1996" i="1"/>
  <c r="O2426" i="1"/>
  <c r="O2427" i="1"/>
  <c r="O2428" i="1"/>
  <c r="O2429" i="1"/>
  <c r="O2430" i="1"/>
  <c r="O2431" i="1"/>
  <c r="O2432" i="1"/>
  <c r="O2938" i="1"/>
  <c r="O2434" i="1"/>
  <c r="O2435" i="1"/>
  <c r="O2436" i="1"/>
  <c r="O2437" i="1"/>
  <c r="O848" i="1"/>
  <c r="O2915" i="1"/>
  <c r="O1587" i="1"/>
  <c r="O2441" i="1"/>
  <c r="O2442" i="1"/>
  <c r="O2443" i="1"/>
  <c r="O2444" i="1"/>
  <c r="O2797" i="1"/>
  <c r="O2446" i="1"/>
  <c r="O2447" i="1"/>
  <c r="O2448" i="1"/>
  <c r="O2449" i="1"/>
  <c r="O2450" i="1"/>
  <c r="O2451" i="1"/>
  <c r="O3026" i="1"/>
  <c r="O2453" i="1"/>
  <c r="O2454" i="1"/>
  <c r="O2455" i="1"/>
  <c r="O1691" i="1"/>
  <c r="O2457" i="1"/>
  <c r="O2458" i="1"/>
  <c r="O2459" i="1"/>
  <c r="O2766" i="1"/>
  <c r="O2461" i="1"/>
  <c r="O2462" i="1"/>
  <c r="O2463" i="1"/>
  <c r="O2464" i="1"/>
  <c r="O2465" i="1"/>
  <c r="O2466" i="1"/>
  <c r="O2480" i="1"/>
  <c r="O4097" i="1"/>
  <c r="O2469" i="1"/>
  <c r="O2470" i="1"/>
  <c r="O2471" i="1"/>
  <c r="O2472" i="1"/>
  <c r="O4021" i="1"/>
  <c r="O2141" i="1"/>
  <c r="O2475" i="1"/>
  <c r="O2476" i="1"/>
  <c r="O1864" i="1"/>
  <c r="O725" i="1"/>
  <c r="O2374" i="1"/>
  <c r="O2538" i="1"/>
  <c r="O4022" i="1"/>
  <c r="O2295" i="1"/>
  <c r="O2483" i="1"/>
  <c r="O2484" i="1"/>
  <c r="O2485" i="1"/>
  <c r="O2486" i="1"/>
  <c r="O761" i="1"/>
  <c r="O2012" i="1"/>
  <c r="O4085" i="1"/>
  <c r="O2490" i="1"/>
  <c r="O2491" i="1"/>
  <c r="O2541" i="1"/>
  <c r="O2493" i="1"/>
  <c r="O2494" i="1"/>
  <c r="O1033" i="1"/>
  <c r="O2496" i="1"/>
  <c r="O2497" i="1"/>
  <c r="O4062" i="1"/>
  <c r="O2499" i="1"/>
  <c r="O2500" i="1"/>
  <c r="O2501" i="1"/>
  <c r="O640" i="1"/>
  <c r="O4096" i="1"/>
  <c r="O2504" i="1"/>
  <c r="O2505" i="1"/>
  <c r="O2506" i="1"/>
  <c r="O2507" i="1"/>
  <c r="O2508" i="1"/>
  <c r="O1614" i="1"/>
  <c r="O2269" i="1"/>
  <c r="O2511" i="1"/>
  <c r="O2512" i="1"/>
  <c r="O2861" i="1"/>
  <c r="O3460" i="1"/>
  <c r="O2572" i="1"/>
  <c r="O2516" i="1"/>
  <c r="O2517" i="1"/>
  <c r="O1612" i="1"/>
  <c r="O2023" i="1"/>
  <c r="O2520" i="1"/>
  <c r="O2521" i="1"/>
  <c r="O2522" i="1"/>
  <c r="O2032" i="1"/>
  <c r="O2524" i="1"/>
  <c r="O2525" i="1"/>
  <c r="O2526" i="1"/>
  <c r="O2527" i="1"/>
  <c r="O2528" i="1"/>
  <c r="O2529" i="1"/>
  <c r="O2530" i="1"/>
  <c r="O2531" i="1"/>
  <c r="O2532" i="1"/>
  <c r="O2533" i="1"/>
  <c r="O1176" i="1"/>
  <c r="O2535" i="1"/>
  <c r="O2536" i="1"/>
  <c r="O671" i="1"/>
  <c r="O1603" i="1"/>
  <c r="O2243" i="1"/>
  <c r="O2013" i="1"/>
  <c r="O1153" i="1"/>
  <c r="O2542" i="1"/>
  <c r="O2543" i="1"/>
  <c r="O3150" i="1"/>
  <c r="O2545" i="1"/>
  <c r="O2546" i="1"/>
  <c r="O1046" i="1"/>
  <c r="O1740" i="1"/>
  <c r="O1900" i="1"/>
  <c r="O2983" i="1"/>
  <c r="O2551" i="1"/>
  <c r="O1255" i="1"/>
  <c r="O2553" i="1"/>
  <c r="O2554" i="1"/>
  <c r="O3305" i="1"/>
  <c r="O3430" i="1"/>
  <c r="O4106" i="1"/>
  <c r="O2558" i="1"/>
  <c r="O2559" i="1"/>
  <c r="O2560" i="1"/>
  <c r="O2561" i="1"/>
  <c r="O1274" i="1"/>
  <c r="O2563" i="1"/>
  <c r="O2564" i="1"/>
  <c r="O2565" i="1"/>
  <c r="O2566" i="1"/>
  <c r="O2567" i="1"/>
  <c r="O2568" i="1"/>
  <c r="O2411" i="1"/>
  <c r="O2570" i="1"/>
  <c r="O2030" i="1"/>
  <c r="O2256" i="1"/>
  <c r="O2573" i="1"/>
  <c r="O2574" i="1"/>
  <c r="O2575" i="1"/>
  <c r="O1117" i="1"/>
  <c r="O1133" i="1"/>
  <c r="O2578" i="1"/>
  <c r="O2579" i="1"/>
  <c r="O2580" i="1"/>
  <c r="O2734" i="1"/>
  <c r="O3372" i="1"/>
  <c r="O1891" i="1"/>
  <c r="O2584" i="1"/>
  <c r="O1161" i="1"/>
  <c r="O513" i="1"/>
  <c r="O2587" i="1"/>
  <c r="O2588" i="1"/>
  <c r="O1882" i="1"/>
  <c r="O2590" i="1"/>
  <c r="O2591" i="1"/>
  <c r="O2656" i="1"/>
  <c r="O478" i="1"/>
  <c r="O720" i="1"/>
  <c r="O2595" i="1"/>
  <c r="O2596" i="1"/>
  <c r="O2597" i="1"/>
  <c r="O2598" i="1"/>
  <c r="O2599" i="1"/>
  <c r="O2600" i="1"/>
  <c r="O2601" i="1"/>
  <c r="O2602" i="1"/>
  <c r="O2603" i="1"/>
  <c r="O2226" i="1"/>
  <c r="O1830" i="1"/>
  <c r="O2606" i="1"/>
  <c r="O2607" i="1"/>
  <c r="O2608" i="1"/>
  <c r="O2609" i="1"/>
  <c r="O2610" i="1"/>
  <c r="O2611" i="1"/>
  <c r="O2612" i="1"/>
  <c r="O2613" i="1"/>
  <c r="O2479" i="1"/>
  <c r="O4063" i="1"/>
  <c r="O2616" i="1"/>
  <c r="O2617" i="1"/>
  <c r="O1605" i="1"/>
  <c r="O2684" i="1"/>
  <c r="O2828" i="1"/>
  <c r="O1136" i="1"/>
  <c r="O2622" i="1"/>
  <c r="O2623" i="1"/>
  <c r="O2624" i="1"/>
  <c r="O3595" i="1"/>
  <c r="O2626" i="1"/>
  <c r="O2627" i="1"/>
  <c r="O2628" i="1"/>
  <c r="O2629" i="1"/>
  <c r="O1655" i="1"/>
  <c r="O2631" i="1"/>
  <c r="O2632" i="1"/>
  <c r="O2633" i="1"/>
  <c r="O2634" i="1"/>
  <c r="O2635" i="1"/>
  <c r="O2636" i="1"/>
  <c r="O1118" i="1"/>
  <c r="O2209" i="1"/>
  <c r="O3158" i="1"/>
  <c r="O2640" i="1"/>
  <c r="O2641" i="1"/>
  <c r="O2642" i="1"/>
  <c r="O1388" i="1"/>
  <c r="O2992" i="1"/>
  <c r="O3440" i="1"/>
  <c r="O1267" i="1"/>
  <c r="O1672" i="1"/>
  <c r="O1674" i="1"/>
  <c r="O2879" i="1"/>
  <c r="O2650" i="1"/>
  <c r="O2651" i="1"/>
  <c r="O2232" i="1"/>
  <c r="O2328" i="1"/>
  <c r="O3343" i="1"/>
  <c r="O2655" i="1"/>
  <c r="O1519" i="1"/>
  <c r="O2657" i="1"/>
  <c r="O2658" i="1"/>
  <c r="O2659" i="1"/>
  <c r="O2660" i="1"/>
  <c r="O2661" i="1"/>
  <c r="O2540" i="1"/>
  <c r="O3010" i="1"/>
  <c r="O2664" i="1"/>
  <c r="O2665" i="1"/>
  <c r="O2666" i="1"/>
  <c r="O2667" i="1"/>
  <c r="O2668" i="1"/>
  <c r="O2033" i="1"/>
  <c r="O1020" i="1"/>
  <c r="O2310" i="1"/>
  <c r="O414" i="1"/>
  <c r="O2673" i="1"/>
  <c r="O2674" i="1"/>
  <c r="O2876" i="1"/>
  <c r="O2676" i="1"/>
  <c r="O2677" i="1"/>
  <c r="O2678" i="1"/>
  <c r="O1102" i="1"/>
  <c r="O2680" i="1"/>
  <c r="O2681" i="1"/>
  <c r="O1862" i="1"/>
  <c r="O2367" i="1"/>
  <c r="O2385" i="1"/>
  <c r="O2539" i="1"/>
  <c r="O2686" i="1"/>
  <c r="O2687" i="1"/>
  <c r="O3451" i="1"/>
  <c r="O2689" i="1"/>
  <c r="O4027" i="1"/>
  <c r="O3431" i="1"/>
  <c r="O2692" i="1"/>
  <c r="O2693" i="1"/>
  <c r="O846" i="1"/>
  <c r="O1883" i="1"/>
  <c r="O2696" i="1"/>
  <c r="O2697" i="1"/>
  <c r="O2698" i="1"/>
  <c r="O2699" i="1"/>
  <c r="O2700" i="1"/>
  <c r="O2701" i="1"/>
  <c r="O2327" i="1"/>
  <c r="O2703" i="1"/>
  <c r="O1036" i="1"/>
  <c r="O2705" i="1"/>
  <c r="O2706" i="1"/>
  <c r="O2707" i="1"/>
  <c r="O2708" i="1"/>
  <c r="O2709" i="1"/>
  <c r="O2710" i="1"/>
  <c r="O2477" i="1"/>
  <c r="O3697" i="1"/>
  <c r="O2713" i="1"/>
  <c r="O3151" i="1"/>
  <c r="O3463" i="1"/>
  <c r="O2716" i="1"/>
  <c r="O2717" i="1"/>
  <c r="O1683" i="1"/>
  <c r="O3394" i="1"/>
  <c r="O2720" i="1"/>
  <c r="O2721" i="1"/>
  <c r="O692" i="1"/>
  <c r="O3020" i="1"/>
  <c r="O1169" i="1"/>
  <c r="O2725" i="1"/>
  <c r="O2726" i="1"/>
  <c r="O2727" i="1"/>
  <c r="O2728" i="1"/>
  <c r="O2729" i="1"/>
  <c r="O2730" i="1"/>
  <c r="O2731" i="1"/>
  <c r="O2646" i="1"/>
  <c r="O2840" i="1"/>
  <c r="O4049" i="1"/>
  <c r="O2744" i="1"/>
  <c r="O2736" i="1"/>
  <c r="O2737" i="1"/>
  <c r="O2738" i="1"/>
  <c r="O2739" i="1"/>
  <c r="O2740" i="1"/>
  <c r="O2741" i="1"/>
  <c r="O3258" i="1"/>
  <c r="O2743" i="1"/>
  <c r="O2704" i="1"/>
  <c r="O2745" i="1"/>
  <c r="O965" i="1"/>
  <c r="O2747" i="1"/>
  <c r="O2748" i="1"/>
  <c r="O3599" i="1"/>
  <c r="O2750" i="1"/>
  <c r="O2751" i="1"/>
  <c r="O2752" i="1"/>
  <c r="O3333" i="1"/>
  <c r="O2670" i="1"/>
  <c r="O2755" i="1"/>
  <c r="O2756" i="1"/>
  <c r="O2757" i="1"/>
  <c r="O2758" i="1"/>
  <c r="O2759" i="1"/>
  <c r="O2760" i="1"/>
  <c r="O2761" i="1"/>
  <c r="O2762" i="1"/>
  <c r="O2763" i="1"/>
  <c r="O2764" i="1"/>
  <c r="O2765" i="1"/>
  <c r="O2152" i="1"/>
  <c r="O3597" i="1"/>
  <c r="O4098" i="1"/>
  <c r="O3188" i="1"/>
  <c r="O2770" i="1"/>
  <c r="O2771" i="1"/>
  <c r="O2018" i="1"/>
  <c r="O4029" i="1"/>
  <c r="O2774" i="1"/>
  <c r="O2719" i="1"/>
  <c r="O2776" i="1"/>
  <c r="O2777" i="1"/>
  <c r="O2778" i="1"/>
  <c r="O2779" i="1"/>
  <c r="O2780" i="1"/>
  <c r="O2781" i="1"/>
  <c r="O2782" i="1"/>
  <c r="O2783" i="1"/>
  <c r="O1249" i="1"/>
  <c r="O2057" i="1"/>
  <c r="O2786" i="1"/>
  <c r="O2270" i="1"/>
  <c r="O2788" i="1"/>
  <c r="O2732" i="1"/>
  <c r="O2790" i="1"/>
  <c r="O2791" i="1"/>
  <c r="O2792" i="1"/>
  <c r="O2793" i="1"/>
  <c r="O2794" i="1"/>
  <c r="O2795" i="1"/>
  <c r="O2767" i="1"/>
  <c r="O2630" i="1"/>
  <c r="O2798" i="1"/>
  <c r="O2799" i="1"/>
  <c r="O2800" i="1"/>
  <c r="O2801" i="1"/>
  <c r="O2802" i="1"/>
  <c r="O1927" i="1"/>
  <c r="O4083" i="1"/>
  <c r="O2805" i="1"/>
  <c r="O2806" i="1"/>
  <c r="O2807" i="1"/>
  <c r="O2808" i="1"/>
  <c r="O2078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86" i="1"/>
  <c r="O3366" i="1"/>
  <c r="O2826" i="1"/>
  <c r="O1119" i="1"/>
  <c r="O2080" i="1"/>
  <c r="O914" i="1"/>
  <c r="O2830" i="1"/>
  <c r="O2831" i="1"/>
  <c r="O2832" i="1"/>
  <c r="O2833" i="1"/>
  <c r="O2834" i="1"/>
  <c r="O2835" i="1"/>
  <c r="O2836" i="1"/>
  <c r="O2837" i="1"/>
  <c r="O2838" i="1"/>
  <c r="O2839" i="1"/>
  <c r="O3616" i="1"/>
  <c r="O2841" i="1"/>
  <c r="O2842" i="1"/>
  <c r="O2843" i="1"/>
  <c r="O2844" i="1"/>
  <c r="O2845" i="1"/>
  <c r="O2846" i="1"/>
  <c r="O967" i="1"/>
  <c r="O2848" i="1"/>
  <c r="O2849" i="1"/>
  <c r="O2850" i="1"/>
  <c r="O3628" i="1"/>
  <c r="O2852" i="1"/>
  <c r="O2853" i="1"/>
  <c r="O3306" i="1"/>
  <c r="O2855" i="1"/>
  <c r="O2856" i="1"/>
  <c r="O2857" i="1"/>
  <c r="O1607" i="1"/>
  <c r="O2859" i="1"/>
  <c r="O3326" i="1"/>
  <c r="O4025" i="1"/>
  <c r="O2862" i="1"/>
  <c r="O2863" i="1"/>
  <c r="O2864" i="1"/>
  <c r="O2865" i="1"/>
  <c r="O2866" i="1"/>
  <c r="O2867" i="1"/>
  <c r="O2868" i="1"/>
  <c r="O1867" i="1"/>
  <c r="O2870" i="1"/>
  <c r="O2871" i="1"/>
  <c r="O2872" i="1"/>
  <c r="O1819" i="1"/>
  <c r="O2874" i="1"/>
  <c r="O2875" i="1"/>
  <c r="O1101" i="1"/>
  <c r="O2877" i="1"/>
  <c r="O735" i="1"/>
  <c r="O1042" i="1"/>
  <c r="O2880" i="1"/>
  <c r="O2881" i="1"/>
  <c r="O2754" i="1"/>
  <c r="O2858" i="1"/>
  <c r="O2884" i="1"/>
  <c r="O984" i="1"/>
  <c r="O1144" i="1"/>
  <c r="O2887" i="1"/>
  <c r="O2888" i="1"/>
  <c r="O2889" i="1"/>
  <c r="O2890" i="1"/>
  <c r="O2891" i="1"/>
  <c r="O2892" i="1"/>
  <c r="O2893" i="1"/>
  <c r="O2954" i="1"/>
  <c r="O3002" i="1"/>
  <c r="O2896" i="1"/>
  <c r="O1293" i="1"/>
  <c r="O2898" i="1"/>
  <c r="O2899" i="1"/>
  <c r="O1059" i="1"/>
  <c r="O2279" i="1"/>
  <c r="O2988" i="1"/>
  <c r="O2903" i="1"/>
  <c r="O2904" i="1"/>
  <c r="O2905" i="1"/>
  <c r="O2906" i="1"/>
  <c r="O2907" i="1"/>
  <c r="O2908" i="1"/>
  <c r="O2909" i="1"/>
  <c r="O2910" i="1"/>
  <c r="O2911" i="1"/>
  <c r="O1713" i="1"/>
  <c r="O1984" i="1"/>
  <c r="O2556" i="1"/>
  <c r="O3570" i="1"/>
  <c r="O4024" i="1"/>
  <c r="O2917" i="1"/>
  <c r="O2918" i="1"/>
  <c r="O2919" i="1"/>
  <c r="O2920" i="1"/>
  <c r="O2583" i="1"/>
  <c r="O2922" i="1"/>
  <c r="O4091" i="1"/>
  <c r="O2924" i="1"/>
  <c r="O2925" i="1"/>
  <c r="O2926" i="1"/>
  <c r="O2927" i="1"/>
  <c r="O2928" i="1"/>
  <c r="O2929" i="1"/>
  <c r="O2569" i="1"/>
  <c r="O2931" i="1"/>
  <c r="O2932" i="1"/>
  <c r="O2933" i="1"/>
  <c r="O2265" i="1"/>
  <c r="O2935" i="1"/>
  <c r="O2936" i="1"/>
  <c r="O2937" i="1"/>
  <c r="O1270" i="1"/>
  <c r="O2878" i="1"/>
  <c r="O3695" i="1"/>
  <c r="O2941" i="1"/>
  <c r="O2942" i="1"/>
  <c r="O2943" i="1"/>
  <c r="O2944" i="1"/>
  <c r="O2945" i="1"/>
  <c r="O4090" i="1"/>
  <c r="O2947" i="1"/>
  <c r="O2948" i="1"/>
  <c r="O3592" i="1"/>
  <c r="O3390" i="1"/>
  <c r="O2951" i="1"/>
  <c r="O2952" i="1"/>
  <c r="O2953" i="1"/>
  <c r="O3346" i="1"/>
  <c r="O3350" i="1"/>
  <c r="O2956" i="1"/>
  <c r="O2957" i="1"/>
  <c r="O2958" i="1"/>
  <c r="O2959" i="1"/>
  <c r="O2960" i="1"/>
  <c r="O2961" i="1"/>
  <c r="O2962" i="1"/>
  <c r="O2963" i="1"/>
  <c r="O4093" i="1"/>
  <c r="O2965" i="1"/>
  <c r="O2966" i="1"/>
  <c r="O2784" i="1"/>
  <c r="O2968" i="1"/>
  <c r="O2418" i="1"/>
  <c r="O3466" i="1"/>
  <c r="O2971" i="1"/>
  <c r="O2972" i="1"/>
  <c r="O2973" i="1"/>
  <c r="O2974" i="1"/>
  <c r="O2975" i="1"/>
  <c r="O2976" i="1"/>
  <c r="O1904" i="1"/>
  <c r="O3604" i="1"/>
  <c r="O2979" i="1"/>
  <c r="O2980" i="1"/>
  <c r="O2981" i="1"/>
  <c r="O2982" i="1"/>
  <c r="O1951" i="1"/>
  <c r="O3221" i="1"/>
  <c r="O2985" i="1"/>
  <c r="O2986" i="1"/>
  <c r="O2987" i="1"/>
  <c r="O2916" i="1"/>
  <c r="O2989" i="1"/>
  <c r="O2990" i="1"/>
  <c r="O2991" i="1"/>
  <c r="O1071" i="1"/>
  <c r="O3061" i="1"/>
  <c r="O2994" i="1"/>
  <c r="O2995" i="1"/>
  <c r="O2996" i="1"/>
  <c r="O2997" i="1"/>
  <c r="O2200" i="1"/>
  <c r="O2999" i="1"/>
  <c r="O3000" i="1"/>
  <c r="O3001" i="1"/>
  <c r="O1032" i="1"/>
  <c r="O3003" i="1"/>
  <c r="O3004" i="1"/>
  <c r="O3048" i="1"/>
  <c r="O3006" i="1"/>
  <c r="O3007" i="1"/>
  <c r="O3008" i="1"/>
  <c r="O3013" i="1"/>
  <c r="O3407" i="1"/>
  <c r="O3011" i="1"/>
  <c r="O4050" i="1"/>
  <c r="O1273" i="1"/>
  <c r="O3014" i="1"/>
  <c r="O3015" i="1"/>
  <c r="O3016" i="1"/>
  <c r="O3017" i="1"/>
  <c r="O3018" i="1"/>
  <c r="O3019" i="1"/>
  <c r="O3050" i="1"/>
  <c r="O3021" i="1"/>
  <c r="O3022" i="1"/>
  <c r="O3023" i="1"/>
  <c r="O3024" i="1"/>
  <c r="O3025" i="1"/>
  <c r="O3433" i="1"/>
  <c r="O3027" i="1"/>
  <c r="O3028" i="1"/>
  <c r="O3029" i="1"/>
  <c r="O3030" i="1"/>
  <c r="O2753" i="1"/>
  <c r="O3032" i="1"/>
  <c r="O970" i="1"/>
  <c r="O3034" i="1"/>
  <c r="O3035" i="1"/>
  <c r="O1164" i="1"/>
  <c r="O3037" i="1"/>
  <c r="O3038" i="1"/>
  <c r="O3039" i="1"/>
  <c r="O3040" i="1"/>
  <c r="O3041" i="1"/>
  <c r="O3042" i="1"/>
  <c r="O3043" i="1"/>
  <c r="O3044" i="1"/>
  <c r="O4104" i="1"/>
  <c r="O3349" i="1"/>
  <c r="O3033" i="1"/>
  <c r="O3059" i="1"/>
  <c r="O3103" i="1"/>
  <c r="O4028" i="1"/>
  <c r="O3051" i="1"/>
  <c r="O3052" i="1"/>
  <c r="O3053" i="1"/>
  <c r="O3054" i="1"/>
  <c r="O3055" i="1"/>
  <c r="O2735" i="1"/>
  <c r="O3057" i="1"/>
  <c r="O3058" i="1"/>
  <c r="O1075" i="1"/>
  <c r="O3060" i="1"/>
  <c r="O3549" i="1"/>
  <c r="O3062" i="1"/>
  <c r="O3063" i="1"/>
  <c r="O3064" i="1"/>
  <c r="O3065" i="1"/>
  <c r="O3066" i="1"/>
  <c r="O3325" i="1"/>
  <c r="O3068" i="1"/>
  <c r="O3069" i="1"/>
  <c r="O3070" i="1"/>
  <c r="O3071" i="1"/>
  <c r="O3072" i="1"/>
  <c r="O3073" i="1"/>
  <c r="O3031" i="1"/>
  <c r="O3552" i="1"/>
  <c r="O3076" i="1"/>
  <c r="O747" i="1"/>
  <c r="O3078" i="1"/>
  <c r="O3079" i="1"/>
  <c r="O3080" i="1"/>
  <c r="O3081" i="1"/>
  <c r="O3082" i="1"/>
  <c r="O3083" i="1"/>
  <c r="O1231" i="1"/>
  <c r="O3101" i="1"/>
  <c r="O3086" i="1"/>
  <c r="O2993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391" i="1"/>
  <c r="O3698" i="1"/>
  <c r="O3704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546" i="1"/>
  <c r="O3120" i="1"/>
  <c r="O3121" i="1"/>
  <c r="O3122" i="1"/>
  <c r="O3123" i="1"/>
  <c r="O3124" i="1"/>
  <c r="O3125" i="1"/>
  <c r="O3230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2373" i="1"/>
  <c r="O3145" i="1"/>
  <c r="O2733" i="1"/>
  <c r="O2769" i="1"/>
  <c r="O2969" i="1"/>
  <c r="O3437" i="1"/>
  <c r="O3551" i="1"/>
  <c r="O4105" i="1"/>
  <c r="O1291" i="1"/>
  <c r="O3153" i="1"/>
  <c r="O943" i="1"/>
  <c r="O3426" i="1"/>
  <c r="O4023" i="1"/>
  <c r="O3157" i="1"/>
  <c r="O4113" i="1"/>
  <c r="O3159" i="1"/>
  <c r="O3160" i="1"/>
  <c r="O3161" i="1"/>
  <c r="O3162" i="1"/>
  <c r="O3163" i="1"/>
  <c r="O3164" i="1"/>
  <c r="O3165" i="1"/>
  <c r="O3166" i="1"/>
  <c r="O3167" i="1"/>
  <c r="O3102" i="1"/>
  <c r="O3169" i="1"/>
  <c r="O4112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991" i="1"/>
  <c r="O3615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635" i="1"/>
  <c r="O1131" i="1"/>
  <c r="O3203" i="1"/>
  <c r="O3502" i="1"/>
  <c r="O3205" i="1"/>
  <c r="O3206" i="1"/>
  <c r="O3207" i="1"/>
  <c r="O3208" i="1"/>
  <c r="O3209" i="1"/>
  <c r="O3210" i="1"/>
  <c r="O3211" i="1"/>
  <c r="O3212" i="1"/>
  <c r="O3213" i="1"/>
  <c r="O3214" i="1"/>
  <c r="O3215" i="1"/>
  <c r="O910" i="1"/>
  <c r="O2593" i="1"/>
  <c r="O3450" i="1"/>
  <c r="O3544" i="1"/>
  <c r="O3220" i="1"/>
  <c r="O3436" i="1"/>
  <c r="O3222" i="1"/>
  <c r="O3223" i="1"/>
  <c r="O3224" i="1"/>
  <c r="O3225" i="1"/>
  <c r="O3226" i="1"/>
  <c r="O3227" i="1"/>
  <c r="O3228" i="1"/>
  <c r="O3229" i="1"/>
  <c r="O2901" i="1"/>
  <c r="O3056" i="1"/>
  <c r="O3232" i="1"/>
  <c r="O1048" i="1"/>
  <c r="O3234" i="1"/>
  <c r="O3235" i="1"/>
  <c r="O3236" i="1"/>
  <c r="O3237" i="1"/>
  <c r="O3126" i="1"/>
  <c r="O3239" i="1"/>
  <c r="O3240" i="1"/>
  <c r="O3241" i="1"/>
  <c r="O3242" i="1"/>
  <c r="O2978" i="1"/>
  <c r="O3501" i="1"/>
  <c r="O4095" i="1"/>
  <c r="O3246" i="1"/>
  <c r="O4110" i="1"/>
  <c r="O3248" i="1"/>
  <c r="O3249" i="1"/>
  <c r="O3250" i="1"/>
  <c r="O3251" i="1"/>
  <c r="O3252" i="1"/>
  <c r="O3253" i="1"/>
  <c r="O3254" i="1"/>
  <c r="O3255" i="1"/>
  <c r="O3256" i="1"/>
  <c r="O3257" i="1"/>
  <c r="O994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1174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1279" i="1"/>
  <c r="O3304" i="1"/>
  <c r="O3012" i="1"/>
  <c r="O3204" i="1"/>
  <c r="O4101" i="1"/>
  <c r="O3308" i="1"/>
  <c r="O3309" i="1"/>
  <c r="O3310" i="1"/>
  <c r="O4088" i="1"/>
  <c r="O3312" i="1"/>
  <c r="O3313" i="1"/>
  <c r="O3314" i="1"/>
  <c r="O3315" i="1"/>
  <c r="O3316" i="1"/>
  <c r="O3317" i="1"/>
  <c r="O3318" i="1"/>
  <c r="O3319" i="1"/>
  <c r="O3320" i="1"/>
  <c r="O3321" i="1"/>
  <c r="O3322" i="1"/>
  <c r="O1019" i="1"/>
  <c r="O1300" i="1"/>
  <c r="O3307" i="1"/>
  <c r="O3323" i="1"/>
  <c r="O3327" i="1"/>
  <c r="O3328" i="1"/>
  <c r="O3329" i="1"/>
  <c r="O3330" i="1"/>
  <c r="O3331" i="1"/>
  <c r="O3332" i="1"/>
  <c r="O4109" i="1"/>
  <c r="O3334" i="1"/>
  <c r="O3335" i="1"/>
  <c r="O3336" i="1"/>
  <c r="O3337" i="1"/>
  <c r="O3338" i="1"/>
  <c r="O3339" i="1"/>
  <c r="O3340" i="1"/>
  <c r="O3341" i="1"/>
  <c r="O3342" i="1"/>
  <c r="O1013" i="1"/>
  <c r="O3344" i="1"/>
  <c r="O3345" i="1"/>
  <c r="O3485" i="1"/>
  <c r="O3347" i="1"/>
  <c r="O1129" i="1"/>
  <c r="O2934" i="1"/>
  <c r="O4061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982" i="1"/>
  <c r="O3364" i="1"/>
  <c r="O3365" i="1"/>
  <c r="O4033" i="1"/>
  <c r="O3367" i="1"/>
  <c r="O3368" i="1"/>
  <c r="O3369" i="1"/>
  <c r="O3370" i="1"/>
  <c r="O3434" i="1"/>
  <c r="O409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884" i="1"/>
  <c r="O3387" i="1"/>
  <c r="O3388" i="1"/>
  <c r="O3389" i="1"/>
  <c r="O1053" i="1"/>
  <c r="O3550" i="1"/>
  <c r="O3392" i="1"/>
  <c r="O3393" i="1"/>
  <c r="O4030" i="1"/>
  <c r="O3395" i="1"/>
  <c r="O3396" i="1"/>
  <c r="O3397" i="1"/>
  <c r="O3398" i="1"/>
  <c r="O3399" i="1"/>
  <c r="O3400" i="1"/>
  <c r="O3401" i="1"/>
  <c r="O3402" i="1"/>
  <c r="O3403" i="1"/>
  <c r="O3404" i="1"/>
  <c r="O3405" i="1"/>
  <c r="O2940" i="1"/>
  <c r="O3541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1105" i="1"/>
  <c r="O1126" i="1"/>
  <c r="O3427" i="1"/>
  <c r="O3428" i="1"/>
  <c r="O3429" i="1"/>
  <c r="O2785" i="1"/>
  <c r="O2949" i="1"/>
  <c r="O3432" i="1"/>
  <c r="O3036" i="1"/>
  <c r="O3149" i="1"/>
  <c r="O3238" i="1"/>
  <c r="O3244" i="1"/>
  <c r="O4031" i="1"/>
  <c r="O3438" i="1"/>
  <c r="O3439" i="1"/>
  <c r="O1116" i="1"/>
  <c r="O3464" i="1"/>
  <c r="O3442" i="1"/>
  <c r="O3443" i="1"/>
  <c r="O3444" i="1"/>
  <c r="O3445" i="1"/>
  <c r="O3446" i="1"/>
  <c r="O3447" i="1"/>
  <c r="O3448" i="1"/>
  <c r="O1090" i="1"/>
  <c r="O3311" i="1"/>
  <c r="O3633" i="1"/>
  <c r="O3685" i="1"/>
  <c r="O3453" i="1"/>
  <c r="O3454" i="1"/>
  <c r="O3455" i="1"/>
  <c r="O3456" i="1"/>
  <c r="O3457" i="1"/>
  <c r="O3458" i="1"/>
  <c r="O3459" i="1"/>
  <c r="O1005" i="1"/>
  <c r="O1149" i="1"/>
  <c r="O2746" i="1"/>
  <c r="O2939" i="1"/>
  <c r="O4094" i="1"/>
  <c r="O3465" i="1"/>
  <c r="O3536" i="1"/>
  <c r="O3467" i="1"/>
  <c r="O3468" i="1"/>
  <c r="O3469" i="1"/>
  <c r="O3470" i="1"/>
  <c r="O3471" i="1"/>
  <c r="O3700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147" i="1"/>
  <c r="O3148" i="1"/>
  <c r="O3487" i="1"/>
  <c r="O3488" i="1"/>
  <c r="O3489" i="1"/>
  <c r="O2460" i="1"/>
  <c r="O3491" i="1"/>
  <c r="O3492" i="1"/>
  <c r="O3493" i="1"/>
  <c r="O3494" i="1"/>
  <c r="O3495" i="1"/>
  <c r="O3496" i="1"/>
  <c r="O3497" i="1"/>
  <c r="O3498" i="1"/>
  <c r="O3499" i="1"/>
  <c r="O3500" i="1"/>
  <c r="O2984" i="1"/>
  <c r="O3202" i="1"/>
  <c r="O3348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863" i="1"/>
  <c r="O1076" i="1"/>
  <c r="O3538" i="1"/>
  <c r="O3539" i="1"/>
  <c r="O3540" i="1"/>
  <c r="O1248" i="1"/>
  <c r="O1259" i="1"/>
  <c r="O2749" i="1"/>
  <c r="O2775" i="1"/>
  <c r="O3545" i="1"/>
  <c r="O2955" i="1"/>
  <c r="O3547" i="1"/>
  <c r="O3548" i="1"/>
  <c r="O3087" i="1"/>
  <c r="O3462" i="1"/>
  <c r="O3562" i="1"/>
  <c r="O4086" i="1"/>
  <c r="O4087" i="1"/>
  <c r="O3554" i="1"/>
  <c r="O3555" i="1"/>
  <c r="O3556" i="1"/>
  <c r="O3557" i="1"/>
  <c r="O3558" i="1"/>
  <c r="O3559" i="1"/>
  <c r="O3560" i="1"/>
  <c r="O1043" i="1"/>
  <c r="O3303" i="1"/>
  <c r="O3563" i="1"/>
  <c r="O3564" i="1"/>
  <c r="O3565" i="1"/>
  <c r="O3566" i="1"/>
  <c r="O3567" i="1"/>
  <c r="O3568" i="1"/>
  <c r="O3569" i="1"/>
  <c r="O1125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913" i="1"/>
  <c r="O1079" i="1"/>
  <c r="O3593" i="1"/>
  <c r="O3594" i="1"/>
  <c r="O3084" i="1"/>
  <c r="O3201" i="1"/>
  <c r="O3219" i="1"/>
  <c r="O3449" i="1"/>
  <c r="O3490" i="1"/>
  <c r="O4081" i="1"/>
  <c r="O3601" i="1"/>
  <c r="O3602" i="1"/>
  <c r="O3603" i="1"/>
  <c r="O4060" i="1"/>
  <c r="O3605" i="1"/>
  <c r="O3606" i="1"/>
  <c r="O3607" i="1"/>
  <c r="O3608" i="1"/>
  <c r="O3609" i="1"/>
  <c r="O3610" i="1"/>
  <c r="O3611" i="1"/>
  <c r="O3612" i="1"/>
  <c r="O3047" i="1"/>
  <c r="O3441" i="1"/>
  <c r="O4084" i="1"/>
  <c r="O4115" i="1"/>
  <c r="O3617" i="1"/>
  <c r="O3618" i="1"/>
  <c r="O3619" i="1"/>
  <c r="O3620" i="1"/>
  <c r="O3621" i="1"/>
  <c r="O3622" i="1"/>
  <c r="O3623" i="1"/>
  <c r="O3624" i="1"/>
  <c r="O3625" i="1"/>
  <c r="O3626" i="1"/>
  <c r="O3627" i="1"/>
  <c r="O1141" i="1"/>
  <c r="O1157" i="1"/>
  <c r="O3630" i="1"/>
  <c r="O3631" i="1"/>
  <c r="O3632" i="1"/>
  <c r="O3486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1151" i="1"/>
  <c r="O1160" i="1"/>
  <c r="O3687" i="1"/>
  <c r="O3688" i="1"/>
  <c r="O3689" i="1"/>
  <c r="O3690" i="1"/>
  <c r="O3691" i="1"/>
  <c r="O3692" i="1"/>
  <c r="O3693" i="1"/>
  <c r="O3694" i="1"/>
  <c r="O2950" i="1"/>
  <c r="O2964" i="1"/>
  <c r="O2970" i="1"/>
  <c r="O3074" i="1"/>
  <c r="O3155" i="1"/>
  <c r="O3243" i="1"/>
  <c r="O3472" i="1"/>
  <c r="O3543" i="1"/>
  <c r="O3696" i="1"/>
  <c r="O3701" i="1"/>
  <c r="O4114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874" i="1"/>
  <c r="O879" i="1"/>
  <c r="O898" i="1"/>
  <c r="O905" i="1"/>
  <c r="O919" i="1"/>
  <c r="O953" i="1"/>
  <c r="O979" i="1"/>
  <c r="O1015" i="1"/>
  <c r="O1038" i="1"/>
  <c r="O1045" i="1"/>
  <c r="O1058" i="1"/>
  <c r="O1080" i="1"/>
  <c r="O1107" i="1"/>
  <c r="O1121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1285" i="1"/>
  <c r="O1302" i="1"/>
  <c r="O1305" i="1"/>
  <c r="O4052" i="1"/>
  <c r="O4053" i="1"/>
  <c r="O4054" i="1"/>
  <c r="O4055" i="1"/>
  <c r="O4056" i="1"/>
  <c r="O4057" i="1"/>
  <c r="O4058" i="1"/>
  <c r="O4059" i="1"/>
  <c r="O2742" i="1"/>
  <c r="O2768" i="1"/>
  <c r="O2772" i="1"/>
  <c r="O2773" i="1"/>
  <c r="O4064" i="1"/>
  <c r="O4065" i="1"/>
  <c r="O4066" i="1"/>
  <c r="O4067" i="1"/>
  <c r="O2977" i="1"/>
  <c r="O4069" i="1"/>
  <c r="O4070" i="1"/>
  <c r="O4071" i="1"/>
  <c r="O4072" i="1"/>
  <c r="O4073" i="1"/>
  <c r="O4074" i="1"/>
  <c r="O4075" i="1"/>
  <c r="O4076" i="1"/>
  <c r="O4077" i="1"/>
  <c r="O4078" i="1"/>
  <c r="O3005" i="1"/>
  <c r="O3046" i="1"/>
  <c r="O3085" i="1"/>
  <c r="O3119" i="1"/>
  <c r="O3152" i="1"/>
  <c r="O3154" i="1"/>
  <c r="O3170" i="1"/>
  <c r="O3216" i="1"/>
  <c r="O3218" i="1"/>
  <c r="O3231" i="1"/>
  <c r="O3245" i="1"/>
  <c r="O3247" i="1"/>
  <c r="O3275" i="1"/>
  <c r="O3324" i="1"/>
  <c r="O3371" i="1"/>
  <c r="O3435" i="1"/>
  <c r="O3452" i="1"/>
  <c r="O3537" i="1"/>
  <c r="O3542" i="1"/>
  <c r="O3561" i="1"/>
  <c r="O3591" i="1"/>
  <c r="O3596" i="1"/>
  <c r="O3598" i="1"/>
  <c r="O3686" i="1"/>
  <c r="O3702" i="1"/>
  <c r="O3705" i="1"/>
  <c r="O4026" i="1"/>
  <c r="O4051" i="1"/>
  <c r="O4068" i="1"/>
  <c r="O4080" i="1"/>
  <c r="O4082" i="1"/>
  <c r="O4089" i="1"/>
  <c r="O4099" i="1"/>
  <c r="O4100" i="1"/>
  <c r="O4102" i="1"/>
  <c r="O4103" i="1"/>
  <c r="O4111" i="1"/>
  <c r="O2" i="1"/>
  <c r="E10" i="11" l="1"/>
  <c r="E9" i="11"/>
  <c r="G9" i="11" s="1"/>
  <c r="E7" i="11"/>
  <c r="G7" i="11" s="1"/>
  <c r="H8" i="11"/>
  <c r="F10" i="11"/>
  <c r="H10" i="11"/>
  <c r="G10" i="11"/>
  <c r="G8" i="11"/>
  <c r="G3" i="11"/>
  <c r="E13" i="11"/>
  <c r="G13" i="11" s="1"/>
  <c r="E5" i="11"/>
  <c r="F5" i="11" s="1"/>
  <c r="E6" i="11"/>
  <c r="G6" i="11" s="1"/>
  <c r="E12" i="11"/>
  <c r="G12" i="11" s="1"/>
  <c r="E4" i="11"/>
  <c r="H4" i="11" s="1"/>
  <c r="F8" i="11"/>
  <c r="E11" i="11"/>
  <c r="F11" i="11" s="1"/>
  <c r="E3" i="11"/>
  <c r="F3" i="11" s="1"/>
  <c r="F9" i="11" l="1"/>
  <c r="H9" i="11"/>
  <c r="F7" i="11"/>
  <c r="H7" i="11"/>
  <c r="F12" i="11"/>
  <c r="H6" i="11"/>
  <c r="F6" i="11"/>
  <c r="F4" i="11"/>
  <c r="H13" i="11"/>
  <c r="H5" i="11"/>
  <c r="H11" i="11"/>
  <c r="H3" i="11"/>
  <c r="G5" i="11"/>
  <c r="F13" i="11"/>
  <c r="G11" i="11"/>
  <c r="H12" i="11"/>
  <c r="G4" i="11"/>
</calcChain>
</file>

<file path=xl/sharedStrings.xml><?xml version="1.0" encoding="utf-8"?>
<sst xmlns="http://schemas.openxmlformats.org/spreadsheetml/2006/main" count="32992" uniqueCount="8403">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</sst>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Fon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7">
    <dxf>
      <numFmt numFmtId="14" formatCode="0.00%"/>
    </dxf>
    <dxf>
      <numFmt numFmtId="14" formatCode="0.00%"/>
    </dxf>
    <dxf>
      <numFmt numFmtId="14" formatCode="0.00%"/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 Challenge Final.xlsx]Plays Outcomes Based on Goals2!PivotTable10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609157808667208E-2"/>
          <c:y val="5.5305343511450382E-2"/>
          <c:w val="0.66743981818298881"/>
          <c:h val="0.78568642183085891"/>
        </c:manualLayout>
      </c:layout>
      <c:lineChart>
        <c:grouping val="standard"/>
        <c:varyColors val="0"/>
        <c:ser>
          <c:idx val="0"/>
          <c:order val="0"/>
          <c:tx>
            <c:strRef>
              <c:f>'Plays Outcomes Based on Goals2'!$B$3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'Plays Outcomes Based on Goals2'!$A$4:$A$16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'Plays Outcomes Based on Goals2'!$B$4:$B$16</c:f>
              <c:numCache>
                <c:formatCode>0.00%</c:formatCode>
                <c:ptCount val="12"/>
                <c:pt idx="0">
                  <c:v>0.72659176029962547</c:v>
                </c:pt>
                <c:pt idx="1">
                  <c:v>0.54166666666666663</c:v>
                </c:pt>
                <c:pt idx="2">
                  <c:v>0.5</c:v>
                </c:pt>
                <c:pt idx="3">
                  <c:v>0.45</c:v>
                </c:pt>
                <c:pt idx="4">
                  <c:v>0.2</c:v>
                </c:pt>
                <c:pt idx="5">
                  <c:v>0.27272727272727271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</c:v>
                </c:pt>
                <c:pt idx="9">
                  <c:v>0.55029585798816572</c:v>
                </c:pt>
                <c:pt idx="10">
                  <c:v>0.16666666666666666</c:v>
                </c:pt>
                <c:pt idx="11">
                  <c:v>0.75806451612903225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104D-B104-B293CB08E234}"/>
            </c:ext>
          </c:extLst>
        </c:ser>
        <c:ser>
          <c:idx val="1"/>
          <c:order val="1"/>
          <c:tx>
            <c:strRef>
              <c:f>'Plays Outcomes Based on Goals2'!$C$3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'Plays Outcomes Based on Goals2'!$A$4:$A$16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'Plays Outcomes Based on Goals2'!$C$4:$C$16</c:f>
              <c:numCache>
                <c:formatCode>0.00%</c:formatCode>
                <c:ptCount val="12"/>
                <c:pt idx="0">
                  <c:v>0.27340823970037453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0.55000000000000004</c:v>
                </c:pt>
                <c:pt idx="4">
                  <c:v>0.8</c:v>
                </c:pt>
                <c:pt idx="5">
                  <c:v>0.72727272727272729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1</c:v>
                </c:pt>
                <c:pt idx="9">
                  <c:v>0.44970414201183434</c:v>
                </c:pt>
                <c:pt idx="10">
                  <c:v>0.83333333333333337</c:v>
                </c:pt>
                <c:pt idx="11">
                  <c:v>0.24193548387096775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104D-B104-B293CB08E234}"/>
            </c:ext>
          </c:extLst>
        </c:ser>
        <c:ser>
          <c:idx val="2"/>
          <c:order val="2"/>
          <c:tx>
            <c:strRef>
              <c:f>'Plays Outcomes Based on Goals2'!$D$3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'Plays Outcomes Based on Goals2'!$A$4:$A$16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'Plays Outcomes Based on Goals2'!$D$4:$D$16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104D-B104-B293CB08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77152"/>
        <c:axId val="1008360432"/>
      </c:lineChart>
      <c:catAx>
        <c:axId val="10415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60432"/>
        <c:crosses val="autoZero"/>
        <c:auto val="1"/>
        <c:lblAlgn val="ctr"/>
        <c:lblOffset val="100"/>
        <c:noMultiLvlLbl val="0"/>
      </c:catAx>
      <c:valAx>
        <c:axId val="10083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 Challenge Final.xlsx]Plays Outcomes Based on Goals2!PivotTable10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609157808667208E-2"/>
          <c:y val="5.5305343511450382E-2"/>
          <c:w val="0.66743981818298881"/>
          <c:h val="0.78568642183085891"/>
        </c:manualLayout>
      </c:layout>
      <c:lineChart>
        <c:grouping val="standard"/>
        <c:varyColors val="0"/>
        <c:ser>
          <c:idx val="0"/>
          <c:order val="0"/>
          <c:tx>
            <c:strRef>
              <c:f>'Plays Outcomes Based on Goals2'!$B$3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'Plays Outcomes Based on Goals2'!$A$4:$A$16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'Plays Outcomes Based on Goals2'!$B$4:$B$16</c:f>
              <c:numCache>
                <c:formatCode>0.00%</c:formatCode>
                <c:ptCount val="12"/>
                <c:pt idx="0">
                  <c:v>0.72659176029962547</c:v>
                </c:pt>
                <c:pt idx="1">
                  <c:v>0.54166666666666663</c:v>
                </c:pt>
                <c:pt idx="2">
                  <c:v>0.5</c:v>
                </c:pt>
                <c:pt idx="3">
                  <c:v>0.45</c:v>
                </c:pt>
                <c:pt idx="4">
                  <c:v>0.2</c:v>
                </c:pt>
                <c:pt idx="5">
                  <c:v>0.27272727272727271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</c:v>
                </c:pt>
                <c:pt idx="9">
                  <c:v>0.55029585798816572</c:v>
                </c:pt>
                <c:pt idx="10">
                  <c:v>0.16666666666666666</c:v>
                </c:pt>
                <c:pt idx="11">
                  <c:v>0.75806451612903225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F-A447-8B4B-07DD64DF9CE0}"/>
            </c:ext>
          </c:extLst>
        </c:ser>
        <c:ser>
          <c:idx val="1"/>
          <c:order val="1"/>
          <c:tx>
            <c:strRef>
              <c:f>'Plays Outcomes Based on Goals2'!$C$3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'Plays Outcomes Based on Goals2'!$A$4:$A$16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'Plays Outcomes Based on Goals2'!$C$4:$C$16</c:f>
              <c:numCache>
                <c:formatCode>0.00%</c:formatCode>
                <c:ptCount val="12"/>
                <c:pt idx="0">
                  <c:v>0.27340823970037453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0.55000000000000004</c:v>
                </c:pt>
                <c:pt idx="4">
                  <c:v>0.8</c:v>
                </c:pt>
                <c:pt idx="5">
                  <c:v>0.72727272727272729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1</c:v>
                </c:pt>
                <c:pt idx="9">
                  <c:v>0.44970414201183434</c:v>
                </c:pt>
                <c:pt idx="10">
                  <c:v>0.83333333333333337</c:v>
                </c:pt>
                <c:pt idx="11">
                  <c:v>0.24193548387096775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F-A447-8B4B-07DD64DF9CE0}"/>
            </c:ext>
          </c:extLst>
        </c:ser>
        <c:ser>
          <c:idx val="2"/>
          <c:order val="2"/>
          <c:tx>
            <c:strRef>
              <c:f>'Plays Outcomes Based on Goals2'!$D$3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'Plays Outcomes Based on Goals2'!$A$4:$A$16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'Plays Outcomes Based on Goals2'!$D$4:$D$16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F-A447-8B4B-07DD64DF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77152"/>
        <c:axId val="1008360432"/>
      </c:lineChart>
      <c:catAx>
        <c:axId val="10415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60432"/>
        <c:crosses val="autoZero"/>
        <c:auto val="1"/>
        <c:lblAlgn val="ctr"/>
        <c:lblOffset val="100"/>
        <c:noMultiLvlLbl val="0"/>
      </c:catAx>
      <c:valAx>
        <c:axId val="10083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 Challenge Final.xlsx]Theater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Baesd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0-484A-B18C-9E52C165B3F0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9-4948-9B2D-3C2E2102A2D8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9-4948-9B2D-3C2E2102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016047"/>
        <c:axId val="1747017695"/>
      </c:lineChart>
      <c:catAx>
        <c:axId val="174701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17695"/>
        <c:crosses val="autoZero"/>
        <c:auto val="1"/>
        <c:lblAlgn val="ctr"/>
        <c:lblOffset val="100"/>
        <c:noMultiLvlLbl val="0"/>
      </c:catAx>
      <c:valAx>
        <c:axId val="17470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15</xdr:row>
      <xdr:rowOff>50800</xdr:rowOff>
    </xdr:from>
    <xdr:to>
      <xdr:col>9</xdr:col>
      <xdr:colOff>730250</xdr:colOff>
      <xdr:row>32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1D0D0-294B-9240-9E8C-49ECF7246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16</xdr:row>
      <xdr:rowOff>114300</xdr:rowOff>
    </xdr:from>
    <xdr:to>
      <xdr:col>4</xdr:col>
      <xdr:colOff>1435100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C1B156-9E39-D549-91AE-3BC7A74B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139700</xdr:rowOff>
    </xdr:from>
    <xdr:to>
      <xdr:col>14</xdr:col>
      <xdr:colOff>698500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9CB12-CFB7-C240-AAFF-5FDBC34E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d Daniel" refreshedDate="44494.66344895833" createdVersion="7" refreshedVersion="7" minRefreshableVersion="3" recordCount="4114" xr:uid="{3D21288C-B6C6-4745-9295-B7B8ADFDCD14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3-03-25T04:08:59"/>
        <d v="2017-01-24T10:34:12"/>
        <d v="2013-11-15T04:00:00"/>
        <d v="2014-07-23T21:08:09"/>
        <d v="2016-06-06T17:02:00"/>
        <d v="2016-07-08T23:03:34"/>
        <d v="2013-05-14T20:55:13"/>
        <d v="2012-06-12T07:00:00"/>
        <d v="2016-08-06T07:00:00"/>
        <d v="2013-05-31T12:00:00"/>
        <d v="2016-03-16T05:04:57"/>
        <d v="2016-01-11T23:00:00"/>
        <d v="2016-06-28T15:45:23"/>
        <d v="2016-03-12T05:00:00"/>
        <d v="2015-07-12T06:02:38"/>
        <d v="2016-12-21T07:59:00"/>
        <d v="2014-05-15T06:58:51"/>
        <d v="2014-05-01T14:01:30"/>
        <d v="2017-01-02T22:59:00"/>
        <d v="2015-05-07T06:58:00"/>
        <d v="2015-08-19T15:37:54"/>
        <d v="2015-02-28T14:00:59"/>
        <d v="2016-12-03T01:07:53"/>
        <d v="2016-04-22T06:32:52"/>
        <d v="2015-11-19T04:59:00"/>
        <d v="2015-06-12T20:00:00"/>
        <d v="2014-08-14T12:58:18"/>
        <d v="2017-02-10T06:28:53"/>
        <d v="2015-04-03T03:59:00"/>
        <d v="2015-12-19T07:59:00"/>
        <d v="2014-09-21T19:00:15"/>
        <d v="2016-09-22T17:00:21"/>
        <d v="2014-08-26T22:00:40"/>
        <d v="2017-01-10T21:59:00"/>
        <d v="2016-04-03T12:01:02"/>
        <d v="2016-02-20T02:00:53"/>
        <d v="2015-04-18T21:10:05"/>
        <d v="2013-02-01T18:25:39"/>
        <d v="2016-08-11T06:28:36"/>
        <d v="2016-12-01T04:59:00"/>
        <d v="2014-11-11T16:10:36"/>
        <d v="2017-03-14T22:57:00"/>
        <d v="2015-12-19T01:00:00"/>
        <d v="2013-07-25T16:21:28"/>
        <d v="2012-05-23T19:00:00"/>
        <d v="2015-06-11T10:05:53"/>
        <d v="2015-06-11T04:25:46"/>
        <d v="2015-12-24T15:41:24"/>
        <d v="2015-05-08T16:01:58"/>
        <d v="2016-11-23T08:45:43"/>
        <d v="2016-08-04T14:00:03"/>
        <d v="2015-10-30T14:59:43"/>
        <d v="2017-02-22T04:43:42"/>
        <d v="2016-12-03T15:05:15"/>
        <d v="2014-05-09T21:00:00"/>
        <d v="2012-03-22T03:00:00"/>
        <d v="2013-11-27T03:02:00"/>
        <d v="2016-12-15T23:00:00"/>
        <d v="2013-05-23T15:38:11"/>
        <d v="2016-06-11T13:39:32"/>
        <d v="2014-12-03T13:00:45"/>
        <d v="2014-03-07T22:59:00"/>
        <d v="2015-03-30T18:31:59"/>
        <d v="2014-07-10T14:31:03"/>
        <d v="2014-05-30T14:10:35"/>
        <d v="2016-08-05T19:01:08"/>
        <d v="2016-12-08T04:59:00"/>
        <d v="2016-03-24T08:11:38"/>
        <d v="2015-10-28T08:00:00"/>
        <d v="2016-11-01T03:59:00"/>
        <d v="2012-10-06T03:59:00"/>
        <d v="2012-09-13T10:07:02"/>
        <d v="2017-01-23T17:05:43"/>
        <d v="2016-06-17T12:59:50"/>
        <d v="2013-11-22T16:00:00"/>
        <d v="2012-07-15T05:42:31"/>
        <d v="2016-11-07T11:05:37"/>
        <d v="2015-08-20T14:50:40"/>
        <d v="2014-02-21T18:00:00"/>
        <d v="2016-04-22T13:55:11"/>
        <d v="2014-03-08T22:11:35"/>
        <d v="2015-04-17T00:00:00"/>
        <d v="2015-05-22T17:03:29"/>
        <d v="2013-03-23T22:42:41"/>
        <d v="2014-05-05T06:38:31"/>
        <d v="2015-04-08T17:42:49"/>
        <d v="2016-02-25T07:25:01"/>
        <d v="2011-04-22T04:21:13"/>
        <d v="2016-08-18T23:54:51"/>
        <d v="2015-10-11T01:00:00"/>
        <d v="2013-03-26T08:23:59"/>
        <d v="2014-08-09T02:00:00"/>
        <d v="2013-03-09T21:08:19"/>
        <d v="2015-07-08T14:00:23"/>
        <d v="2012-01-07T18:35:09"/>
        <d v="2016-07-09T23:49:58"/>
        <d v="2014-12-17T20:43:48"/>
        <d v="2014-12-21T08:42:21"/>
        <d v="2015-08-15T06:00:00"/>
        <d v="2016-11-30T20:15:19"/>
        <d v="2013-12-25T08:00:29"/>
        <d v="2013-03-21T18:03:35"/>
        <d v="2016-05-07T13:57:12"/>
        <d v="2015-11-01T04:00:00"/>
        <d v="2015-03-16T19:00:37"/>
        <d v="2013-04-17T18:15:42"/>
        <d v="2011-10-29T03:59:00"/>
        <d v="2014-12-21T01:00:00"/>
        <d v="2016-12-15T05:00:00"/>
        <d v="2013-08-19T08:01:09"/>
        <d v="2014-10-29T01:00:00"/>
        <d v="2012-11-29T23:54:56"/>
        <d v="2014-05-01T15:55:29"/>
        <d v="2014-01-15T19:00:00"/>
        <d v="2016-12-19T07:59:00"/>
        <d v="2014-12-04T10:58:54"/>
        <d v="2015-05-23T21:23:39"/>
        <d v="2013-10-16T14:33:35"/>
        <d v="2016-11-21T04:59:00"/>
        <d v="2013-11-01T00:00:00"/>
        <d v="2015-08-13T08:46:49"/>
        <d v="2017-03-29T02:00:00"/>
        <d v="2016-05-02T03:59:00"/>
        <d v="2015-09-02T22:49:03"/>
        <d v="2016-01-02T23:19:51"/>
        <d v="2014-11-12T07:59:00"/>
        <d v="2015-11-19T20:00:19"/>
        <d v="2014-10-17T19:55:39"/>
        <d v="2015-05-26T21:54:00"/>
        <d v="2015-01-09T01:00:00"/>
        <d v="2013-12-02T22:59:00"/>
        <d v="2014-09-06T15:25:31"/>
        <d v="2013-07-26T17:00:00"/>
        <d v="2017-03-01T17:52:15"/>
        <d v="2015-06-05T21:00:00"/>
        <d v="2011-06-18T01:14:26"/>
        <d v="2015-11-21T17:12:15"/>
        <d v="2016-12-10T00:00:04"/>
        <d v="2013-04-20T03:38:21"/>
        <d v="2016-10-02T06:41:24"/>
        <d v="2014-11-26T07:59:00"/>
        <d v="2013-10-10T17:00:52"/>
        <d v="2016-04-29T18:44:25"/>
        <d v="2015-12-19T20:01:19"/>
        <d v="2014-12-04T00:39:00"/>
        <d v="2015-04-10T05:32:54"/>
        <d v="2016-03-26T17:11:30"/>
        <d v="2017-01-01T15:55:27"/>
        <d v="2015-11-14T13:20:00"/>
        <d v="2014-07-10T10:09:11"/>
        <d v="2015-03-20T15:54:11"/>
        <d v="2016-12-20T04:30:33"/>
        <d v="2011-08-07T20:12:50"/>
        <d v="2012-06-26T04:03:13"/>
        <d v="2016-06-15T15:00:00"/>
        <d v="2014-06-16T04:25:00"/>
        <d v="2015-03-02T04:59:00"/>
        <d v="2016-08-19T03:59:00"/>
        <d v="2015-05-31T21:00:00"/>
        <d v="2016-10-04T03:59:00"/>
        <d v="2014-08-29T01:00:00"/>
        <d v="2012-10-27T02:21:53"/>
        <d v="2016-04-07T14:16:31"/>
        <d v="2015-01-07T16:41:46"/>
        <d v="2015-06-27T06:55:54"/>
        <d v="2014-07-16T03:00:00"/>
        <d v="2015-08-07T16:14:23"/>
        <d v="2014-07-23T15:25:50"/>
        <d v="2012-10-02T18:40:03"/>
        <d v="2013-02-15T14:21:49"/>
        <d v="2015-08-13T13:40:48"/>
        <d v="2015-05-31T01:42:58"/>
        <d v="2015-10-23T18:24:55"/>
        <d v="2014-09-11T09:04:10"/>
        <d v="2016-07-21T16:45:26"/>
        <d v="2014-09-11T14:01:08"/>
        <d v="2012-03-25T18:14:45"/>
        <d v="2013-04-22T12:59:35"/>
        <d v="2010-02-22T22:00:00"/>
        <d v="2014-11-15T22:08:44"/>
        <d v="2017-03-07T05:00:00"/>
        <d v="2014-04-26T01:58:38"/>
        <d v="2015-11-14T12:53:29"/>
        <d v="2014-10-14T16:38:28"/>
        <d v="2017-03-08T21:00:00"/>
        <d v="2016-04-07T22:09:14"/>
        <d v="2016-01-31T21:59:00"/>
        <d v="2016-07-06T15:00:58"/>
        <d v="2016-06-17T13:57:14"/>
        <d v="2016-10-30T15:25:38"/>
        <d v="2015-09-09T07:31:09"/>
        <d v="2016-07-10T05:28:57"/>
        <d v="2012-01-21T17:43:00"/>
        <d v="2017-03-22T15:33:50"/>
        <d v="2014-12-21T16:45:04"/>
        <d v="2015-12-16T20:18:00"/>
        <d v="2014-12-01T08:03:14"/>
        <d v="2012-10-12T00:58:59"/>
        <d v="2014-08-15T15:00:22"/>
        <d v="2015-11-06T01:00:00"/>
        <d v="2015-02-27T16:37:59"/>
        <d v="2015-04-08T11:42:59"/>
        <d v="2014-10-05T07:00:45"/>
        <d v="2012-07-09T02:07:27"/>
        <d v="2017-02-20T19:00:00"/>
        <d v="2016-06-07T04:01:31"/>
        <d v="2016-05-14T03:59:00"/>
        <d v="2014-05-02T12:30:10"/>
        <d v="2011-09-10T01:00:22"/>
        <d v="2015-09-17T14:59:51"/>
        <d v="2014-05-09T20:45:19"/>
        <d v="2014-05-30T22:09:16"/>
        <d v="2014-10-16T06:59:00"/>
        <d v="2015-12-18T19:38:59"/>
        <d v="2014-11-12T21:20:00"/>
        <d v="2014-11-23T01:01:46"/>
        <d v="2012-08-30T16:33:45"/>
        <d v="2012-05-20T19:01:58"/>
        <d v="2015-09-15T19:39:00"/>
        <d v="2016-06-13T05:59:00"/>
        <d v="2016-05-19T15:02:42"/>
        <d v="2013-10-16T03:59:00"/>
        <d v="2014-02-05T23:04:00"/>
        <d v="2016-11-08T11:43:06"/>
        <d v="2015-12-25T00:00:00"/>
        <d v="2013-05-17T03:59:00"/>
        <d v="2012-02-12T22:03:51"/>
        <d v="2015-04-30T19:23:47"/>
        <d v="2015-12-21T04:59:00"/>
        <d v="2017-03-11T04:50:08"/>
        <d v="2015-09-29T03:59:00"/>
        <d v="2015-11-19T05:03:21"/>
        <d v="2015-09-10T03:59:00"/>
        <d v="2016-03-23T06:59:00"/>
        <d v="2013-10-16T13:01:43"/>
        <d v="2017-01-18T15:16:37"/>
        <d v="2015-06-01T02:20:00"/>
        <d v="2014-04-11T14:15:46"/>
        <d v="2012-03-02T03:00:00"/>
        <d v="2016-12-14T12:01:08"/>
        <d v="2013-07-01T18:00:00"/>
        <d v="2015-10-31T22:45:00"/>
        <d v="2013-03-10T18:07:31"/>
        <d v="2011-12-23T03:00:00"/>
        <d v="2014-04-21T03:59:00"/>
        <d v="2015-04-09T22:58:54"/>
        <d v="2012-04-08T18:19:38"/>
        <d v="2014-11-18T04:35:00"/>
        <d v="2016-12-28T05:05:46"/>
        <d v="2014-05-25T22:59:00"/>
        <d v="2015-08-12T02:00:00"/>
        <d v="2016-08-22T06:59:00"/>
        <d v="2015-07-08T22:58:33"/>
        <d v="2013-09-19T18:08:48"/>
        <d v="2013-12-01T04:02:00"/>
        <d v="2014-09-17T13:00:56"/>
        <d v="2016-04-29T04:39:48"/>
        <d v="2016-02-21T09:33:48"/>
        <d v="2013-08-16T11:59:00"/>
        <d v="2013-06-06T13:34:51"/>
        <d v="2014-03-26T19:10:33"/>
        <d v="2014-01-02T08:00:00"/>
        <d v="2015-09-04T16:11:02"/>
        <d v="2014-10-18T04:00:00"/>
        <d v="2012-03-24T04:00:00"/>
        <d v="2015-01-19T08:30:00"/>
        <d v="2014-10-04T14:48:56"/>
        <d v="2014-07-13T00:00:00"/>
        <d v="2014-05-31T19:40:52"/>
        <d v="2016-08-23T20:54:00"/>
        <d v="2016-03-23T14:18:05"/>
        <d v="2017-01-10T05:00:00"/>
        <d v="2014-11-14T03:00:00"/>
        <d v="2017-01-06T19:05:00"/>
        <d v="2014-09-03T18:48:27"/>
        <d v="2016-02-26T11:52:12"/>
        <d v="2013-12-22T05:00:00"/>
        <d v="2013-06-25T05:00:00"/>
        <d v="2015-12-30T14:23:54"/>
        <d v="2013-12-11T16:14:43"/>
        <d v="2015-03-19T15:00:28"/>
        <d v="2015-07-26T18:00:00"/>
        <d v="2015-05-26T03:53:02"/>
        <d v="2013-12-30T06:02:33"/>
        <d v="2015-08-27T19:15:10"/>
        <d v="2014-12-06T22:57:29"/>
        <d v="2014-11-26T14:40:40"/>
        <d v="2012-09-07T11:24:43"/>
        <d v="2016-11-11T12:10:53"/>
        <d v="2012-09-27T22:54:54"/>
        <d v="2015-11-13T15:18:38"/>
        <d v="2016-10-14T23:00:00"/>
        <d v="2016-06-20T18:59:00"/>
        <d v="2015-06-25T19:00:00"/>
        <d v="2017-03-12T01:58:35"/>
        <d v="2016-09-11T03:59:00"/>
        <d v="2015-08-25T23:52:09"/>
        <d v="2016-05-13T03:59:00"/>
        <d v="2016-01-25T16:00:00"/>
        <d v="2014-12-20T04:59:00"/>
        <d v="2014-11-05T05:00:00"/>
        <d v="2012-11-01T20:22:48"/>
        <d v="2013-05-27T06:59:00"/>
        <d v="2015-10-17T02:00:00"/>
        <d v="2015-04-22T22:00:37"/>
        <d v="2016-01-19T06:37:27"/>
        <d v="2016-10-13T00:00:00"/>
        <d v="2014-08-15T02:00:00"/>
        <d v="2017-01-03T22:03:39"/>
        <d v="2013-05-04T13:26:49"/>
        <d v="2016-07-14T19:25:40"/>
        <d v="2016-05-13T13:40:48"/>
        <d v="2017-02-27T02:01:00"/>
        <d v="2015-09-27T14:20:40"/>
        <d v="2015-02-06T15:04:31"/>
        <d v="2014-11-21T15:01:41"/>
        <d v="2014-07-17T14:59:06"/>
        <d v="2015-05-31T15:24:35"/>
        <d v="2012-11-02T04:00:00"/>
        <d v="2011-12-07T17:53:11"/>
        <d v="2014-04-20T16:01:54"/>
        <d v="2016-06-19T08:10:00"/>
        <d v="2016-10-20T20:11:55"/>
        <d v="2016-12-18T18:30:57"/>
        <d v="2012-05-24T18:46:08"/>
        <d v="2012-07-30T05:00:00"/>
        <d v="2015-04-24T05:19:57"/>
        <d v="2016-10-20T11:05:13"/>
        <d v="2015-05-09T03:59:00"/>
        <d v="2013-04-29T04:02:20"/>
        <d v="2017-03-14T14:02:35"/>
        <d v="2014-02-22T01:08:24"/>
        <d v="2013-08-31T14:40:12"/>
        <d v="2014-06-11T13:44:03"/>
        <d v="2015-06-14T18:45:37"/>
        <d v="2011-04-24T23:02:18"/>
        <d v="2014-11-05T18:48:44"/>
        <d v="2014-11-14T05:12:00"/>
        <d v="2012-08-22T18:32:14"/>
        <d v="2013-08-30T12:53:40"/>
        <d v="2014-12-13T00:25:11"/>
        <d v="2016-08-24T06:41:21"/>
        <d v="2014-07-19T03:00:00"/>
        <d v="2017-03-03T13:51:19"/>
        <d v="2015-12-29T11:46:41"/>
        <d v="2016-08-06T07:52:18"/>
        <d v="2013-02-07T22:40:01"/>
        <d v="2016-10-01T03:59:00"/>
        <d v="2013-08-07T20:49:47"/>
        <d v="2016-10-29T19:00:00"/>
        <d v="2014-12-06T06:00:00"/>
        <d v="2016-02-15T15:00:00"/>
        <d v="2014-09-16T10:18:54"/>
        <d v="2014-07-25T03:00:00"/>
        <d v="2016-01-31T13:56:03"/>
        <d v="2016-03-24T13:27:36"/>
        <d v="2014-11-07T00:15:55"/>
        <d v="2012-08-13T03:00:00"/>
        <d v="2014-08-20T20:24:03"/>
        <d v="2014-12-23T00:00:00"/>
        <d v="2017-02-06T14:23:31"/>
        <d v="2016-07-13T21:29:42"/>
        <d v="2015-08-30T04:03:47"/>
        <d v="2016-10-25T17:00:00"/>
        <d v="2016-10-13T21:59:00"/>
        <d v="2015-07-23T06:46:37"/>
        <d v="2015-01-06T18:45:47"/>
        <d v="2013-07-24T14:02:38"/>
        <d v="2014-11-16T04:57:13"/>
        <d v="2016-03-25T22:00:00"/>
        <d v="2016-11-24T02:00:00"/>
        <d v="2016-11-10T05:15:09"/>
        <d v="2016-07-05T04:59:00"/>
        <d v="2016-09-07T02:00:00"/>
        <d v="2016-05-01T17:55:58"/>
        <d v="2015-06-12T02:00:00"/>
        <d v="2017-02-10T05:00:00"/>
        <d v="2015-05-21T17:56:28"/>
        <d v="2016-04-09T17:37:33"/>
        <d v="2013-12-29T07:59:00"/>
        <d v="2011-03-01T20:00:00"/>
        <d v="2012-11-10T01:46:06"/>
        <d v="2017-02-14T22:59:00"/>
        <d v="2016-08-06T18:00:00"/>
        <d v="2014-11-20T07:59:58"/>
        <d v="2012-06-07T14:55:00"/>
        <d v="2012-09-03T18:02:14"/>
        <d v="2016-06-23T16:06:23"/>
        <d v="2016-12-14T12:00:00"/>
        <d v="2015-08-21T17:55:13"/>
        <d v="2015-12-22T23:00:00"/>
        <d v="2015-02-04T23:22:29"/>
        <d v="2014-10-24T23:26:00"/>
        <d v="2016-12-23T07:59:00"/>
        <d v="2015-09-04T15:00:00"/>
        <d v="2012-04-29T01:13:43"/>
        <d v="2012-01-01T07:59:00"/>
        <d v="2014-12-01T19:59:05"/>
        <d v="2012-12-15T15:36:17"/>
        <d v="2015-06-27T15:22:48"/>
        <d v="2011-06-01T04:59:00"/>
        <d v="2016-02-18T17:00:27"/>
        <d v="2014-06-27T14:44:41"/>
        <d v="2013-11-13T20:22:35"/>
        <d v="2016-04-16T00:00:00"/>
        <d v="2015-10-02T23:03:00"/>
        <d v="2016-09-08T03:45:00"/>
        <d v="2013-02-24T04:59:00"/>
        <d v="2016-02-12T17:45:44"/>
        <d v="2014-09-26T15:03:09"/>
        <d v="2015-05-01T03:59:00"/>
        <d v="2011-12-18T00:59:00"/>
        <d v="2016-12-28T22:00:33"/>
        <d v="2015-12-13T15:01:52"/>
        <d v="2014-05-09T22:00:00"/>
        <d v="2015-09-14T21:00:00"/>
        <d v="2015-03-22T22:35:47"/>
        <d v="2015-03-28T23:31:51"/>
        <d v="2014-12-28T15:20:26"/>
        <d v="2017-03-15T00:26:00"/>
        <d v="2013-02-04T20:29:34"/>
        <d v="2016-11-18T15:43:32"/>
        <d v="2017-02-05T16:25:39"/>
        <d v="2016-02-12T04:59:00"/>
        <d v="2014-09-17T12:02:11"/>
        <d v="2015-01-19T04:11:05"/>
        <d v="2015-07-29T15:59:25"/>
        <d v="2014-05-13T18:43:56"/>
        <d v="2016-06-04T15:41:12"/>
        <d v="2015-03-19T14:05:20"/>
        <d v="2013-10-12T01:31:05"/>
        <d v="2015-12-23T20:17:52"/>
        <d v="2016-10-16T20:30:00"/>
        <d v="2016-12-08T19:18:56"/>
        <d v="2011-09-08T03:00:00"/>
        <d v="2016-05-03T23:00:00"/>
        <d v="2014-12-19T04:00:00"/>
        <d v="2013-12-09T04:59:00"/>
        <d v="2016-10-06T14:00:00"/>
        <d v="2014-08-08T18:00:00"/>
        <d v="2014-05-27T03:00:00"/>
        <d v="2015-12-09T06:59:00"/>
        <d v="2013-03-16T18:27:47"/>
        <d v="2014-06-10T08:33:00"/>
        <d v="2017-03-15T00:00:00"/>
        <d v="2010-11-17T06:24:20"/>
        <d v="2015-05-20T22:39:50"/>
        <d v="2010-08-11T15:59:00"/>
        <d v="2014-02-27T23:00:00"/>
        <d v="2014-11-26T01:15:00"/>
        <d v="2016-10-01T14:58:37"/>
        <d v="2016-11-12T05:00:00"/>
        <d v="2015-04-25T00:00:00"/>
        <d v="2015-05-04T04:01:00"/>
        <d v="2014-08-04T15:59:33"/>
        <d v="2012-05-03T16:31:12"/>
        <d v="2016-03-31T10:00:00"/>
        <d v="2013-07-02T05:00:00"/>
        <d v="2012-12-15T18:52:08"/>
        <d v="2016-11-10T13:37:07"/>
        <d v="2016-01-12T05:00:00"/>
        <d v="2015-01-09T03:26:10"/>
        <d v="2012-09-10T03:55:00"/>
        <d v="2017-03-12T19:00:00"/>
        <d v="2014-12-11T04:59:00"/>
        <d v="2015-10-14T12:00:21"/>
        <d v="2016-09-13T07:05:00"/>
        <d v="2012-11-18T01:17:24"/>
        <d v="2014-12-31T21:08:08"/>
        <d v="2015-05-31T14:45:27"/>
        <d v="2011-03-01T18:10:54"/>
        <d v="2016-03-22T20:01:00"/>
        <d v="2016-09-03T01:00:00"/>
        <d v="2015-04-16T02:50:00"/>
        <d v="2015-11-12T02:31:00"/>
        <d v="2013-03-25T18:35:24"/>
        <d v="2017-03-16T18:49:01"/>
        <d v="2015-06-13T16:25:14"/>
        <d v="2011-04-03T01:03:10"/>
        <d v="2016-03-21T16:59:28"/>
        <d v="2014-07-19T09:14:38"/>
        <d v="2013-05-05T17:00:11"/>
        <d v="2012-07-07T13:33:26"/>
        <d v="2016-12-02T07:00:00"/>
        <d v="2015-09-25T21:00:00"/>
        <d v="2012-09-04T13:29:07"/>
        <d v="2016-06-19T23:00:00"/>
        <d v="2017-03-13T03:40:05"/>
        <d v="2015-12-01T20:01:01"/>
        <d v="2017-01-19T15:57:51"/>
        <d v="2014-10-02T21:37:05"/>
        <d v="2013-11-02T10:57:14"/>
        <d v="2016-03-15T21:00:00"/>
        <d v="2015-11-01T23:00:00"/>
        <d v="2015-06-21T20:04:09"/>
        <d v="2016-12-22T14:59:12"/>
        <d v="2014-10-01T00:00:00"/>
        <d v="2015-11-18T15:00:04"/>
        <d v="2012-04-07T04:59:00"/>
        <d v="2009-12-09T18:24:00"/>
        <d v="2016-03-26T16:39:00"/>
        <d v="2014-02-28T14:33:19"/>
        <d v="2012-10-12T20:37:41"/>
        <d v="2015-08-25T15:05:12"/>
        <d v="2015-10-08T00:32:52"/>
        <d v="2016-03-24T16:01:04"/>
        <d v="2015-11-01T03:00:00"/>
        <d v="2016-07-01T08:20:51"/>
        <d v="2015-11-06T13:00:09"/>
        <d v="2013-03-19T16:42:15"/>
        <d v="2014-09-18T02:00:00"/>
        <d v="2015-11-14T17:49:31"/>
        <d v="2017-02-24T13:48:00"/>
        <d v="2013-05-24T00:30:37"/>
        <d v="2015-07-17T18:11:00"/>
        <d v="2015-04-25T19:59:22"/>
        <d v="2015-08-10T06:59:00"/>
        <d v="2010-12-18T09:43:25"/>
        <d v="2016-08-15T20:09:42"/>
        <d v="2014-10-28T03:11:00"/>
        <d v="2014-02-24T16:25:07"/>
        <d v="2014-10-21T00:00:00"/>
        <d v="2014-06-29T21:31:24"/>
        <d v="2017-03-12T21:00:00"/>
        <d v="2016-05-13T19:04:23"/>
        <d v="2012-01-21T08:13:00"/>
        <d v="2014-09-10T04:52:00"/>
        <d v="2016-02-01T14:48:43"/>
        <d v="2011-12-20T11:49:50"/>
        <d v="2017-03-02T14:24:43"/>
        <d v="2015-10-15T02:30:53"/>
        <d v="2012-06-14T19:24:11"/>
        <d v="2014-06-15T18:05:25"/>
        <d v="2013-02-01T01:08:59"/>
        <d v="2016-03-11T18:34:47"/>
        <d v="2014-12-05T18:30:29"/>
        <d v="2013-05-28T00:00:00"/>
        <d v="2013-03-26T23:55:51"/>
        <d v="2015-08-10T22:17:17"/>
        <d v="2014-09-24T01:41:37"/>
        <d v="2017-02-09T07:16:47"/>
        <d v="2013-09-20T20:17:27"/>
        <d v="2014-03-24T01:22:50"/>
        <d v="2013-07-13T21:35:25"/>
        <d v="2014-10-14T18:43:14"/>
        <d v="2015-11-14T07:01:00"/>
        <d v="2013-09-03T04:00:00"/>
        <d v="2015-11-15T15:13:09"/>
        <d v="2015-10-13T23:13:41"/>
        <d v="2015-09-05T03:59:00"/>
        <d v="2015-12-07T16:47:16"/>
        <d v="2016-04-22T19:49:04"/>
        <d v="2015-12-20T09:00:00"/>
        <d v="2014-01-06T12:55:40"/>
        <d v="2012-07-19T21:03:31"/>
        <d v="2015-12-04T05:00:00"/>
        <d v="2011-01-01T04:59:00"/>
        <d v="2016-12-14T15:00:23"/>
        <d v="2013-06-11T15:33:26"/>
        <d v="2014-06-26T15:22:23"/>
        <d v="2015-10-15T09:59:58"/>
        <d v="2015-06-08T04:00:00"/>
        <d v="2015-03-26T01:03:29"/>
        <d v="2016-02-02T17:26:38"/>
        <d v="2012-01-12T01:00:00"/>
        <d v="2015-06-13T12:09:11"/>
        <d v="2015-03-15T13:32:02"/>
        <d v="2014-06-25T10:51:39"/>
        <d v="2010-09-01T03:44:00"/>
        <d v="2015-10-15T21:11:08"/>
        <d v="2013-12-10T02:00:56"/>
        <d v="2015-10-01T04:59:00"/>
        <d v="2015-06-11T03:59:00"/>
        <d v="2015-02-14T14:09:51"/>
        <d v="2015-07-16T00:00:00"/>
        <d v="2016-06-28T09:41:35"/>
        <d v="2014-10-06T16:11:45"/>
        <d v="2014-09-19T18:08:12"/>
        <d v="2011-03-10T16:40:10"/>
        <d v="2017-01-29T20:34:13"/>
        <d v="2014-12-22T04:00:00"/>
        <d v="2012-10-29T07:21:24"/>
        <d v="2015-02-01T02:54:00"/>
        <d v="2016-03-03T17:01:54"/>
        <d v="2013-05-26T23:54:34"/>
        <d v="2017-03-01T19:00:00"/>
        <d v="2011-02-20T23:52:34"/>
        <d v="2016-01-22T16:59:34"/>
        <d v="2014-07-03T03:59:00"/>
        <d v="2016-05-13T00:10:08"/>
        <d v="2012-10-06T23:51:15"/>
        <d v="2016-01-05T23:55:00"/>
        <d v="2014-12-31T00:00:00"/>
        <d v="2016-10-23T20:50:40"/>
        <d v="2016-09-21T03:00:00"/>
        <d v="2015-07-23T03:11:00"/>
        <d v="2016-10-31T04:00:00"/>
        <d v="2013-05-23T04:07:24"/>
        <d v="2014-04-29T17:06:22"/>
        <d v="2015-04-04T20:19:17"/>
        <d v="2015-12-16T23:08:04"/>
        <d v="2016-09-24T05:26:27"/>
        <d v="2014-06-16T05:30:00"/>
        <d v="2017-02-24T11:58:28"/>
        <d v="2014-07-16T15:17:46"/>
        <d v="2015-10-24T04:14:05"/>
        <d v="2014-08-08T00:00:00"/>
        <d v="2014-09-13T09:37:21"/>
        <d v="2015-10-08T07:59:53"/>
        <d v="2012-02-27T16:17:03"/>
        <d v="2014-12-28T15:22:29"/>
        <d v="2016-07-02T14:25:10"/>
        <d v="2015-01-02T05:56:28"/>
        <d v="2015-01-14T04:00:00"/>
        <d v="2015-01-24T23:08:15"/>
        <d v="2015-03-12T21:58:32"/>
        <d v="2014-08-08T13:54:00"/>
        <d v="2015-02-05T19:44:01"/>
        <d v="2015-08-16T06:40:36"/>
        <d v="2017-03-06T20:00:00"/>
        <d v="2014-11-13T08:02:00"/>
        <d v="2014-10-08T04:01:08"/>
        <d v="2012-09-11T16:47:33"/>
        <d v="2015-07-23T03:00:00"/>
        <d v="2014-07-17T16:50:46"/>
        <d v="2017-02-11T16:20:30"/>
        <d v="2010-08-24T04:00:00"/>
        <d v="2014-08-18T00:08:10"/>
        <d v="2017-03-05T21:48:10"/>
        <d v="2015-05-31T06:59:00"/>
        <d v="2015-03-09T21:49:21"/>
        <d v="2012-03-25T19:34:02"/>
        <d v="2016-07-21T14:00:00"/>
        <d v="2016-06-03T13:31:22"/>
        <d v="2015-05-01T18:39:05"/>
        <d v="2014-08-16T08:17:57"/>
        <d v="2016-10-27T21:19:00"/>
        <d v="2012-11-09T19:07:07"/>
        <d v="2015-09-16T17:43:32"/>
        <d v="2014-10-07T00:06:13"/>
        <d v="2013-11-21T04:59:00"/>
        <d v="2014-06-20T23:00:00"/>
        <d v="2016-05-07T22:50:51"/>
        <d v="2010-08-22T17:40:00"/>
        <d v="2014-04-20T02:36:01"/>
        <d v="2014-05-17T03:30:00"/>
        <d v="2015-03-22T16:07:15"/>
        <d v="2016-04-01T04:00:00"/>
        <d v="2015-04-04T21:59:00"/>
        <d v="2015-06-05T11:47:56"/>
        <d v="2015-09-12T03:59:00"/>
        <d v="2011-10-02T06:59:00"/>
        <d v="2016-05-27T23:15:16"/>
        <d v="2013-03-10T22:38:28"/>
        <d v="2015-07-21T10:03:25"/>
        <d v="2015-03-05T04:00:00"/>
        <d v="2014-10-29T22:45:00"/>
        <d v="2013-09-06T19:00:00"/>
        <d v="2012-11-22T02:26:00"/>
        <d v="2016-10-14T16:00:00"/>
        <d v="2015-07-06T03:00:00"/>
        <d v="2015-01-01T04:59:00"/>
        <d v="2012-04-27T21:32:00"/>
        <d v="2016-05-23T03:00:00"/>
        <d v="2014-11-30T04:25:15"/>
        <d v="2014-07-01T06:00:00"/>
        <d v="2015-12-16T18:20:10"/>
        <d v="2014-04-30T05:00:00"/>
        <d v="2014-04-25T21:08:47"/>
        <d v="2015-07-02T11:17:04"/>
        <d v="2016-11-12T04:00:00"/>
        <d v="2016-04-17T18:18:39"/>
        <d v="2015-05-09T05:00:00"/>
        <d v="2010-07-17T09:59:00"/>
        <d v="2012-03-02T06:59:00"/>
        <d v="2015-09-23T14:21:26"/>
        <d v="2017-01-28T22:35:30"/>
        <d v="2010-07-22T06:00:00"/>
        <d v="2014-07-10T09:07:49"/>
        <d v="2015-10-17T04:00:00"/>
        <d v="2015-11-07T04:00:00"/>
        <d v="2013-04-08T04:33:00"/>
        <d v="2016-12-30T22:50:33"/>
        <d v="2016-05-31T22:08:57"/>
        <d v="2012-02-23T17:33:46"/>
        <d v="2013-12-26T00:32:17"/>
        <d v="2012-11-22T22:00:00"/>
        <d v="2014-08-07T12:21:47"/>
        <d v="2017-02-27T04:59:00"/>
        <d v="2014-09-27T03:08:27"/>
        <d v="2016-10-11T03:59:00"/>
        <d v="2013-05-01T04:59:00"/>
        <d v="2015-08-21T14:05:16"/>
        <d v="2014-09-26T21:04:52"/>
        <d v="2014-11-19T08:27:59"/>
        <d v="2014-11-19T18:52:52"/>
        <d v="2015-03-19T17:45:23"/>
        <d v="2014-07-03T04:00:45"/>
        <d v="2016-08-01T16:22:03"/>
        <d v="2015-05-26T03:59:00"/>
        <d v="2015-12-16T06:59:00"/>
        <d v="2013-11-01T19:00:00"/>
        <d v="2013-01-13T22:48:33"/>
        <d v="2010-09-04T01:03:00"/>
        <d v="2015-09-13T00:00:00"/>
        <d v="2014-09-13T04:00:00"/>
        <d v="2013-09-15T21:10:00"/>
        <d v="2016-08-11T03:59:00"/>
        <d v="2015-05-15T19:00:00"/>
        <d v="2015-03-04T18:59:23"/>
        <d v="2015-12-25T17:07:01"/>
        <d v="2015-05-07T14:01:04"/>
        <d v="2016-08-27T22:53:29"/>
        <d v="2017-02-17T16:05:00"/>
        <d v="2016-08-18T06:59:00"/>
        <d v="2016-04-19T20:05:04"/>
        <d v="2014-06-25T02:00:00"/>
        <d v="2011-05-01T04:59:00"/>
        <d v="2016-10-13T18:00:27"/>
        <d v="2012-02-24T20:33:58"/>
        <d v="2014-12-03T04:00:00"/>
        <d v="2017-04-03T01:00:00"/>
        <d v="2014-08-28T22:53:34"/>
        <d v="2014-07-16T11:49:36"/>
        <d v="2015-02-23T11:55:03"/>
        <d v="2016-06-20T23:00:00"/>
        <d v="2015-02-02T21:39:12"/>
        <d v="2013-02-17T19:25:29"/>
        <d v="2014-08-01T13:43:27"/>
        <d v="2012-01-16T05:00:00"/>
        <d v="2016-01-07T13:47:00"/>
        <d v="2016-04-23T19:40:21"/>
        <d v="2014-04-23T15:59:33"/>
        <d v="2014-10-14T06:59:00"/>
        <d v="2012-03-10T15:07:29"/>
        <d v="2011-06-12T00:20:49"/>
        <d v="2016-06-29T23:29:55"/>
        <d v="2014-01-11T21:02:25"/>
        <d v="2015-10-02T23:00:00"/>
        <d v="2014-06-17T03:00:00"/>
        <d v="2014-08-11T12:03:49"/>
        <d v="2014-11-27T00:54:23"/>
        <d v="2015-05-21T22:47:58"/>
        <d v="2016-10-10T14:32:50"/>
        <d v="2015-11-13T15:00:00"/>
        <d v="2012-12-20T11:58:45"/>
        <d v="2017-01-30T06:59:00"/>
        <d v="2015-04-03T20:02:33"/>
        <d v="2015-04-29T19:02:06"/>
        <d v="2014-05-07T00:06:29"/>
        <d v="2016-12-03T17:03:26"/>
        <d v="2014-06-20T21:59:00"/>
        <d v="2017-03-13T03:00:00"/>
        <d v="2010-06-01T03:59:00"/>
        <d v="2015-10-20T17:55:22"/>
        <d v="2013-02-24T09:09:15"/>
        <d v="2016-01-20T20:50:48"/>
        <d v="2014-07-10T23:01:40"/>
        <d v="2011-12-13T02:13:16"/>
        <d v="2016-12-14T15:59:00"/>
        <d v="2015-12-31T03:00:00"/>
        <d v="2015-05-17T18:00:00"/>
        <d v="2016-07-05T01:07:47"/>
        <d v="2010-05-02T19:22:00"/>
        <d v="2014-08-27T00:31:21"/>
        <d v="2015-11-18T16:09:07"/>
        <d v="2013-04-14T21:03:52"/>
        <d v="2014-09-13T13:56:40"/>
        <d v="2016-04-29T12:11:00"/>
        <d v="2016-09-03T16:41:49"/>
        <d v="2016-04-01T06:59:00"/>
        <d v="2017-02-09T05:00:00"/>
        <d v="2012-05-03T23:00:26"/>
        <d v="2017-01-27T20:05:30"/>
        <d v="2015-12-15T23:09:34"/>
        <d v="2016-01-01T04:00:00"/>
        <d v="2011-12-06T05:59:00"/>
        <d v="2015-05-08T22:00:00"/>
        <d v="2017-03-17T18:34:01"/>
        <d v="2014-09-23T03:59:00"/>
        <d v="2014-07-18T13:09:12"/>
        <d v="2011-04-24T20:01:36"/>
        <d v="2016-12-07T08:26:16"/>
        <d v="2015-01-31T19:58:33"/>
        <d v="2015-09-26T04:33:41"/>
        <d v="2015-08-01T15:01:48"/>
        <d v="2015-12-29T20:00:00"/>
        <d v="2014-12-14T18:09:51"/>
        <d v="2015-06-03T02:31:16"/>
        <d v="2015-06-08T16:00:00"/>
        <d v="2017-01-03T04:17:00"/>
        <d v="2011-03-16T11:38:02"/>
        <d v="2015-05-20T06:04:15"/>
        <d v="2014-08-01T01:00:00"/>
        <d v="2015-04-04T06:22:05"/>
        <d v="2014-06-14T01:44:10"/>
        <d v="2015-11-22T06:59:00"/>
        <d v="2017-02-01T00:00:00"/>
        <d v="2011-09-05T17:06:00"/>
        <d v="2016-08-15T06:20:25"/>
        <d v="2016-11-26T15:27:51"/>
        <d v="2011-09-07T16:35:39"/>
        <d v="2013-05-06T19:12:16"/>
        <d v="2016-07-28T15:58:38"/>
        <d v="2014-12-31T21:22:00"/>
        <d v="2013-05-17T12:08:19"/>
        <d v="2011-07-04T19:52:20"/>
        <d v="2015-12-14T00:00:00"/>
        <d v="2013-03-01T18:01:08"/>
        <d v="2016-02-25T16:08:33"/>
        <d v="2014-08-07T15:56:49"/>
        <d v="2013-12-13T04:59:00"/>
        <d v="2014-08-28T01:00:00"/>
        <d v="2015-10-09T00:00:00"/>
        <d v="2014-07-08T22:34:00"/>
        <d v="2011-12-31T05:45:36"/>
        <d v="2011-11-28T04:35:39"/>
        <d v="2016-09-23T16:44:30"/>
        <d v="2015-10-02T18:00:00"/>
        <d v="2015-06-08T15:00:00"/>
        <d v="2014-03-26T23:24:10"/>
        <d v="2014-05-25T13:32:38"/>
        <d v="2013-02-16T15:52:38"/>
        <d v="2014-02-16T18:18:12"/>
        <d v="2011-09-09T21:02:43"/>
        <d v="2015-06-16T11:00:00"/>
        <d v="2015-03-31T04:16:54"/>
        <d v="2015-03-08T16:08:25"/>
        <d v="2016-04-23T00:00:00"/>
        <d v="2012-12-31T18:00:00"/>
        <d v="2016-01-17T21:00:00"/>
        <d v="2013-12-01T21:21:07"/>
        <d v="2015-07-23T04:59:00"/>
        <d v="2015-03-20T16:56:00"/>
        <d v="2011-03-24T01:40:38"/>
        <d v="2013-07-07T05:28:23"/>
        <d v="2015-03-12T11:07:43"/>
        <d v="2014-01-01T23:08:56"/>
        <d v="2017-03-02T19:51:40"/>
        <d v="2013-04-09T06:30:00"/>
        <d v="2011-03-03T07:49:21"/>
        <d v="2013-06-29T20:13:07"/>
        <d v="2012-06-28T20:16:11"/>
        <d v="2016-12-08T08:00:00"/>
        <d v="2014-11-27T03:00:00"/>
        <d v="2015-06-01T22:42:00"/>
        <d v="2015-04-25T15:49:54"/>
        <d v="2012-07-18T21:53:18"/>
        <d v="2016-12-22T02:00:00"/>
        <d v="2014-07-30T18:38:02"/>
        <d v="2012-12-18T14:20:00"/>
        <d v="2011-08-21T20:05:57"/>
        <d v="2015-05-11T19:32:31"/>
        <d v="2012-04-01T20:00:58"/>
        <d v="2015-06-12T21:00:00"/>
        <d v="2012-09-01T02:00:00"/>
        <d v="2016-07-02T04:00:00"/>
        <d v="2014-08-19T16:00:00"/>
        <d v="2011-09-16T21:20:31"/>
        <d v="2016-06-05T23:33:30"/>
        <d v="2015-05-01T05:46:37"/>
        <d v="2015-10-01T15:00:23"/>
        <d v="2017-02-14T17:23:40"/>
        <d v="2016-07-21T17:30:00"/>
        <d v="2013-11-13T05:59:00"/>
        <d v="2011-10-01T03:00:00"/>
        <d v="2013-08-09T12:00:15"/>
        <d v="2013-07-28T17:50:36"/>
        <d v="2014-10-23T00:49:07"/>
        <d v="2014-06-21T03:59:00"/>
        <d v="2016-03-16T18:16:33"/>
        <d v="2011-04-24T23:34:47"/>
        <d v="2017-03-04T10:12:32"/>
        <d v="2010-12-23T03:08:53"/>
        <d v="2014-11-07T20:30:07"/>
        <d v="2013-11-13T17:24:19"/>
        <d v="2014-12-21T04:30:00"/>
        <d v="2016-05-06T14:35:58"/>
        <d v="2012-12-26T20:04:12"/>
        <d v="2012-09-21T19:38:14"/>
        <d v="2014-06-21T17:12:52"/>
        <d v="2014-05-30T16:00:00"/>
        <d v="2017-03-19T06:00:00"/>
        <d v="2013-01-29T04:44:32"/>
        <d v="2014-08-11T05:59:00"/>
        <d v="2012-12-13T22:17:32"/>
        <d v="2015-03-16T16:35:52"/>
        <d v="2016-12-14T21:01:18"/>
        <d v="2017-02-20T18:00:00"/>
        <d v="2015-05-07T18:12:22"/>
        <d v="2013-11-15T23:15:03"/>
        <d v="2014-08-13T23:31:52"/>
        <d v="2013-06-06T19:32:37"/>
        <d v="2012-07-15T20:03:07"/>
        <d v="2016-11-06T03:26:44"/>
        <d v="2011-06-30T15:19:23"/>
        <d v="2015-01-08T21:17:41"/>
        <d v="2016-01-14T04:00:11"/>
        <d v="2014-09-23T20:46:16"/>
        <d v="2013-03-13T20:00:00"/>
        <d v="2015-08-15T07:50:59"/>
        <d v="2013-01-20T17:21:20"/>
        <d v="2013-07-13T18:00:00"/>
        <d v="2014-06-09T17:26:51"/>
        <d v="2013-06-27T01:49:11"/>
        <d v="2013-07-01T03:59:00"/>
        <d v="2015-01-22T18:46:10"/>
        <d v="2015-04-21T05:59:00"/>
        <d v="2015-12-17T04:59:00"/>
        <d v="2012-01-15T13:14:29"/>
        <d v="2012-05-11T15:47:00"/>
        <d v="2014-10-29T18:54:03"/>
        <d v="2012-01-31T17:00:00"/>
        <d v="2011-12-13T03:39:56"/>
        <d v="2011-08-06T15:00:00"/>
        <d v="2015-08-14T20:18:53"/>
        <d v="2014-12-17T07:59:00"/>
        <d v="2015-07-11T03:59:00"/>
        <d v="2016-12-11T04:59:00"/>
        <d v="2015-01-15T10:54:00"/>
        <d v="2016-03-31T08:46:56"/>
        <d v="2016-08-15T07:00:00"/>
        <d v="2014-09-04T06:59:00"/>
        <d v="2013-06-02T18:03:12"/>
        <d v="2013-11-04T01:00:00"/>
        <d v="2017-01-15T01:35:19"/>
        <d v="2016-09-12T11:35:49"/>
        <d v="2015-05-24T08:18:52"/>
        <d v="2016-12-15T13:39:49"/>
        <d v="2016-10-17T16:14:00"/>
        <d v="2010-10-16T03:39:00"/>
        <d v="2016-04-16T05:59:00"/>
        <d v="2015-02-19T21:19:43"/>
        <d v="2015-09-30T18:00:00"/>
        <d v="2013-06-21T03:31:36"/>
        <d v="2016-04-18T14:00:00"/>
        <d v="2016-05-27T00:54:35"/>
        <d v="2017-01-31T18:08:20"/>
        <d v="2014-08-28T03:00:10"/>
        <d v="2009-08-10T19:26:00"/>
        <d v="2016-04-01T01:27:39"/>
        <d v="2014-06-23T07:04:10"/>
        <d v="2012-04-04T17:33:23"/>
        <d v="2016-06-19T14:30:46"/>
        <d v="2015-10-08T03:59:00"/>
        <d v="2014-04-19T16:19:39"/>
        <d v="2016-04-17T23:44:54"/>
        <d v="2015-03-08T13:31:17"/>
        <d v="2015-08-20T20:00:39"/>
        <d v="2014-03-04T21:00:00"/>
        <d v="2015-10-06T22:17:05"/>
        <d v="2016-08-05T03:59:00"/>
        <d v="2015-04-20T04:50:00"/>
        <d v="2015-04-29T18:14:28"/>
        <d v="2015-02-13T23:58:02"/>
        <d v="2013-03-09T23:42:17"/>
        <d v="2015-12-27T14:20:45"/>
        <d v="2015-05-14T12:55:22"/>
        <d v="2014-04-24T19:11:07"/>
        <d v="2016-07-27T22:00:00"/>
        <d v="2011-03-12T04:00:00"/>
        <d v="2017-02-25T20:18:25"/>
        <d v="2014-07-18T16:04:11"/>
        <d v="2016-07-28T01:49:40"/>
        <d v="2016-10-05T19:50:54"/>
        <d v="2015-05-02T15:11:49"/>
        <d v="2012-01-22T06:00:00"/>
        <d v="2015-06-29T20:57:18"/>
        <d v="2016-08-23T08:10:18"/>
        <d v="2012-03-25T00:56:15"/>
        <d v="2012-04-05T06:59:00"/>
        <d v="2012-09-24T19:46:52"/>
        <d v="2014-02-20T20:48:53"/>
        <d v="2013-07-05T00:56:00"/>
        <d v="2015-02-05T06:59:00"/>
        <d v="2017-02-20T12:01:30"/>
        <d v="2015-10-25T23:59:00"/>
        <d v="2016-04-25T04:59:00"/>
        <d v="2011-12-25T05:00:00"/>
        <d v="2014-11-13T23:37:28"/>
        <d v="2016-07-15T14:34:06"/>
        <d v="2016-10-02T09:00:00"/>
        <d v="2015-01-11T01:02:52"/>
        <d v="2014-02-14T20:00:00"/>
        <d v="2014-07-23T15:54:40"/>
        <d v="2016-09-30T04:27:00"/>
        <d v="2011-09-25T19:32:47"/>
        <d v="2014-04-19T21:04:35"/>
        <d v="2015-04-01T04:59:00"/>
        <d v="2013-11-05T18:39:50"/>
        <d v="2012-09-17T04:05:00"/>
        <d v="2015-09-02T00:28:25"/>
        <d v="2011-10-07T16:58:52"/>
        <d v="2013-12-01T21:17:32"/>
        <d v="2015-08-02T22:00:00"/>
        <d v="2012-05-28T03:59:00"/>
        <d v="2014-07-13T13:59:00"/>
        <d v="2009-09-26T03:59:00"/>
        <d v="2011-08-01T07:00:00"/>
        <d v="2011-12-16T05:48:41"/>
        <d v="2016-04-21T22:00:00"/>
        <d v="2015-09-21T03:11:16"/>
        <d v="2015-04-16T11:27:36"/>
        <d v="2015-02-10T07:59:00"/>
        <d v="2016-08-22T03:00:00"/>
        <d v="2016-08-27T03:59:00"/>
        <d v="2012-03-08T02:43:55"/>
        <d v="2016-09-05T03:59:00"/>
        <d v="2016-12-23T17:58:57"/>
        <d v="2015-07-26T18:19:19"/>
        <d v="2013-05-01T00:01:00"/>
        <d v="2015-11-21T03:00:00"/>
        <d v="2016-04-27T14:58:27"/>
        <d v="2011-02-26T05:57:08"/>
        <d v="2013-03-29T22:54:52"/>
        <d v="2015-03-27T15:24:52"/>
        <d v="2014-07-19T20:38:50"/>
        <d v="2014-12-18T12:08:53"/>
        <d v="2017-03-02T19:19:15"/>
        <d v="2016-05-15T17:35:01"/>
        <d v="2012-05-11T14:53:15"/>
        <d v="2013-04-02T15:52:45"/>
        <d v="2012-04-28T00:57:54"/>
        <d v="2015-02-28T07:32:16"/>
        <d v="2014-06-13T04:00:00"/>
        <d v="2014-06-28T19:21:54"/>
        <d v="2016-06-23T16:00:25"/>
        <d v="2016-07-09T01:59:00"/>
        <d v="2015-08-12T00:00:00"/>
        <d v="2016-06-17T16:00:00"/>
        <d v="2012-09-22T18:19:16"/>
        <d v="2014-11-01T04:59:00"/>
        <d v="2015-07-18T06:59:00"/>
        <d v="2017-01-28T19:29:00"/>
        <d v="2015-06-20T17:55:14"/>
        <d v="2016-02-17T12:04:39"/>
        <d v="2014-08-01T06:59:00"/>
        <d v="2015-11-14T01:04:10"/>
        <d v="2013-07-22T20:09:12"/>
        <d v="2015-03-09T03:44:52"/>
        <d v="2014-10-01T12:43:13"/>
        <d v="2014-09-01T15:59:00"/>
        <d v="2015-02-11T17:00:00"/>
        <d v="2016-06-30T18:57:19"/>
        <d v="2015-04-06T04:00:00"/>
        <d v="2016-01-23T17:16:32"/>
        <d v="2016-08-29T04:01:09"/>
        <d v="2011-07-29T01:17:16"/>
        <d v="2016-06-25T03:59:00"/>
        <d v="2014-05-24T21:00:00"/>
        <d v="2010-02-02T07:59:00"/>
        <d v="2014-09-07T14:23:42"/>
        <d v="2016-08-03T01:30:00"/>
        <d v="2012-01-24T19:26:13"/>
        <d v="2017-02-28T05:00:00"/>
        <d v="2012-06-01T22:52:24"/>
        <d v="2016-06-23T20:27:00"/>
        <d v="2016-10-16T11:00:00"/>
        <d v="2012-03-25T23:55:30"/>
        <d v="2016-08-12T00:37:54"/>
        <d v="2011-11-07T04:39:38"/>
        <d v="2015-04-11T06:00:00"/>
        <d v="2010-05-10T20:16:00"/>
        <d v="2013-09-18T14:49:00"/>
        <d v="2015-06-15T04:34:54"/>
        <d v="2015-08-11T18:31:40"/>
        <d v="2016-03-02T19:21:27"/>
        <d v="2016-04-30T03:59:00"/>
        <d v="2016-11-29T06:00:00"/>
        <d v="2017-03-12T12:10:42"/>
        <d v="2016-06-09T19:00:00"/>
        <d v="2015-07-27T22:59:00"/>
        <d v="2016-01-19T22:59:00"/>
        <d v="2011-07-23T03:59:00"/>
        <d v="2017-03-10T14:55:16"/>
        <d v="2015-03-26T04:00:00"/>
        <d v="2011-02-17T21:17:07"/>
        <d v="2015-07-30T03:59:00"/>
        <d v="2015-06-03T04:30:00"/>
        <d v="2015-11-30T17:08:38"/>
        <d v="2015-03-22T08:00:00"/>
        <d v="2015-11-14T17:16:44"/>
        <d v="2013-01-14T21:20:00"/>
        <d v="2012-12-15T22:11:50"/>
        <d v="2014-04-02T18:36:40"/>
        <d v="2015-11-26T06:03:36"/>
        <d v="2014-11-18T17:23:26"/>
        <d v="2016-02-21T13:48:09"/>
        <d v="2016-01-03T22:59:00"/>
        <d v="2015-05-31T07:59:47"/>
        <d v="2016-11-15T02:08:00"/>
        <d v="2014-06-23T16:01:00"/>
        <d v="2016-12-31T18:20:54"/>
        <d v="2015-02-14T01:43:02"/>
        <d v="2011-07-03T11:57:46"/>
        <d v="2014-12-19T20:40:07"/>
        <d v="2015-04-20T21:09:25"/>
        <d v="2016-07-01T23:00:00"/>
        <d v="2015-07-30T12:30:22"/>
        <d v="2015-11-08T16:51:41"/>
        <d v="2015-11-13T17:04:28"/>
        <d v="2014-07-03T16:03:01"/>
        <d v="2016-12-29T05:08:45"/>
        <d v="2014-11-01T17:18:00"/>
        <d v="2013-09-10T03:59:00"/>
        <d v="2015-03-25T18:53:49"/>
        <d v="2014-10-04T14:17:00"/>
        <d v="2010-04-28T18:49:00"/>
        <d v="2012-08-10T22:00:00"/>
        <d v="2014-08-22T03:44:15"/>
        <d v="2010-06-15T04:00:00"/>
        <d v="2016-05-23T22:00:00"/>
        <d v="2014-08-21T16:28:00"/>
        <d v="2017-02-01T22:59:00"/>
        <d v="2014-05-19T21:00:00"/>
        <d v="2015-06-17T01:40:14"/>
        <d v="2011-08-10T07:08:00"/>
        <d v="2014-07-11T16:15:00"/>
        <d v="2017-02-01T08:00:00"/>
        <d v="2016-04-17T18:38:02"/>
        <d v="2016-04-01T03:59:00"/>
        <d v="2017-04-16T15:22:46"/>
        <d v="2015-06-14T12:36:49"/>
        <d v="2012-06-09T09:49:37"/>
        <d v="2010-12-09T04:59:00"/>
        <d v="2016-08-05T21:00:00"/>
        <d v="2015-12-17T19:20:09"/>
        <d v="2016-11-01T04:59:00"/>
        <d v="2012-09-19T04:27:41"/>
        <d v="2015-10-06T16:44:46"/>
        <d v="2012-07-07T17:46:51"/>
        <d v="2016-11-22T05:59:00"/>
        <d v="2016-11-04T13:06:24"/>
        <d v="2017-04-01T04:00:00"/>
        <d v="2015-12-26T00:18:54"/>
        <d v="2014-04-13T02:00:00"/>
        <d v="2017-01-30T17:16:53"/>
        <d v="2017-01-15T00:59:40"/>
        <d v="2012-08-16T01:16:25"/>
        <d v="2016-02-16T05:59:00"/>
        <d v="2014-07-28T14:31:17"/>
        <d v="2015-06-03T00:00:00"/>
        <d v="2015-09-23T13:25:56"/>
        <d v="2013-10-25T23:00:10"/>
        <d v="2014-08-03T17:00:00"/>
        <d v="2016-08-23T03:07:17"/>
        <d v="2012-12-13T22:58:23"/>
        <d v="2015-12-10T16:51:01"/>
        <d v="2016-02-11T16:29:03"/>
        <d v="2014-09-26T01:35:00"/>
        <d v="2015-05-26T15:32:27"/>
        <d v="2014-07-09T07:55:39"/>
        <d v="2014-11-18T00:00:00"/>
        <d v="2014-07-07T02:00:00"/>
        <d v="2014-11-21T04:00:00"/>
        <d v="2015-11-11T23:58:20"/>
        <d v="2015-07-31T16:00:00"/>
        <d v="2015-01-06T06:00:00"/>
        <d v="2014-11-10T21:07:43"/>
        <d v="2013-01-07T08:00:00"/>
        <d v="2014-07-23T11:00:00"/>
        <d v="2014-07-24T18:23:11"/>
        <d v="2013-08-04T23:06:22"/>
        <d v="2015-11-25T15:49:11"/>
        <d v="2014-05-05T12:36:26"/>
        <d v="2014-08-08T19:05:51"/>
        <d v="2013-10-07T01:21:58"/>
        <d v="2012-08-16T20:22:46"/>
        <d v="2012-07-08T12:29:29"/>
        <d v="2014-11-05T23:28:04"/>
        <d v="2014-08-06T21:32:00"/>
        <d v="2012-04-02T18:38:21"/>
        <d v="2015-01-08T16:31:36"/>
        <d v="2014-08-03T23:00:00"/>
        <d v="2014-06-27T05:14:15"/>
        <d v="2016-10-29T08:57:43"/>
        <d v="2014-10-20T08:00:34"/>
        <d v="2012-04-27T16:00:46"/>
        <d v="2010-10-11T00:16:16"/>
        <d v="2012-11-04T19:04:46"/>
        <d v="2010-07-19T16:00:00"/>
        <d v="2016-04-22T14:52:00"/>
        <d v="2015-04-01T17:00:26"/>
        <d v="2014-12-31T13:39:47"/>
        <d v="2015-02-11T15:23:40"/>
        <d v="2015-12-05T22:28:22"/>
        <d v="2014-10-23T10:17:59"/>
        <d v="2014-09-08T21:11:25"/>
        <d v="2016-10-13T15:12:32"/>
        <d v="2014-06-03T03:59:00"/>
        <d v="2015-03-20T20:27:00"/>
        <d v="2014-04-10T06:59:00"/>
        <d v="2014-11-21T10:47:15"/>
        <d v="2014-01-05T15:38:09"/>
        <d v="2014-10-16T00:00:00"/>
        <d v="2016-07-05T20:58:54"/>
        <d v="2013-10-24T23:42:49"/>
        <d v="2016-04-27T02:00:00"/>
        <d v="2011-02-02T07:59:00"/>
        <d v="2015-03-16T02:34:24"/>
        <d v="2013-05-06T16:51:11"/>
        <d v="2015-04-23T18:30:00"/>
        <d v="2015-06-20T22:04:21"/>
        <d v="2015-08-01T04:59:00"/>
        <d v="2015-02-10T16:52:10"/>
        <d v="2013-05-09T16:33:59"/>
        <d v="2016-12-23T01:47:58"/>
        <d v="2014-11-30T22:59:00"/>
        <d v="2014-11-20T19:48:21"/>
        <d v="2011-06-12T04:00:00"/>
        <d v="2015-06-03T06:59:00"/>
        <d v="2014-03-23T00:00:00"/>
        <d v="2013-03-03T19:11:18"/>
        <d v="2017-02-02T16:36:49"/>
        <d v="2011-12-12T05:06:16"/>
        <d v="2015-04-17T17:33:02"/>
        <d v="2016-11-24T18:26:27"/>
        <d v="2014-07-01T23:50:31"/>
        <d v="2014-11-30T19:04:22"/>
        <d v="2015-03-27T00:00:00"/>
        <d v="2014-08-13T04:59:00"/>
        <d v="2013-11-27T06:41:54"/>
        <d v="2014-08-30T04:48:13"/>
        <d v="2016-07-31T11:00:00"/>
        <d v="2013-02-24T21:04:32"/>
        <d v="2014-06-11T19:33:18"/>
        <d v="2016-09-25T23:00:00"/>
        <d v="2014-11-05T12:52:00"/>
        <d v="2013-11-24T12:49:53"/>
        <d v="2016-08-18T16:52:18"/>
        <d v="2010-06-09T19:00:00"/>
        <d v="2014-12-08T04:59:00"/>
        <d v="2015-08-15T03:59:00"/>
        <d v="2012-04-30T15:30:08"/>
        <d v="2015-08-22T20:18:55"/>
        <d v="2011-08-05T21:05:38"/>
        <d v="2014-12-22T04:59:00"/>
        <d v="2016-09-03T20:57:09"/>
        <d v="2014-11-26T20:26:50"/>
        <d v="2012-04-14T17:36:00"/>
        <d v="2016-04-19T23:27:30"/>
        <d v="2014-11-21T17:00:00"/>
        <d v="2015-12-03T17:00:00"/>
        <d v="2015-08-26T02:35:53"/>
        <d v="2016-05-04T23:00:00"/>
        <d v="2016-05-06T07:17:21"/>
        <d v="2016-08-18T02:38:45"/>
        <d v="2012-05-16T19:00:00"/>
        <d v="2016-07-29T05:35:00"/>
        <d v="2014-10-20T20:59:11"/>
        <d v="2014-08-23T18:31:23"/>
        <d v="2015-04-07T07:00:00"/>
        <d v="2015-08-15T13:22:00"/>
        <d v="2015-07-05T17:38:42"/>
        <d v="2013-04-10T15:54:31"/>
        <d v="2015-07-14T19:32:39"/>
        <d v="2012-04-23T04:00:00"/>
        <d v="2012-09-28T16:18:54"/>
        <d v="2014-03-11T06:59:00"/>
        <d v="2015-05-04T21:29:34"/>
        <d v="2015-03-02T20:00:00"/>
        <d v="2014-06-12T17:28:10"/>
        <d v="2015-10-21T23:00:00"/>
        <d v="2016-09-14T19:00:00"/>
        <d v="2015-08-20T11:00:00"/>
        <d v="2014-11-01T22:01:43"/>
        <d v="2016-04-13T21:02:45"/>
        <d v="2013-05-06T07:00:55"/>
        <d v="2015-07-05T17:00:17"/>
        <d v="2017-02-25T01:22:14"/>
        <d v="2015-08-02T16:00:00"/>
        <d v="2015-06-22T05:00:00"/>
        <d v="2015-07-20T22:00:00"/>
        <d v="2014-05-05T21:18:37"/>
        <d v="2012-03-05T03:00:00"/>
        <d v="2016-03-16T03:59:00"/>
        <d v="2017-03-01T02:00:00"/>
        <d v="2016-07-24T10:32:46"/>
        <d v="2015-06-04T00:00:00"/>
        <d v="2011-02-22T03:00:00"/>
        <d v="2011-09-15T22:00:03"/>
        <d v="2014-06-16T06:59:00"/>
        <d v="2014-12-16T22:32:09"/>
        <d v="2010-11-30T15:43:35"/>
        <d v="2010-06-01T04:59:00"/>
        <d v="2014-01-19T20:00:30"/>
        <d v="2014-07-06T18:31:06"/>
        <d v="2016-12-06T23:22:34"/>
        <d v="2014-08-31T17:31:31"/>
        <d v="2015-07-05T16:43:23"/>
        <d v="2014-12-01T03:00:00"/>
        <d v="2017-04-04T05:15:01"/>
        <d v="2012-06-02T01:42:26"/>
        <d v="2016-05-05T13:01:47"/>
        <d v="2013-07-26T01:30:35"/>
        <d v="2016-04-03T16:25:41"/>
        <d v="2015-03-11T03:26:23"/>
        <d v="2013-10-18T03:59:00"/>
        <d v="2015-04-29T17:51:02"/>
        <d v="2015-07-31T20:32:28"/>
        <d v="2014-11-05T17:34:00"/>
        <d v="2014-08-16T16:00:57"/>
        <d v="2016-08-01T18:13:30"/>
        <d v="2014-06-03T06:59:00"/>
        <d v="2011-09-24T08:10:54"/>
        <d v="2015-01-30T16:53:34"/>
        <d v="2014-09-21T02:00:00"/>
        <d v="2014-08-21T07:01:55"/>
        <d v="2016-06-01T18:57:00"/>
        <d v="2014-12-21T17:11:30"/>
        <d v="2016-10-23T08:20:01"/>
        <d v="2013-04-23T05:01:12"/>
        <d v="2014-07-19T05:00:00"/>
        <d v="2014-06-17T17:41:22"/>
        <d v="2014-05-23T20:01:47"/>
        <d v="2015-05-09T20:47:29"/>
        <d v="2011-12-14T04:59:00"/>
        <d v="2013-03-28T05:04:33"/>
        <d v="2014-09-30T14:09:47"/>
        <d v="2016-08-10T04:00:00"/>
        <d v="2017-02-01T23:31:00"/>
        <d v="2012-05-16T04:59:00"/>
        <d v="2015-01-11T20:53:30"/>
        <d v="2016-08-01T06:59:00"/>
        <d v="2016-05-17T21:27:59"/>
        <d v="2011-10-09T19:41:01"/>
        <d v="2015-10-26T00:13:17"/>
        <d v="2016-12-17T06:59:00"/>
        <d v="2015-06-14T00:20:55"/>
        <d v="2014-07-04T11:00:00"/>
        <d v="2016-09-02T16:36:20"/>
        <d v="2010-03-16T07:06:00"/>
        <d v="2011-04-08T10:55:55"/>
        <d v="2013-05-03T13:44:05"/>
        <d v="2015-07-02T03:40:00"/>
        <d v="2011-09-22T18:28:49"/>
        <d v="2014-06-20T22:01:00"/>
        <d v="2013-12-31T07:00:00"/>
        <d v="2017-01-14T21:48:01"/>
        <d v="2013-10-05T05:00:00"/>
        <d v="2016-08-14T14:30:57"/>
        <d v="2015-02-27T00:30:00"/>
        <d v="2016-05-09T04:00:00"/>
        <d v="2015-08-03T18:00:00"/>
        <d v="2014-08-25T04:59:00"/>
        <d v="2016-10-20T02:48:16"/>
        <d v="2014-05-20T06:59:00"/>
        <d v="2017-03-14T13:24:46"/>
        <d v="2013-03-01T19:59:48"/>
        <d v="2014-05-23T16:25:55"/>
        <d v="2016-06-01T17:12:49"/>
        <d v="2015-04-23T06:59:00"/>
        <d v="2014-12-01T20:25:15"/>
        <d v="2014-06-13T06:59:00"/>
        <d v="2010-03-15T21:55:00"/>
        <d v="2015-08-01T17:53:00"/>
        <d v="2012-03-21T20:48:00"/>
        <d v="2012-06-01T03:59:00"/>
        <d v="2016-06-06T02:00:00"/>
        <d v="2014-02-26T20:13:40"/>
        <d v="2015-02-23T18:22:59"/>
        <d v="2013-09-26T10:46:58"/>
        <d v="2012-03-10T04:02:09"/>
        <d v="2014-10-01T03:59:00"/>
        <d v="2016-09-11T20:19:26"/>
        <d v="2015-10-28T17:33:36"/>
        <d v="2016-08-17T03:59:00"/>
        <d v="2014-07-22T16:09:28"/>
        <d v="2013-05-31T14:42:50"/>
        <d v="2014-10-21T21:11:27"/>
        <d v="2015-06-01T03:59:00"/>
        <d v="2016-10-24T21:00:00"/>
        <d v="2015-06-24T02:00:00"/>
        <d v="2015-06-15T16:14:40"/>
        <d v="2016-01-04T04:20:07"/>
        <d v="2015-11-29T23:00:00"/>
        <d v="2012-06-29T04:27:23"/>
        <d v="2016-04-08T18:52:01"/>
        <d v="2015-04-17T16:00:00"/>
        <d v="2014-06-22T15:48:51"/>
        <d v="2011-05-17T09:39:24"/>
        <d v="2015-10-11T05:00:00"/>
        <d v="2015-03-31T12:52:00"/>
        <d v="2012-10-05T22:44:10"/>
        <d v="2016-12-14T17:49:21"/>
        <d v="2016-04-22T05:06:14"/>
        <d v="2011-08-04T15:07:55"/>
        <d v="2017-02-05T18:00:53"/>
        <d v="2015-06-21T22:25:00"/>
        <d v="2013-07-27T01:27:16"/>
        <d v="2011-01-25T04:00:00"/>
        <d v="2016-08-29T17:00:00"/>
        <d v="2014-07-21T03:59:00"/>
        <d v="2015-04-02T01:00:00"/>
        <d v="2016-08-01T22:59:00"/>
        <d v="2014-09-10T20:09:34"/>
        <d v="2011-05-25T04:00:00"/>
        <d v="2014-06-11T04:00:00"/>
        <d v="2014-12-14T18:18:08"/>
        <d v="2016-04-15T21:00:00"/>
        <d v="2013-01-24T18:38:30"/>
        <d v="2012-04-27T15:31:34"/>
        <d v="2011-07-22T01:39:05"/>
        <d v="2014-09-16T21:53:33"/>
        <d v="2015-10-14T22:01:03"/>
        <d v="2014-08-02T04:13:01"/>
        <d v="2015-05-27T02:45:00"/>
        <d v="2016-04-08T15:00:35"/>
        <d v="2016-03-25T20:36:40"/>
        <d v="2010-09-11T03:59:00"/>
        <d v="2015-07-13T07:35:44"/>
        <d v="2012-04-21T03:59:00"/>
        <d v="2015-03-10T02:39:49"/>
        <d v="2015-07-02T23:50:06"/>
        <d v="2017-04-05T18:14:37"/>
        <d v="2016-03-20T23:58:45"/>
        <d v="2014-01-15T19:33:00"/>
        <d v="2012-03-17T19:17:15"/>
        <d v="2016-08-17T12:05:54"/>
        <d v="2014-07-03T00:42:23"/>
        <d v="2014-12-24T01:29:45"/>
        <d v="2014-01-04T04:09:05"/>
        <d v="2015-03-23T02:14:00"/>
        <d v="2014-08-09T05:37:12"/>
        <d v="2012-12-07T23:30:00"/>
        <d v="2015-04-08T08:53:21"/>
        <d v="2011-08-13T23:00:00"/>
        <d v="2016-04-30T12:00:00"/>
        <d v="2015-08-20T20:02:56"/>
        <d v="2014-08-05T07:43:21"/>
        <d v="2014-12-25T20:16:00"/>
        <d v="2011-02-20T01:56:41"/>
        <d v="2016-04-29T06:59:00"/>
        <d v="2016-10-05T10:53:54"/>
        <d v="2012-07-10T23:48:00"/>
        <d v="2012-03-03T07:39:27"/>
        <d v="2013-09-13T17:28:12"/>
        <d v="2016-04-28T05:59:00"/>
        <d v="2015-08-05T11:00:00"/>
        <d v="2014-11-03T08:52:50"/>
        <d v="2016-01-25T23:52:00"/>
        <d v="2011-06-25T13:42:03"/>
        <d v="2016-06-22T03:55:00"/>
        <d v="2016-06-12T17:00:00"/>
        <d v="2015-12-03T21:30:00"/>
        <d v="2016-04-10T04:00:00"/>
        <d v="2012-07-19T04:28:16"/>
        <d v="2015-07-16T19:47:50"/>
        <d v="2015-12-28T06:00:00"/>
        <d v="2015-01-05T20:26:00"/>
        <d v="2012-09-23T03:59:00"/>
        <d v="2014-12-08T16:31:55"/>
        <d v="2015-07-16T17:24:36"/>
        <d v="2014-06-04T04:59:00"/>
        <d v="2012-09-13T03:59:00"/>
        <d v="2015-06-08T03:50:00"/>
        <d v="2011-10-09T17:07:13"/>
        <d v="2016-09-30T21:00:00"/>
        <d v="2014-04-04T22:00:00"/>
        <d v="2015-08-24T02:00:00"/>
        <d v="2014-08-08T18:53:24"/>
        <d v="2016-07-10T22:59:00"/>
        <d v="2015-06-18T10:41:07"/>
        <d v="2014-09-16T21:00:00"/>
        <d v="2016-05-25T18:06:31"/>
        <d v="2015-02-21T11:00:00"/>
        <d v="2016-06-06T07:00:00"/>
        <d v="2016-04-18T09:13:25"/>
        <d v="2014-05-04T06:59:00"/>
        <d v="2014-04-18T23:00:00"/>
        <d v="2013-12-15T01:58:05"/>
        <d v="2012-04-29T04:00:00"/>
        <d v="2015-11-27T01:00:00"/>
        <d v="2015-06-26T23:00:00"/>
        <d v="2015-06-11T18:01:27"/>
        <d v="2015-06-21T03:31:22"/>
        <d v="2011-07-31T06:59:00"/>
        <d v="2017-03-16T16:01:01"/>
        <d v="2016-12-28T16:49:00"/>
        <d v="2011-07-05T00:31:06"/>
        <d v="2014-08-31T15:47:58"/>
        <d v="2011-11-16T16:11:48"/>
        <d v="2015-08-28T04:00:00"/>
        <d v="2015-10-28T17:17:07"/>
        <d v="2017-03-05T19:26:21"/>
        <d v="2014-11-21T04:55:00"/>
        <d v="2015-06-02T00:47:00"/>
        <d v="2017-01-14T03:59:00"/>
        <d v="2016-04-28T15:24:05"/>
        <d v="2014-11-30T19:58:01"/>
        <d v="2012-07-25T17:49:38"/>
        <d v="2015-06-08T03:51:14"/>
        <d v="2015-02-11T22:31:43"/>
        <d v="2016-06-30T10:00:00"/>
        <d v="2016-02-09T20:00:00"/>
        <d v="2011-07-16T23:00:00"/>
        <d v="2016-08-23T18:34:50"/>
        <d v="2015-07-01T12:14:58"/>
        <d v="2016-10-09T18:25:10"/>
        <d v="2014-11-29T23:52:58"/>
        <d v="2009-09-01T04:00:00"/>
        <d v="2017-04-10T20:15:00"/>
        <d v="2016-10-14T06:04:42"/>
        <d v="2015-10-24T21:29:00"/>
        <d v="2015-03-19T21:47:44"/>
        <d v="2014-06-13T22:00:00"/>
        <d v="2016-12-01T07:59:00"/>
        <d v="2012-01-13T06:34:48"/>
        <d v="2016-08-19T16:00:50"/>
        <d v="2015-12-04T19:01:26"/>
        <d v="2015-02-13T14:48:36"/>
        <d v="2015-07-18T23:16:59"/>
        <d v="2014-11-08T10:00:46"/>
        <d v="2015-03-13T06:59:00"/>
        <d v="2015-05-31T18:32:51"/>
        <d v="2015-07-02T15:39:37"/>
        <d v="2012-11-30T10:00:00"/>
        <d v="2017-02-21T00:07:33"/>
        <d v="2015-03-19T14:39:00"/>
        <d v="2012-03-16T03:59:00"/>
        <d v="2015-01-01T00:03:35"/>
        <d v="2015-10-29T04:01:00"/>
        <d v="2015-04-27T17:12:00"/>
        <d v="2015-08-06T15:31:47"/>
        <d v="2016-01-29T05:59:00"/>
        <d v="2014-09-26T22:43:04"/>
        <d v="2014-05-01T23:57:42"/>
        <d v="2014-08-23T17:37:20"/>
        <d v="2015-09-28T02:49:10"/>
        <d v="2014-03-06T02:02:19"/>
        <d v="2015-03-14T02:05:08"/>
        <d v="2015-03-12T04:00:00"/>
        <d v="2016-03-01T05:59:00"/>
        <d v="2016-01-21T05:05:19"/>
        <d v="2014-08-25T20:45:08"/>
        <d v="2015-10-01T05:00:00"/>
        <d v="2015-08-19T17:03:40"/>
        <d v="2015-03-20T15:07:12"/>
        <d v="2012-05-09T02:00:04"/>
        <d v="2015-04-21T05:40:32"/>
        <d v="2015-08-23T14:14:55"/>
        <d v="2017-02-16T23:00:00"/>
        <d v="2011-05-09T05:59:00"/>
        <d v="2014-06-25T01:37:59"/>
        <d v="2016-08-02T10:03:00"/>
        <d v="2016-12-01T17:34:10"/>
        <d v="2013-12-20T10:04:52"/>
        <d v="2013-08-02T01:49:54"/>
        <d v="2016-03-30T22:48:05"/>
        <d v="2015-03-06T22:49:34"/>
        <d v="2014-01-08T02:08:00"/>
        <d v="2016-04-11T11:13:07"/>
        <d v="2017-01-16T01:49:22"/>
        <d v="2014-09-12T18:26:53"/>
        <d v="2011-12-01T15:02:15"/>
        <d v="2014-05-12T03:59:00"/>
        <d v="2014-05-18T14:39:33"/>
        <d v="2014-09-27T23:01:02"/>
        <d v="2014-07-26T07:00:00"/>
        <d v="2014-07-26T04:59:00"/>
        <d v="2015-07-13T20:06:00"/>
        <d v="2011-12-23T18:17:29"/>
        <d v="2014-11-26T20:29:37"/>
        <d v="2014-02-23T12:00:57"/>
        <d v="2014-06-11T09:50:21"/>
        <d v="2015-06-04T05:26:00"/>
        <d v="2015-12-17T05:59:00"/>
        <d v="2015-08-07T17:22:26"/>
        <d v="2014-07-09T13:39:40"/>
        <d v="2016-03-20T13:29:20"/>
        <d v="2014-06-21T16:00:09"/>
        <d v="2014-12-05T21:06:58"/>
        <d v="2010-11-02T00:26:00"/>
        <d v="2016-04-06T21:30:00"/>
        <d v="2013-03-20T19:05:33"/>
        <d v="2014-06-23T18:00:00"/>
        <d v="2015-10-11T02:00:00"/>
        <d v="2012-01-17T21:33:05"/>
        <d v="2015-08-14T01:24:57"/>
        <d v="2014-05-14T23:04:00"/>
        <d v="2011-03-20T15:54:42"/>
        <d v="2016-04-29T21:00:00"/>
        <d v="2016-09-07T11:20:40"/>
        <d v="2015-06-26T04:00:00"/>
        <d v="2016-04-05T02:18:02"/>
        <d v="2014-11-23T22:00:00"/>
        <d v="2014-09-27T04:00:00"/>
        <d v="2016-06-15T18:14:59"/>
        <d v="2016-04-07T01:34:16"/>
        <d v="2016-03-25T02:53:08"/>
        <d v="2016-03-03T03:43:06"/>
        <d v="2014-12-19T19:38:00"/>
        <d v="2011-05-29T01:00:00"/>
        <d v="2015-11-05T13:56:57"/>
        <d v="2013-10-09T10:27:17"/>
        <d v="2013-07-03T04:59:00"/>
        <d v="2014-07-01T22:30:00"/>
        <d v="2015-10-30T21:00:00"/>
        <d v="2015-02-12T05:59:00"/>
        <d v="2015-06-03T15:04:29"/>
        <d v="2015-08-20T17:05:00"/>
        <d v="2016-05-31T21:14:36"/>
        <d v="2014-05-04T17:11:40"/>
        <d v="2014-10-10T21:00:00"/>
        <d v="2013-05-11T01:22:24"/>
        <d v="2016-04-10T20:00:00"/>
        <d v="2012-12-05T09:23:41"/>
        <d v="2015-10-17T07:00:10"/>
        <d v="2012-01-29T15:34:51"/>
        <d v="2012-10-06T09:59:00"/>
        <d v="2015-05-01T00:16:51"/>
        <d v="2015-12-14T05:59:00"/>
        <d v="2015-04-16T18:10:33"/>
        <d v="2013-08-23T19:04:29"/>
        <d v="2014-11-16T08:05:48"/>
        <d v="2017-02-25T23:03:59"/>
        <d v="2014-06-21T04:59:00"/>
        <d v="2011-05-05T02:13:53"/>
        <d v="2014-06-01T03:59:00"/>
        <d v="2013-10-16T09:59:00"/>
        <d v="2014-06-15T15:16:04"/>
        <d v="2017-03-25T04:33:00"/>
        <d v="2015-07-08T18:30:00"/>
        <d v="2015-03-06T21:04:52"/>
        <d v="2016-07-24T11:28:48"/>
        <d v="2014-06-09T05:00:00"/>
        <d v="2015-01-18T18:33:38"/>
        <d v="2015-05-22T13:00:00"/>
        <d v="2015-12-10T14:14:56"/>
        <d v="2014-06-09T19:20:15"/>
        <d v="2016-06-02T10:25:18"/>
        <d v="2014-12-22T14:47:59"/>
        <d v="2015-07-20T03:59:00"/>
        <d v="2015-07-12T10:25:12"/>
        <d v="2015-06-09T20:10:05"/>
        <d v="2014-07-05T01:00:00"/>
        <d v="2013-05-07T15:33:14"/>
        <d v="2015-10-21T12:45:33"/>
        <d v="2016-06-10T03:00:00"/>
        <d v="2016-05-02T21:26:38"/>
        <d v="2010-07-10T22:00:00"/>
        <d v="2016-04-03T17:00:00"/>
        <d v="2010-06-03T01:41:00"/>
        <d v="2016-07-31T19:45:00"/>
        <d v="2013-10-14T03:59:00"/>
        <d v="2014-09-06T21:00:00"/>
        <d v="2016-06-28T16:43:05"/>
        <d v="2014-06-09T03:59:00"/>
        <d v="2015-05-02T21:00:00"/>
        <d v="2011-04-16T03:59:00"/>
        <d v="2015-03-18T17:00:00"/>
        <d v="2015-12-13T02:26:32"/>
        <d v="2012-08-02T21:37:00"/>
        <d v="2016-08-25T10:51:56"/>
        <d v="2014-05-13T04:00:00"/>
        <d v="2011-10-29T16:12:01"/>
        <d v="2015-05-30T20:21:43"/>
        <d v="2010-05-15T08:10:00"/>
        <d v="2014-07-16T14:31:15"/>
        <d v="2015-01-28T22:00:00"/>
        <d v="2016-06-04T22:57:33"/>
        <d v="2016-08-17T10:05:40"/>
        <d v="2012-05-05T17:25:43"/>
        <d v="2015-11-13T20:17:00"/>
        <d v="2016-03-03T05:59:00"/>
        <d v="2016-03-30T14:39:00"/>
        <d v="2016-08-24T21:42:08"/>
        <d v="2015-08-05T18:36:00"/>
        <d v="2015-11-05T21:44:40"/>
        <d v="2015-03-07T15:18:45"/>
        <d v="2015-06-24T22:34:12"/>
        <d v="2010-10-08T20:04:28"/>
        <d v="2016-01-10T00:00:00"/>
        <d v="2015-04-23T05:40:07"/>
        <d v="2015-07-29T17:00:00"/>
        <d v="2013-05-20T00:41:00"/>
        <d v="2015-02-11T04:59:00"/>
        <d v="2013-11-22T12:35:13"/>
        <d v="2014-11-03T05:59:00"/>
        <d v="2013-04-12T01:01:27"/>
        <d v="2014-12-19T14:19:04"/>
        <d v="2016-05-01T11:00:06"/>
        <d v="2017-04-09T23:47:28"/>
        <d v="2016-06-22T01:05:57"/>
        <d v="2015-08-15T18:12:24"/>
        <d v="2014-10-19T13:01:24"/>
        <d v="2015-02-14T19:39:40"/>
        <d v="2015-06-19T01:00:16"/>
        <d v="2014-10-15T14:26:56"/>
        <d v="2016-04-11T02:30:00"/>
        <d v="2013-11-07T21:58:03"/>
        <d v="2013-03-01T05:59:00"/>
        <d v="2016-07-11T20:51:01"/>
        <d v="2015-03-02T05:59:00"/>
        <d v="2016-06-06T06:01:07"/>
        <d v="2015-09-04T19:00:10"/>
        <d v="2014-11-10T01:41:35"/>
        <d v="2016-11-11T22:00:00"/>
        <d v="2011-01-21T22:00:00"/>
        <d v="2016-12-01T02:23:31"/>
        <d v="2011-10-02T17:36:13"/>
        <d v="2013-05-09T02:27:33"/>
        <d v="2015-11-28T18:00:28"/>
        <d v="2014-09-08T03:00:00"/>
        <d v="2015-03-07T19:57:37"/>
        <d v="2015-04-09T19:00:55"/>
        <d v="2015-07-18T03:00:00"/>
        <d v="2014-07-29T00:29:40"/>
        <d v="2016-07-11T15:09:20"/>
        <d v="2017-02-18T23:59:00"/>
        <d v="2016-04-08T18:31:22"/>
        <d v="2014-10-19T05:00:00"/>
        <d v="2016-09-09T06:00:00"/>
        <d v="2012-08-29T00:00:00"/>
        <d v="2016-12-04T00:00:00"/>
        <d v="2010-08-01T04:00:00"/>
        <d v="2017-03-11T12:21:31"/>
        <d v="2012-05-22T03:30:00"/>
        <d v="2015-11-04T19:26:31"/>
        <d v="2014-06-14T14:23:54"/>
        <d v="2016-06-03T16:30:00"/>
        <d v="2014-08-13T22:00:00"/>
        <d v="2017-03-16T21:37:10"/>
        <d v="2016-11-17T11:36:34"/>
        <d v="2012-07-20T23:02:45"/>
        <d v="2017-03-26T23:59:00"/>
        <d v="2016-05-08T21:00:00"/>
        <d v="2012-11-15T00:00:00"/>
        <d v="2016-07-18T20:23:40"/>
        <d v="2015-04-30T15:20:00"/>
        <d v="2015-02-21T19:58:39"/>
        <d v="2015-06-08T00:23:53"/>
        <d v="2016-05-14T00:00:00"/>
        <d v="2014-10-01T04:00:00"/>
        <d v="2014-10-05T18:49:03"/>
        <d v="2016-03-04T23:19:28"/>
        <d v="2015-12-15T12:10:00"/>
        <d v="2013-01-26T05:09:34"/>
        <d v="2014-07-15T05:00:00"/>
        <d v="2012-05-19T03:00:00"/>
        <d v="2011-12-06T02:02:29"/>
        <d v="2012-11-26T04:59:00"/>
        <d v="2015-03-01T15:21:16"/>
        <d v="2015-03-01T04:59:00"/>
        <d v="2012-09-21T04:46:47"/>
        <d v="2013-11-02T20:49:27"/>
        <d v="2012-07-15T14:00:04"/>
        <d v="2013-04-16T19:00:00"/>
        <d v="2016-01-27T01:00:00"/>
        <d v="2016-02-03T12:33:09"/>
        <d v="2013-12-12T06:08:27"/>
        <d v="2014-12-17T02:51:29"/>
        <d v="2012-02-14T17:31:08"/>
        <d v="2016-12-26T00:15:09"/>
        <d v="2017-01-24T15:32:48"/>
        <d v="2015-05-17T15:31:17"/>
        <d v="2017-01-23T04:59:00"/>
        <d v="2014-07-09T12:34:56"/>
        <d v="2014-06-26T23:02:02"/>
        <d v="2014-12-31T07:00:00"/>
        <d v="2014-08-03T15:48:04"/>
        <d v="2014-09-11T10:24:14"/>
        <d v="2016-12-02T06:09:26"/>
        <d v="2013-12-28T04:59:00"/>
        <d v="2012-02-13T03:35:14"/>
        <d v="2015-03-16T21:00:00"/>
        <d v="2017-02-28T18:54:42"/>
        <d v="2014-07-02T04:00:00"/>
        <d v="2012-05-28T06:30:57"/>
        <d v="2011-07-01T19:05:20"/>
        <d v="2015-09-19T03:50:17"/>
        <d v="2012-04-27T22:00:00"/>
        <d v="2015-09-30T19:29:00"/>
        <d v="2016-06-01T21:42:00"/>
        <d v="2016-05-10T11:17:00"/>
        <d v="2014-08-17T15:35:24"/>
        <d v="2014-08-14T18:11:00"/>
        <d v="2014-07-01T04:59:00"/>
        <d v="2016-08-18T21:52:19"/>
        <d v="2014-05-10T03:59:00"/>
        <d v="2014-06-27T22:04:24"/>
        <d v="2011-02-26T00:37:10"/>
        <d v="2016-02-05T22:00:00"/>
        <d v="2015-09-24T20:38:02"/>
        <d v="2016-02-04T07:50:33"/>
        <d v="2013-08-18T15:00:00"/>
        <d v="2016-03-19T04:33:43"/>
        <d v="2017-01-07T21:00:00"/>
        <d v="2014-07-30T22:41:41"/>
        <d v="2015-11-22T22:00:00"/>
        <d v="2016-05-10T11:10:48"/>
        <d v="2015-03-01T12:00:00"/>
        <d v="2014-08-03T11:39:39"/>
        <d v="2015-07-10T07:00:00"/>
        <d v="2014-11-12T18:03:13"/>
        <d v="2014-10-04T03:30:00"/>
        <d v="2015-08-12T05:32:39"/>
        <d v="2010-04-18T06:59:00"/>
        <d v="2012-05-28T15:43:13"/>
        <d v="2012-04-18T16:44:36"/>
        <d v="2015-10-24T03:59:00"/>
        <d v="2012-10-28T05:00:00"/>
        <d v="2012-04-05T18:00:20"/>
        <d v="2014-07-06T10:08:09"/>
        <d v="2016-03-17T17:25:49"/>
        <d v="2015-07-10T21:00:00"/>
        <d v="2016-03-05T01:00:00"/>
        <d v="2015-09-27T20:14:00"/>
        <d v="2013-03-11T18:02:26"/>
        <d v="2015-01-04T04:43:58"/>
        <d v="2011-08-15T01:00:00"/>
        <d v="2015-10-18T19:36:29"/>
        <d v="2017-02-22T13:25:52"/>
        <d v="2016-06-14T21:43:00"/>
        <d v="2015-06-11T18:24:44"/>
        <d v="2014-02-03T11:41:32"/>
        <d v="2013-03-11T04:00:00"/>
        <d v="2015-07-01T06:59:00"/>
        <d v="2016-12-05T01:00:00"/>
        <d v="2015-09-20T04:21:31"/>
        <d v="2014-10-15T12:52:02"/>
        <d v="2015-04-01T03:59:00"/>
        <d v="2013-07-11T20:01:43"/>
        <d v="2010-01-01T06:00:00"/>
        <d v="2014-11-08T21:13:23"/>
        <d v="2014-12-03T15:28:26"/>
        <d v="2014-07-04T03:24:46"/>
        <d v="2012-05-05T19:15:28"/>
        <d v="2015-01-23T12:11:23"/>
        <d v="2016-04-28T16:20:32"/>
        <d v="2015-01-16T23:58:02"/>
        <d v="2015-03-28T14:38:04"/>
        <d v="2014-03-18T15:55:30"/>
        <d v="2013-07-08T00:26:21"/>
        <d v="2013-04-22T21:00:00"/>
        <d v="2015-05-17T03:00:00"/>
        <d v="2013-01-05T17:58:41"/>
        <d v="2015-08-26T23:00:00"/>
        <d v="2014-07-06T05:08:50"/>
        <d v="2015-04-13T17:17:52"/>
        <d v="2015-02-12T14:15:42"/>
        <d v="2014-05-19T02:49:19"/>
        <d v="2011-10-12T23:57:59"/>
        <d v="2015-06-01T05:00:00"/>
        <d v="2015-08-09T16:00:00"/>
        <d v="2016-02-02T14:58:48"/>
        <d v="2012-03-11T04:59:00"/>
        <d v="2015-07-21T03:00:00"/>
        <d v="2015-02-28T17:00:00"/>
        <d v="2016-10-01T17:19:42"/>
        <d v="2017-03-10T19:00:35"/>
        <d v="2012-07-14T05:19:03"/>
        <d v="2017-01-06T13:05:05"/>
        <d v="2016-07-29T16:50:43"/>
        <d v="2016-09-09T04:00:00"/>
        <d v="2015-05-31T12:44:58"/>
        <d v="2016-06-03T21:00:00"/>
        <d v="2015-07-03T18:22:38"/>
        <d v="2014-11-06T05:59:00"/>
        <d v="2012-07-07T03:59:00"/>
        <d v="2014-05-20T04:59:00"/>
        <d v="2016-07-24T23:00:00"/>
        <d v="2015-06-20T13:59:35"/>
        <d v="2011-11-19T21:54:10"/>
        <d v="2016-01-15T03:09:34"/>
        <d v="2016-06-04T17:42:46"/>
        <d v="2016-10-21T16:04:20"/>
        <d v="2014-06-19T04:00:00"/>
        <d v="2015-03-04T14:22:30"/>
        <d v="2014-01-29T08:13:47"/>
        <d v="2014-07-18T20:31:12"/>
        <d v="2014-07-30T23:00:00"/>
        <d v="2015-07-30T03:25:24"/>
        <d v="2016-12-31T16:59:00"/>
        <d v="2015-09-11T18:22:49"/>
        <d v="2014-02-17T22:10:17"/>
        <d v="2014-08-01T10:01:50"/>
        <d v="2016-07-20T12:02:11"/>
        <d v="2015-06-03T15:04:10"/>
        <d v="2011-04-26T06:59:00"/>
        <d v="2012-08-16T03:07:25"/>
        <d v="2015-09-06T13:47:00"/>
        <d v="2016-09-04T01:36:22"/>
        <d v="2016-10-20T04:55:00"/>
        <d v="2016-08-01T13:03:34"/>
        <d v="2011-06-02T05:59:00"/>
        <d v="2015-08-05T08:43:27"/>
        <d v="2014-05-28T04:59:00"/>
        <d v="2014-08-10T20:19:26"/>
        <d v="2017-02-05T16:44:00"/>
        <d v="2015-07-18T16:00:00"/>
        <d v="2015-04-09T04:00:00"/>
        <d v="2015-09-13T18:11:52"/>
        <d v="2016-05-16T10:26:05"/>
        <d v="2012-01-18T23:00:00"/>
        <d v="2016-03-02T22:27:15"/>
        <d v="2015-07-11T14:30:00"/>
        <d v="2012-01-28T04:04:19"/>
        <d v="2014-10-05T13:39:14"/>
        <d v="2014-10-07T02:22:17"/>
        <d v="2014-09-15T04:28:06"/>
        <d v="2013-11-16T05:39:33"/>
        <d v="2012-11-10T18:57:49"/>
        <d v="2015-10-10T22:28:04"/>
        <d v="2014-07-13T10:58:33"/>
        <d v="2014-12-10T20:49:12"/>
        <d v="2015-06-25T11:05:24"/>
        <d v="2014-08-18T17:32:33"/>
        <d v="2015-10-23T12:43:56"/>
        <d v="2016-05-21T03:59:00"/>
        <d v="2015-06-13T22:20:10"/>
        <d v="2013-03-09T07:28:39"/>
        <d v="2015-01-31T03:25:00"/>
        <d v="2012-05-05T03:20:19"/>
        <d v="2016-12-30T17:50:16"/>
        <d v="2015-05-01T22:02:41"/>
        <d v="2016-06-23T18:47:00"/>
        <d v="2014-11-02T11:29:35"/>
        <d v="2013-03-22T11:37:05"/>
        <d v="2014-08-17T12:22:24"/>
        <d v="2014-04-21T01:00:00"/>
        <d v="2012-06-04T15:45:30"/>
        <d v="2015-10-06T16:30:47"/>
        <d v="2014-06-21T20:31:20"/>
        <d v="2012-06-06T22:42:55"/>
        <d v="2009-10-12T20:59:00"/>
        <d v="2016-02-06T04:59:00"/>
        <d v="2014-11-10T21:34:49"/>
        <d v="2015-12-31T23:00:00"/>
        <d v="2015-10-23T11:00:00"/>
        <d v="2012-06-07T13:14:17"/>
        <d v="2012-12-28T19:51:03"/>
        <d v="2015-01-19T18:14:58"/>
        <d v="2015-11-18T07:15:58"/>
        <d v="2017-01-04T03:14:05"/>
        <d v="2016-10-16T01:00:00"/>
        <d v="2015-12-05T00:00:00"/>
        <d v="2015-10-06T22:59:00"/>
        <d v="2016-10-20T05:28:13"/>
        <d v="2015-09-16T17:56:11"/>
        <d v="2017-01-13T17:04:21"/>
        <d v="2015-08-19T04:06:16"/>
        <d v="2013-01-21T07:59:00"/>
        <d v="2016-07-22T05:26:00"/>
        <d v="2014-09-09T12:35:46"/>
        <d v="2012-03-18T00:08:55"/>
        <d v="2011-09-19T14:30:22"/>
        <d v="2015-04-03T13:49:48"/>
        <d v="2014-10-30T20:36:53"/>
        <d v="2012-10-10T16:08:09"/>
        <d v="2015-07-12T12:47:45"/>
        <d v="2014-10-20T14:56:15"/>
        <d v="2015-03-21T19:22:38"/>
        <d v="2017-02-24T05:51:40"/>
        <d v="2014-05-11T03:18:53"/>
        <d v="2014-09-12T21:55:49"/>
        <d v="2012-03-01T23:30:39"/>
        <d v="2015-02-09T04:30:00"/>
        <d v="2014-04-13T18:18:15"/>
        <d v="2012-03-03T15:39:25"/>
        <d v="2015-08-01T14:00:00"/>
        <d v="2014-11-27T15:21:23"/>
        <d v="2014-07-17T16:33:43"/>
        <d v="2015-05-09T21:14:18"/>
        <d v="2014-08-03T02:59:56"/>
        <d v="2014-03-29T01:00:00"/>
        <d v="2015-11-02T16:50:00"/>
        <d v="2016-10-06T15:15:32"/>
        <d v="2014-02-06T20:31:11"/>
        <d v="2013-12-23T21:54:14"/>
        <d v="2011-11-02T08:00:00"/>
        <d v="2015-10-27T04:59:00"/>
        <d v="2017-04-09T11:49:54"/>
        <d v="2015-03-19T18:15:30"/>
        <d v="2016-12-17T08:00:00"/>
        <d v="2016-11-19T01:00:00"/>
        <d v="2016-02-08T00:17:00"/>
        <d v="2014-02-06T19:00:48"/>
        <d v="2012-07-14T23:42:48"/>
        <d v="2016-07-21T00:13:06"/>
        <d v="2016-10-14T15:25:34"/>
        <d v="2014-10-26T18:29:26"/>
        <d v="2017-03-24T20:59:18"/>
        <d v="2015-04-15T22:59:00"/>
        <d v="2010-08-01T03:00:00"/>
        <d v="2016-10-07T14:00:00"/>
        <d v="2015-08-07T17:00:00"/>
        <d v="2015-04-01T01:01:30"/>
        <d v="2015-11-09T14:32:00"/>
        <d v="2015-05-29T16:17:15"/>
        <d v="2014-10-26T00:43:00"/>
        <d v="2013-11-14T05:59:00"/>
        <d v="2014-11-22T05:59:00"/>
        <d v="2015-06-27T21:59:00"/>
        <d v="2015-07-19T05:23:11"/>
        <d v="2011-07-08T21:00:00"/>
        <d v="2016-05-28T21:44:00"/>
        <d v="2014-12-19T01:53:04"/>
        <d v="2015-05-08T20:05:00"/>
        <d v="2016-06-02T22:00:00"/>
        <d v="2016-09-28T22:24:55"/>
        <d v="2014-07-24T18:51:44"/>
        <d v="2017-01-18T12:01:58"/>
        <d v="2016-02-11T22:59:00"/>
        <d v="2015-04-28T00:00:00"/>
        <d v="2011-11-24T03:53:16"/>
        <d v="2015-06-21T17:32:46"/>
        <d v="2016-02-10T22:13:36"/>
        <d v="2016-02-02T16:38:00"/>
        <d v="2013-12-26T23:54:54"/>
        <d v="2013-10-11T00:00:00"/>
        <d v="2015-06-12T07:07:56"/>
        <d v="2014-04-25T18:38:13"/>
        <d v="2014-10-02T14:21:00"/>
        <d v="2015-02-26T00:35:10"/>
        <d v="2016-12-01T17:39:42"/>
        <d v="2015-02-05T16:11:18"/>
        <d v="2015-07-07T17:30:33"/>
        <d v="2016-11-03T18:00:08"/>
        <d v="2015-02-17T14:00:00"/>
        <d v="2015-05-03T22:51:00"/>
        <d v="2015-08-17T10:22:16"/>
        <d v="2016-01-19T04:59:00"/>
        <d v="2015-05-09T09:35:15"/>
        <d v="2015-04-11T04:06:32"/>
        <d v="2013-05-31T17:00:00"/>
        <d v="2013-12-06T23:22:00"/>
        <d v="2016-04-16T22:39:07"/>
        <d v="2016-10-17T04:00:00"/>
        <d v="2014-12-01T04:59:00"/>
        <d v="2015-04-01T20:17:48"/>
        <d v="2014-01-22T21:39:59"/>
        <d v="2014-11-06T00:46:00"/>
        <d v="2016-12-25T11:00:00"/>
        <d v="2015-02-11T02:53:41"/>
        <d v="2013-03-08T15:42:15"/>
        <d v="2012-09-01T01:21:02"/>
        <d v="2012-11-18T00:00:00"/>
        <d v="2014-09-05T13:39:00"/>
        <d v="2016-05-02T23:00:00"/>
        <d v="2014-09-15T02:00:03"/>
        <d v="2015-04-10T22:27:28"/>
        <d v="2012-05-21T02:59:00"/>
        <d v="2017-04-07T17:35:34"/>
        <d v="2015-06-25T18:07:39"/>
        <d v="2017-01-11T05:00:00"/>
        <d v="2016-06-11T19:22:59"/>
        <d v="2009-12-01T17:00:00"/>
        <d v="2010-07-02T23:00:00"/>
        <d v="2015-06-18T11:04:01"/>
        <d v="2013-10-16T00:04:50"/>
        <d v="2017-03-26T20:14:45"/>
        <d v="2011-09-08T04:54:18"/>
        <d v="2014-03-21T21:01:52"/>
        <d v="2016-07-02T15:35:23"/>
        <d v="2016-03-15T16:00:00"/>
        <d v="2015-08-11T00:12:06"/>
        <d v="2015-02-04T04:00:00"/>
        <d v="2012-12-22T21:30:32"/>
        <d v="2014-07-10T18:35:45"/>
        <d v="2012-09-06T17:01:40"/>
        <d v="2014-05-19T05:00:00"/>
        <d v="2016-06-13T17:00:00"/>
        <d v="2015-04-04T14:43:57"/>
        <d v="2014-07-23T03:59:00"/>
        <d v="2014-11-09T18:47:59"/>
        <d v="2014-05-22T22:07:00"/>
        <d v="2016-11-15T18:13:22"/>
        <d v="2016-06-05T13:59:50"/>
        <d v="2011-06-11T03:00:00"/>
        <d v="2016-07-15T19:34:32"/>
        <d v="2014-05-04T06:00:00"/>
        <d v="2014-11-07T18:30:00"/>
        <d v="2012-05-23T15:29:04"/>
        <d v="2012-02-15T15:37:15"/>
        <d v="2014-11-04T18:33:42"/>
        <d v="2017-02-03T04:11:00"/>
        <d v="2015-09-11T18:19:55"/>
        <d v="2014-07-02T03:59:00"/>
        <d v="2011-09-23T03:00:37"/>
        <d v="2015-10-09T15:38:43"/>
        <d v="2015-06-04T12:59:53"/>
        <d v="2013-01-26T22:54:16"/>
        <d v="2011-10-14T23:00:00"/>
        <d v="2013-09-06T03:59:00"/>
        <d v="2012-05-27T01:59:57"/>
        <d v="2016-04-30T17:36:17"/>
        <d v="2016-07-24T03:00:17"/>
        <d v="2016-10-14T21:10:47"/>
        <d v="2017-01-17T21:10:36"/>
        <d v="2014-07-02T15:29:12"/>
        <d v="2014-08-17T05:11:00"/>
        <d v="2014-07-30T11:18:30"/>
        <d v="2016-05-29T00:36:00"/>
        <d v="2014-07-03T04:07:58"/>
        <d v="2013-09-16T20:30:06"/>
        <d v="2014-11-30T22:42:02"/>
        <d v="2012-07-14T03:02:00"/>
        <d v="2015-02-07T18:26:21"/>
        <d v="2016-05-29T01:28:59"/>
        <d v="2015-10-10T21:00:00"/>
        <d v="2011-09-28T17:30:08"/>
        <d v="2016-11-14T12:14:02"/>
        <d v="2015-06-15T22:06:20"/>
        <d v="2016-05-18T00:00:00"/>
        <d v="2010-04-23T03:51:00"/>
        <d v="2017-03-08T07:30:00"/>
        <d v="2016-02-01T18:00:00"/>
        <d v="2017-01-01T02:46:11"/>
        <d v="2014-06-20T09:54:09"/>
        <d v="2015-03-22T22:20:52"/>
        <d v="2016-11-09T20:26:48"/>
        <d v="2014-03-24T02:15:27"/>
        <d v="2014-10-17T12:00:00"/>
        <d v="2016-09-02T07:00:00"/>
        <d v="2016-09-15T14:49:05"/>
        <d v="2014-10-19T16:26:12"/>
        <d v="2014-11-18T00:24:52"/>
        <d v="2017-04-10T01:00:00"/>
        <d v="2014-08-25T23:28:26"/>
        <d v="2016-01-17T18:01:01"/>
        <d v="2014-12-01T19:09:00"/>
        <d v="2017-01-27T18:29:51"/>
        <d v="2016-04-21T04:00:00"/>
        <d v="2015-09-15T10:06:00"/>
        <d v="2012-06-25T16:24:00"/>
        <d v="2016-01-14T04:11:26"/>
        <d v="2015-11-05T03:10:40"/>
        <d v="2015-06-11T02:00:00"/>
        <d v="2015-04-09T23:31:11"/>
        <d v="2015-06-11T16:12:17"/>
        <d v="2013-03-22T22:15:45"/>
        <d v="2011-10-16T22:03:00"/>
        <d v="2014-10-03T11:29:32"/>
        <d v="2013-11-01T15:03:46"/>
        <d v="2014-03-07T19:20:30"/>
        <d v="2016-12-02T23:36:43"/>
        <d v="2016-12-12T17:34:40"/>
        <d v="2016-07-09T04:00:00"/>
        <d v="2011-02-08T10:18:49"/>
        <d v="2015-10-29T15:06:47"/>
        <d v="2015-05-01T13:59:00"/>
        <d v="2011-05-05T20:50:48"/>
        <d v="2015-01-30T23:02:10"/>
        <d v="2016-09-01T17:32:01"/>
        <d v="2013-12-19T18:56:00"/>
        <d v="2012-11-27T12:00:00"/>
        <d v="2011-07-24T20:08:56"/>
        <d v="2015-01-19T02:39:50"/>
        <d v="2014-03-10T14:00:00"/>
        <d v="2013-03-11T00:00:00"/>
        <d v="2016-12-21T17:03:14"/>
        <d v="2015-04-18T01:40:10"/>
        <d v="2016-04-26T06:55:00"/>
        <d v="2015-06-21T21:20:00"/>
        <d v="2015-06-10T15:04:31"/>
        <d v="2015-01-04T13:16:06"/>
        <d v="2015-08-02T19:31:29"/>
        <d v="2016-04-02T23:51:13"/>
        <d v="2016-05-04T23:00:50"/>
        <d v="2012-04-18T21:22:40"/>
        <d v="2015-02-12T07:00:00"/>
        <d v="2015-10-04T15:45:46"/>
        <d v="2016-05-04T03:59:00"/>
        <d v="2016-12-22T09:01:03"/>
        <d v="2016-07-22T18:55:32"/>
        <d v="2015-02-16T03:21:13"/>
        <d v="2014-07-28T01:00:00"/>
        <d v="2015-10-06T15:10:22"/>
        <d v="2012-12-07T02:00:00"/>
        <d v="2014-08-29T18:40:11"/>
        <d v="2016-08-19T02:27:20"/>
        <d v="2016-08-13T06:59:00"/>
        <d v="2015-05-31T03:40:23"/>
        <d v="2017-03-03T11:01:32"/>
        <d v="2013-02-04T11:55:27"/>
        <d v="2012-08-12T16:35:45"/>
        <d v="2015-06-18T23:33:17"/>
        <d v="2014-10-13T04:59:00"/>
        <d v="2016-06-30T15:42:14"/>
        <d v="2016-04-20T21:11:16"/>
        <d v="2016-04-13T19:15:24"/>
        <d v="2011-05-31T18:04:00"/>
        <d v="2014-05-29T17:50:00"/>
        <d v="2015-09-11T01:04:19"/>
        <d v="2013-07-07T13:24:42"/>
        <d v="2012-09-23T17:15:48"/>
        <d v="2015-08-31T17:31:15"/>
        <d v="2014-09-19T00:00:00"/>
        <d v="2016-09-25T08:46:48"/>
        <d v="2016-02-20T02:45:35"/>
        <d v="2012-05-01T17:00:03"/>
        <d v="2011-09-24T17:02:33"/>
        <d v="2015-10-30T14:00:12"/>
        <d v="2014-06-28T14:09:34"/>
        <d v="2016-01-21T21:18:29"/>
        <d v="2016-06-17T23:00:00"/>
        <d v="2015-02-21T22:05:25"/>
        <d v="2016-12-08T16:15:52"/>
        <d v="2015-07-20T19:35:34"/>
        <d v="2014-11-12T22:45:38"/>
        <d v="2015-01-24T04:59:00"/>
        <d v="2016-07-17T04:19:09"/>
        <d v="2015-10-05T06:39:46"/>
        <d v="2011-05-03T03:59:00"/>
        <d v="2015-03-01T06:59:00"/>
        <d v="2014-11-17T07:59:00"/>
        <d v="2015-12-15T07:59:00"/>
        <d v="2015-12-30T16:12:33"/>
        <d v="2015-02-03T04:27:00"/>
        <d v="2014-01-01T05:26:00"/>
        <d v="2014-02-08T09:30:31"/>
        <d v="2009-12-01T04:59:00"/>
        <d v="2015-11-25T14:57:11"/>
        <d v="2016-03-14T00:12:53"/>
        <d v="2011-06-14T00:35:27"/>
        <d v="2015-03-25T21:36:06"/>
        <d v="2015-02-17T04:59:00"/>
        <d v="2016-04-13T13:18:00"/>
        <d v="2014-07-24T07:00:00"/>
        <d v="2014-07-18T04:45:52"/>
        <d v="2015-02-27T17:11:15"/>
        <d v="2012-05-10T17:00:00"/>
        <d v="2015-02-03T02:00:00"/>
        <d v="2014-08-26T17:09:42"/>
        <d v="2015-10-15T22:00:00"/>
        <d v="2013-01-09T08:48:55"/>
        <d v="2014-07-12T18:11:07"/>
        <d v="2014-12-31T17:50:08"/>
        <d v="2015-06-26T04:32:55"/>
        <d v="2015-09-23T20:10:01"/>
        <d v="2014-07-27T23:00:00"/>
        <d v="2017-01-05T19:47:27"/>
        <d v="2017-02-10T02:19:05"/>
        <d v="2014-08-31T19:51:49"/>
        <d v="2015-03-28T02:43:06"/>
        <d v="2014-09-29T10:53:10"/>
        <d v="2016-07-10T23:32:12"/>
        <d v="2014-11-29T14:59:00"/>
        <d v="2016-07-14T22:56:32"/>
        <d v="2012-02-12T21:43:03"/>
        <d v="2017-04-05T19:41:54"/>
        <d v="2015-04-23T12:50:46"/>
        <d v="2015-02-04T11:50:18"/>
        <d v="2014-08-29T20:43:05"/>
        <d v="2014-09-18T03:59:00"/>
        <d v="2012-06-01T19:43:09"/>
        <d v="2016-10-08T14:43:32"/>
        <d v="2015-01-15T19:00:28"/>
        <d v="2013-02-23T08:09:00"/>
        <d v="2012-04-16T06:10:24"/>
        <d v="2016-11-19T22:00:00"/>
        <d v="2016-09-03T14:02:55"/>
        <d v="2014-10-13T21:05:16"/>
        <d v="2012-06-15T03:59:00"/>
        <d v="2016-08-07T03:00:00"/>
        <d v="2016-01-15T15:38:10"/>
        <d v="2016-06-08T00:57:04"/>
        <d v="2014-08-08T22:28:00"/>
        <d v="2011-06-15T03:59:00"/>
        <d v="2014-09-17T17:46:34"/>
        <d v="2016-05-21T09:02:18"/>
        <d v="2012-07-03T21:00:00"/>
        <d v="2015-05-13T01:37:17"/>
        <d v="2016-07-17T00:43:00"/>
        <d v="2015-08-03T15:35:24"/>
        <d v="2014-09-03T04:59:00"/>
        <d v="2011-08-01T15:34:15"/>
        <d v="2015-09-24T19:09:25"/>
        <d v="2016-04-15T14:21:19"/>
        <d v="2014-05-11T11:50:52"/>
        <d v="2014-10-05T19:16:13"/>
        <d v="2013-09-07T22:25:31"/>
        <d v="2015-03-07T04:55:00"/>
        <d v="2015-06-10T19:27:24"/>
        <d v="2014-06-25T16:59:06"/>
        <d v="2013-10-29T15:54:43"/>
        <d v="2015-02-05T12:20:00"/>
        <d v="2015-01-13T19:39:19"/>
        <d v="2015-02-01T00:31:47"/>
        <d v="2015-04-25T05:11:23"/>
        <d v="2016-03-18T20:20:12"/>
        <d v="2014-08-31T20:00:00"/>
        <d v="2016-11-24T17:11:00"/>
        <d v="2016-11-22T10:50:46"/>
        <d v="2016-05-15T01:22:19"/>
        <d v="2014-05-15T17:53:06"/>
        <d v="2010-10-02T04:59:00"/>
        <d v="2013-06-08T00:01:14"/>
        <d v="2014-06-01T01:44:24"/>
        <d v="2015-07-17T21:02:00"/>
        <d v="2016-03-07T04:59:00"/>
        <d v="2014-06-06T13:11:42"/>
        <d v="2014-08-12T15:51:50"/>
        <d v="2016-05-22T14:59:34"/>
        <d v="2015-01-27T23:13:07"/>
        <d v="2014-08-11T20:27:47"/>
        <d v="2014-07-18T23:48:24"/>
        <d v="2011-02-06T00:46:49"/>
        <d v="2013-02-28T21:25:00"/>
        <d v="2014-09-01T15:30:34"/>
        <d v="2013-03-02T07:59:00"/>
        <d v="2014-01-11T21:36:41"/>
        <d v="2012-04-08T21:45:08"/>
        <d v="2015-01-01T05:00:00"/>
        <d v="2015-09-02T04:19:46"/>
        <d v="2011-10-20T02:00:00"/>
        <d v="2011-05-03T16:10:25"/>
        <d v="2013-07-10T16:52:00"/>
        <d v="2013-04-08T19:17:37"/>
        <d v="2016-03-27T23:26:02"/>
        <d v="2013-05-31T00:00:00"/>
        <d v="2017-03-11T13:29:00"/>
        <d v="2015-07-31T08:58:00"/>
        <d v="2015-07-23T18:33:00"/>
        <d v="2012-05-24T01:47:35"/>
        <d v="2012-05-12T23:54:23"/>
        <d v="2014-09-12T19:34:44"/>
        <d v="2016-03-14T15:06:15"/>
        <d v="2010-07-05T04:00:00"/>
        <d v="2016-07-22T15:02:20"/>
        <d v="2014-03-17T02:35:19"/>
        <d v="2014-08-10T17:20:48"/>
        <d v="2015-05-18T05:00:00"/>
        <d v="2016-09-22T01:17:45"/>
        <d v="2015-09-23T20:34:24"/>
        <d v="2015-09-04T09:27:53"/>
        <d v="2012-04-07T04:00:00"/>
        <d v="2012-07-22T01:40:02"/>
        <d v="2015-08-19T17:15:12"/>
        <d v="2016-06-09T20:47:41"/>
        <d v="2015-08-30T00:00:00"/>
        <d v="2015-06-26T13:25:00"/>
        <d v="2012-03-14T03:59:00"/>
        <d v="2016-03-04T06:03:17"/>
        <d v="2015-10-05T16:00:00"/>
        <d v="2016-03-30T12:36:20"/>
        <d v="2016-04-30T21:59:00"/>
        <d v="2016-02-20T20:07:47"/>
        <d v="2012-03-29T13:45:23"/>
        <d v="2013-06-05T00:00:32"/>
        <d v="2014-02-06T17:01:24"/>
        <d v="2012-06-26T18:00:00"/>
        <d v="2011-08-01T18:46:23"/>
        <d v="2016-01-10T00:51:36"/>
        <d v="2014-09-28T03:23:00"/>
        <d v="2015-08-20T23:00:00"/>
        <d v="2015-05-08T00:52:52"/>
        <d v="2016-06-17T04:55:00"/>
        <d v="2015-04-18T13:55:20"/>
        <d v="2015-04-20T18:25:49"/>
        <d v="2014-09-23T22:08:55"/>
        <d v="2016-03-04T23:57:26"/>
        <d v="2016-06-20T08:41:21"/>
        <d v="2014-07-16T23:27:21"/>
        <d v="2015-11-19T18:58:11"/>
        <d v="2015-04-23T11:53:12"/>
        <d v="2015-04-25T09:53:39"/>
        <d v="2015-11-30T06:04:09"/>
        <d v="2015-02-11T13:13:42"/>
        <d v="2015-03-27T19:43:15"/>
        <d v="2015-08-02T19:17:13"/>
        <d v="2016-09-29T15:45:21"/>
        <d v="2013-05-07T04:59:00"/>
        <d v="2014-09-12T17:38:15"/>
        <d v="2017-01-21T11:47:58"/>
        <d v="2014-10-20T05:59:00"/>
        <d v="2015-11-26T20:54:21"/>
        <d v="2016-02-14T00:00:00"/>
        <d v="2015-01-28T19:37:11"/>
        <d v="2014-08-15T12:39:12"/>
        <d v="2015-02-22T20:09:13"/>
        <d v="2014-11-30T23:11:07"/>
        <d v="2015-01-01T16:48:55"/>
        <d v="2014-07-05T12:40:28"/>
        <d v="2012-09-25T03:59:00"/>
        <d v="2015-05-30T18:10:00"/>
        <d v="2017-03-01T03:00:00"/>
        <d v="2013-03-01T13:58:00"/>
        <d v="2015-05-15T17:01:52"/>
        <d v="2016-02-21T22:36:37"/>
        <d v="2015-05-10T22:59:00"/>
        <d v="2014-12-15T13:12:57"/>
        <d v="2014-07-02T14:54:06"/>
        <d v="2015-04-13T15:59:35"/>
        <d v="2013-02-28T14:15:15"/>
        <d v="2016-08-03T04:09:00"/>
        <d v="2017-02-14T20:00:27"/>
        <d v="2013-10-02T13:27:54"/>
        <d v="2014-10-23T23:30:40"/>
        <d v="2015-01-01T06:59:00"/>
        <d v="2011-11-15T19:37:00"/>
        <d v="2015-08-01T22:24:54"/>
        <d v="2016-05-08T20:12:07"/>
        <d v="2013-04-07T20:52:18"/>
        <d v="2016-03-11T23:34:05"/>
        <d v="2014-12-10T03:48:45"/>
        <d v="2015-04-10T04:59:00"/>
        <d v="2015-01-11T04:59:00"/>
        <d v="2014-06-19T15:33:51"/>
        <d v="2017-02-28T00:00:00"/>
        <d v="2015-09-01T15:05:19"/>
        <d v="2014-07-11T16:00:00"/>
        <d v="2015-07-29T15:31:29"/>
        <d v="2016-06-16T05:58:09"/>
        <d v="2014-07-20T18:51:27"/>
        <d v="2016-06-08T13:59:00"/>
        <d v="2016-07-03T07:38:56"/>
        <d v="2014-09-17T16:45:19"/>
        <d v="2015-04-26T20:55:59"/>
        <d v="2012-03-13T06:59:00"/>
        <d v="2014-07-06T17:13:56"/>
        <d v="2015-10-21T15:01:14"/>
        <d v="2015-08-05T00:33:53"/>
        <d v="2015-07-17T10:32:59"/>
        <d v="2014-12-05T00:03:01"/>
        <d v="2013-11-26T06:30:59"/>
        <d v="2015-07-20T22:46:32"/>
        <d v="2012-06-04T17:19:55"/>
        <d v="2015-12-09T22:48:04"/>
        <d v="2015-10-01T15:02:54"/>
        <d v="2016-02-10T21:00:00"/>
        <d v="2017-01-31T23:32:00"/>
        <d v="2012-02-29T01:29:58"/>
        <d v="2016-10-12T13:11:15"/>
        <d v="2017-02-08T09:59:05"/>
        <d v="2016-05-31T11:00:00"/>
        <d v="2011-04-18T17:24:19"/>
        <d v="2013-05-14T16:47:40"/>
        <d v="2016-03-08T04:59:00"/>
        <d v="2012-06-30T03:59:00"/>
        <d v="2012-11-14T02:26:57"/>
        <d v="2012-04-16T21:00:00"/>
        <d v="2015-08-17T16:00:00"/>
        <d v="2012-01-28T18:54:07"/>
        <d v="2012-10-24T16:26:16"/>
        <d v="2012-06-28T17:26:56"/>
        <d v="2016-05-08T08:59:26"/>
        <d v="2014-07-13T04:59:00"/>
        <d v="2009-11-23T05:59:00"/>
        <d v="2016-12-10T11:00:00"/>
        <d v="2016-07-17T10:47:48"/>
        <d v="2015-12-29T23:00:00"/>
        <d v="2014-08-29T18:45:11"/>
        <d v="2016-01-09T00:36:01"/>
        <d v="2015-07-21T06:59:00"/>
        <d v="2015-08-16T16:13:11"/>
        <d v="2014-08-09T21:57:05"/>
        <d v="2016-06-17T14:00:00"/>
        <d v="2016-12-19T00:45:50"/>
        <d v="2012-04-22T16:59:36"/>
        <d v="2016-08-14T22:45:43"/>
        <d v="2014-09-15T06:08:00"/>
        <d v="2015-05-20T19:48:46"/>
        <d v="2016-07-03T19:59:00"/>
        <d v="2015-05-18T05:59:44"/>
        <d v="2015-08-05T16:50:32"/>
        <d v="2012-12-24T23:47:37"/>
        <d v="2014-07-27T14:17:25"/>
        <d v="2015-02-28T15:14:22"/>
        <d v="2015-04-26T06:28:00"/>
        <d v="2014-06-16T17:06:34"/>
        <d v="2015-11-25T23:00:00"/>
        <d v="2014-06-28T14:05:24"/>
        <d v="2015-03-04T02:00:20"/>
        <d v="2011-07-06T19:33:10"/>
        <d v="2014-02-23T13:39:51"/>
        <d v="2017-04-07T18:45:38"/>
        <d v="2015-06-13T01:43:00"/>
        <d v="2015-04-02T15:54:31"/>
        <d v="2016-01-14T18:16:56"/>
        <d v="2013-08-27T16:31:29"/>
        <d v="2014-04-14T23:00:00"/>
        <d v="2016-08-25T03:59:00"/>
        <d v="2016-12-30T22:35:11"/>
        <d v="2012-06-16T09:59:00"/>
        <d v="2014-05-17T04:32:45"/>
        <d v="2015-01-29T20:21:04"/>
        <d v="2016-04-27T13:16:00"/>
        <d v="2015-11-05T14:16:15"/>
        <d v="2012-04-13T14:17:15"/>
        <d v="2012-05-15T17:16:27"/>
        <d v="2013-05-04T14:00:34"/>
        <d v="2014-06-06T23:00:00"/>
        <d v="2014-10-22T04:59:00"/>
        <d v="2016-08-13T11:32:37"/>
        <d v="2014-11-29T16:00:00"/>
        <d v="2013-10-01T03:59:00"/>
        <d v="2015-06-22T17:48:15"/>
        <d v="2015-06-11T16:13:06"/>
        <d v="2016-09-26T10:37:09"/>
        <d v="2016-09-08T18:08:42"/>
        <d v="2014-12-01T00:00:00"/>
        <d v="2015-06-16T17:47:29"/>
        <d v="2015-05-07T10:09:54"/>
        <d v="2015-03-28T22:07:06"/>
        <d v="2015-10-28T19:54:00"/>
        <d v="2016-04-15T20:48:27"/>
        <d v="2016-02-11T17:05:53"/>
        <d v="2015-06-16T12:59:14"/>
        <d v="2014-07-31T16:45:59"/>
        <d v="2013-05-01T21:42:37"/>
        <d v="2015-07-18T20:14:16"/>
        <d v="2012-08-25T18:11:42"/>
        <d v="2016-10-29T03:00:00"/>
        <d v="2016-05-28T18:32:09"/>
        <d v="2016-07-22T20:42:24"/>
        <d v="2015-05-11T19:57:02"/>
        <d v="2011-06-07T15:18:01"/>
        <d v="2012-06-23T18:32:55"/>
        <d v="2010-08-03T01:59:00"/>
        <d v="2016-05-14T13:35:36"/>
        <d v="2016-07-04T03:40:24"/>
        <d v="2014-06-16T22:00:00"/>
        <d v="2014-08-31T15:58:45"/>
        <d v="2015-03-25T18:01:10"/>
        <d v="2016-04-25T22:16:56"/>
        <d v="2016-02-18T20:14:20"/>
        <d v="2014-10-10T11:00:00"/>
        <d v="2017-02-20T08:50:02"/>
        <d v="2015-07-13T01:00:00"/>
        <d v="2015-04-21T17:22:07"/>
        <d v="2015-06-27T18:27:06"/>
        <d v="2014-08-01T02:50:38"/>
        <d v="2015-02-20T08:34:13"/>
        <d v="2015-10-16T04:59:00"/>
        <d v="2015-06-30T21:06:08"/>
        <d v="2015-07-01T06:00:00"/>
        <d v="2016-11-30T17:00:00"/>
        <d v="2015-04-18T00:37:00"/>
        <d v="2015-02-28T04:59:00"/>
        <d v="2014-08-30T05:30:00"/>
        <d v="2015-06-14T19:19:00"/>
        <d v="2017-04-08T12:54:05"/>
        <d v="2012-05-29T19:55:05"/>
        <d v="2016-12-13T07:59:00"/>
        <d v="2014-08-02T14:00:00"/>
        <d v="2016-02-20T21:05:00"/>
        <d v="2016-10-27T06:40:34"/>
        <d v="2014-09-19T18:18:21"/>
        <d v="2012-10-19T23:00:57"/>
        <d v="2015-02-28T15:10:00"/>
        <d v="2012-01-25T23:49:52"/>
        <d v="2017-03-31T22:59:00"/>
        <d v="2014-10-08T12:16:18"/>
        <d v="2011-09-04T21:30:45"/>
        <d v="2014-10-31T12:30:20"/>
        <d v="2016-05-05T04:02:40"/>
        <d v="2017-04-06T09:20:42"/>
        <d v="2015-08-22T18:00:22"/>
        <d v="2016-06-27T19:00:00"/>
        <d v="2012-02-04T17:44:04"/>
        <d v="2016-05-20T11:31:00"/>
        <d v="2015-11-11T19:16:07"/>
        <d v="2016-04-17T02:29:04"/>
        <d v="2015-05-24T20:29:36"/>
        <d v="2016-01-06T22:50:13"/>
        <d v="2016-12-12T06:00:00"/>
        <d v="2016-09-07T01:21:53"/>
        <d v="2016-07-14T11:48:53"/>
        <d v="2012-07-12T17:45:32"/>
        <d v="2012-03-08T04:59:00"/>
        <d v="2015-01-10T03:23:00"/>
        <d v="2014-08-01T07:00:00"/>
        <d v="2016-07-31T20:58:00"/>
        <d v="2016-05-06T19:49:42"/>
        <d v="2016-03-16T08:33:10"/>
        <d v="2015-10-19T11:00:00"/>
        <d v="2012-10-26T03:59:00"/>
        <d v="2015-09-29T21:12:39"/>
        <d v="2015-06-17T12:05:02"/>
        <d v="2013-09-14T13:07:20"/>
        <d v="2012-06-23T05:27:56"/>
        <d v="2014-09-30T16:00:00"/>
        <d v="2015-06-12T14:54:16"/>
        <d v="2016-08-07T18:38:29"/>
        <d v="2015-10-08T19:00:21"/>
        <d v="2015-08-10T22:49:51"/>
        <d v="2015-12-30T16:50:10"/>
        <d v="2015-01-30T17:00:00"/>
        <d v="2011-04-03T01:00:00"/>
        <d v="2014-03-01T17:18:00"/>
        <d v="2016-04-27T13:55:00"/>
        <d v="2016-11-22T20:28:27"/>
        <d v="2012-12-06T01:18:34"/>
        <d v="2014-09-29T08:40:20"/>
        <d v="2014-08-31T13:08:00"/>
        <d v="2014-09-30T15:19:09"/>
        <d v="2014-08-14T15:20:23"/>
        <d v="2017-02-01T15:55:59"/>
        <d v="2016-10-22T22:08:58"/>
        <d v="2015-02-20T23:14:16"/>
        <d v="2016-06-12T05:30:00"/>
        <d v="2014-11-14T21:30:00"/>
        <d v="2015-07-15T17:28:59"/>
        <d v="2015-12-15T00:00:00"/>
        <d v="2014-06-30T17:28:00"/>
        <d v="2015-10-21T17:26:21"/>
        <d v="2013-03-08T03:02:08"/>
        <d v="2015-09-17T03:59:00"/>
        <d v="2014-06-15T16:00:00"/>
        <d v="2015-03-12T19:13:02"/>
        <d v="2015-08-01T01:00:00"/>
        <d v="2016-10-16T21:00:00"/>
        <d v="2016-01-21T11:41:35"/>
        <d v="2013-12-17T12:00:00"/>
        <d v="2014-06-05T22:31:40"/>
        <d v="2014-10-18T12:07:39"/>
        <d v="2014-08-24T23:14:09"/>
        <d v="2013-01-11T20:00:24"/>
        <d v="2012-04-12T17:02:45"/>
        <d v="2016-10-16T15:36:18"/>
        <d v="2011-07-25T06:50:00"/>
        <d v="2015-01-12T20:47:52"/>
        <d v="2014-09-28T01:38:33"/>
        <d v="2015-08-22T04:59:00"/>
        <d v="2013-01-02T20:59:44"/>
        <d v="2011-12-18T18:21:44"/>
        <d v="2015-10-11T15:29:05"/>
        <d v="2015-02-02T04:59:00"/>
        <d v="2015-10-01T13:00:00"/>
        <d v="2016-04-20T18:45:50"/>
        <d v="2012-08-07T17:01:00"/>
        <d v="2016-10-25T19:00:00"/>
        <d v="2017-02-26T13:05:58"/>
        <d v="2015-12-11T23:34:19"/>
        <d v="2017-03-24T12:33:54"/>
        <d v="2015-01-31T14:03:06"/>
        <d v="2014-10-16T03:59:00"/>
        <d v="2014-11-05T21:22:25"/>
        <d v="2014-05-02T22:52:53"/>
        <d v="2015-11-16T16:04:58"/>
        <d v="2016-08-01T19:00:00"/>
        <d v="2016-05-22T19:34:33"/>
        <d v="2016-02-15T16:51:23"/>
        <d v="2014-10-07T18:26:15"/>
        <d v="2016-04-29T03:59:00"/>
        <d v="2016-11-01T02:55:34"/>
        <d v="2016-07-13T19:14:00"/>
        <d v="2012-07-23T04:00:00"/>
        <d v="2016-03-31T15:51:11"/>
        <d v="2014-08-10T15:59:00"/>
        <d v="2016-12-06T04:59:00"/>
        <d v="2009-12-31T23:39:00"/>
        <d v="2011-01-16T01:51:00"/>
        <d v="2016-07-25T19:00:00"/>
        <d v="2016-02-13T04:42:12"/>
        <d v="2015-02-17T22:15:29"/>
        <d v="2015-07-10T18:00:00"/>
        <d v="2016-07-04T04:00:00"/>
        <d v="2015-06-26T21:00:00"/>
        <d v="2016-07-05T01:11:47"/>
        <d v="2016-12-30T23:00:00"/>
        <d v="2011-07-12T07:08:19"/>
        <d v="2016-08-31T20:46:11"/>
        <d v="2011-05-15T18:11:26"/>
        <d v="2015-07-12T22:06:12"/>
        <d v="2011-03-04T12:57:07"/>
        <d v="2014-08-25T21:00:00"/>
        <d v="2015-05-18T20:58:47"/>
        <d v="2017-01-31T18:00:00"/>
        <d v="2016-05-06T20:17:35"/>
        <d v="2015-06-21T13:41:22"/>
        <d v="2016-03-31T17:17:36"/>
        <d v="2016-02-02T11:29:44"/>
        <d v="2015-08-10T23:00:00"/>
        <d v="2015-12-23T16:18:00"/>
        <d v="2014-11-20T16:04:00"/>
        <d v="2015-02-19T20:45:48"/>
        <d v="2016-07-02T17:44:28"/>
        <d v="2016-05-06T13:04:00"/>
        <d v="2016-03-28T16:18:15"/>
        <d v="2016-12-30T02:03:55"/>
        <d v="2017-02-18T04:59:00"/>
        <d v="2016-03-01T23:59:00"/>
        <d v="2017-02-20T04:37:48"/>
        <d v="2015-06-16T23:30:00"/>
        <d v="2015-05-13T16:53:35"/>
        <d v="2016-03-12T19:52:44"/>
        <d v="2012-10-04T23:07:13"/>
        <d v="2015-05-05T18:48:00"/>
        <d v="2016-03-13T22:00:00"/>
        <d v="2016-05-07T21:11:59"/>
        <d v="2014-12-21T17:43:33"/>
        <d v="2015-09-23T20:27:39"/>
        <d v="2015-01-15T19:29:00"/>
        <d v="2011-12-27T17:35:58"/>
        <d v="2012-02-26T00:07:21"/>
        <d v="2015-08-18T21:01:15"/>
        <d v="2015-08-22T03:59:00"/>
        <d v="2016-02-13T19:02:06"/>
        <d v="2014-10-22T15:36:50"/>
        <d v="2015-04-03T21:48:59"/>
        <d v="2016-09-18T19:51:05"/>
        <d v="2015-03-14T03:11:00"/>
        <d v="2014-08-08T22:27:26"/>
        <d v="2015-04-05T17:51:17"/>
        <d v="2014-07-05T14:22:27"/>
        <d v="2016-10-09T10:56:59"/>
        <d v="2015-04-03T15:38:00"/>
        <d v="2015-08-22T12:07:53"/>
        <d v="2015-01-08T20:58:03"/>
        <d v="2015-09-16T05:37:27"/>
        <d v="2014-08-16T23:42:00"/>
        <d v="2013-12-21T04:44:00"/>
        <d v="2015-02-22T01:21:47"/>
        <d v="2016-12-29T22:01:40"/>
        <d v="2014-09-11T06:14:57"/>
        <d v="2016-08-31T05:36:00"/>
        <d v="2015-04-01T12:22:05"/>
        <d v="2015-11-30T22:30:00"/>
        <d v="2015-07-05T15:38:37"/>
        <d v="2015-02-28T12:00:00"/>
        <d v="2015-05-25T21:38:16"/>
        <d v="2015-05-04T01:40:38"/>
        <d v="2015-01-02T16:13:36"/>
        <d v="2011-07-12T03:14:42"/>
        <d v="2013-12-09T05:59:00"/>
        <d v="2015-04-30T16:00:51"/>
        <d v="2015-11-02T08:00:00"/>
        <d v="2015-11-28T21:22:21"/>
        <d v="2013-01-16T20:19:25"/>
        <d v="2015-06-22T17:31:06"/>
        <d v="2016-09-18T20:26:25"/>
        <d v="2015-05-07T17:11:59"/>
        <d v="2010-02-15T05:00:00"/>
        <d v="2016-07-05T20:54:43"/>
        <d v="2015-12-15T20:25:16"/>
        <d v="2015-11-09T01:21:33"/>
        <d v="2015-01-01T07:59:00"/>
        <d v="2014-08-02T15:49:43"/>
        <d v="2017-03-06T06:58:27"/>
        <d v="2016-05-31T16:33:14"/>
        <d v="2014-12-02T06:19:05"/>
        <d v="2016-07-13T06:49:59"/>
        <d v="2014-07-01T19:00:00"/>
        <d v="2017-01-10T16:31:21"/>
        <d v="2014-12-19T19:31:28"/>
        <d v="2016-03-11T22:20:43"/>
        <d v="2015-04-13T19:00:00"/>
        <d v="2015-06-21T00:50:59"/>
        <d v="2012-07-28T02:00:00"/>
        <d v="2012-05-25T14:14:00"/>
        <d v="2010-10-15T04:00:00"/>
        <d v="2016-11-26T06:00:00"/>
        <d v="2016-02-03T18:49:00"/>
        <d v="2017-02-28T08:51:00"/>
        <d v="2015-06-27T21:44:14"/>
        <d v="2014-02-14T22:43:20"/>
        <d v="2011-01-02T03:00:00"/>
        <d v="2016-08-13T23:29:16"/>
        <d v="2015-04-29T14:07:06"/>
        <d v="2014-07-09T17:24:25"/>
        <d v="2016-02-18T21:30:00"/>
        <d v="2015-02-08T19:38:49"/>
        <d v="2015-03-01T21:47:19"/>
        <d v="2012-08-26T21:37:03"/>
        <d v="2016-10-17T15:15:19"/>
        <d v="2016-04-05T16:00:00"/>
        <d v="2014-12-27T01:40:44"/>
        <d v="2012-03-01T04:59:00"/>
        <d v="2014-07-14T19:32:39"/>
        <d v="2017-04-14T04:59:00"/>
        <d v="2016-07-15T21:38:00"/>
        <d v="2015-12-23T22:59:00"/>
        <d v="2016-06-26T00:04:51"/>
        <d v="2014-07-15T05:11:00"/>
        <d v="2015-03-23T03:55:12"/>
        <d v="2016-01-31T04:17:00"/>
        <d v="2015-08-20T20:06:00"/>
        <d v="2014-01-05T13:31:00"/>
        <d v="2017-03-24T05:00:23"/>
        <d v="2014-12-02T15:04:04"/>
        <d v="2016-12-21T14:59:03"/>
        <d v="2014-08-12T01:53:58"/>
        <d v="2015-08-29T03:59:00"/>
        <d v="2015-01-15T21:54:55"/>
        <d v="2014-02-23T18:43:38"/>
        <d v="2016-05-14T15:18:28"/>
        <d v="2014-02-17T00:00:00"/>
        <d v="2015-04-24T21:52:21"/>
        <d v="2015-03-08T12:57:05"/>
        <d v="2015-01-18T01:12:00"/>
        <d v="2016-09-03T16:34:37"/>
        <d v="2010-06-25T21:32:00"/>
        <d v="2016-07-01T18:35:38"/>
        <d v="2014-11-03T00:00:00"/>
        <d v="2015-08-11T13:00:52"/>
        <d v="2012-04-10T22:36:27"/>
        <d v="2014-10-29T22:57:51"/>
        <d v="2016-07-15T20:42:26"/>
        <d v="2015-09-28T06:35:34"/>
        <d v="2016-12-07T17:36:09"/>
        <d v="2014-11-22T00:02:03"/>
        <d v="2013-02-13T22:37:49"/>
        <d v="2015-12-10T22:12:46"/>
        <d v="2015-03-19T19:02:50"/>
        <d v="2015-08-30T05:28:00"/>
        <d v="2013-11-29T14:28:15"/>
        <d v="2015-09-06T02:36:46"/>
        <d v="2014-12-04T01:31:39"/>
        <d v="2016-04-21T22:36:48"/>
        <d v="2016-06-02T13:07:28"/>
        <d v="2015-07-23T18:02:25"/>
        <d v="2015-10-31T15:57:33"/>
        <d v="2014-10-27T03:00:00"/>
        <d v="2014-09-06T00:10:11"/>
        <d v="2012-02-14T19:49:00"/>
        <d v="2017-01-07T07:12:49"/>
        <d v="2014-10-27T21:25:08"/>
        <d v="2015-03-11T23:45:52"/>
        <d v="2014-09-05T20:30:02"/>
        <d v="2011-09-06T20:39:10"/>
        <d v="2015-08-21T11:47:36"/>
        <d v="2016-11-17T19:28:06"/>
        <d v="2012-10-17T20:17:39"/>
        <d v="2011-09-27T04:59:00"/>
        <d v="2014-10-17T19:10:10"/>
        <d v="2014-08-25T17:12:18"/>
        <d v="2015-04-14T19:00:33"/>
        <d v="2015-02-16T19:58:29"/>
        <d v="2014-01-31T19:01:00"/>
        <d v="2013-04-15T22:16:33"/>
        <d v="2016-01-08T19:47:00"/>
        <d v="2016-01-29T23:34:00"/>
        <d v="2015-01-24T03:00:00"/>
        <d v="2015-07-16T07:56:00"/>
        <d v="2016-06-05T10:43:47"/>
        <d v="2015-12-01T05:59:00"/>
        <d v="2016-10-31T21:36:04"/>
        <d v="2016-10-26T03:59:00"/>
        <d v="2014-09-28T18:55:56"/>
        <d v="2017-02-11T12:09:38"/>
        <d v="2016-11-29T17:01:45"/>
        <d v="2014-09-17T05:06:39"/>
        <d v="2015-12-04T19:29:08"/>
        <d v="2016-09-09T18:00:48"/>
        <d v="2016-04-14T04:39:40"/>
        <d v="2014-06-23T16:00:00"/>
        <d v="2017-01-11T17:49:08"/>
        <d v="2015-09-27T18:38:24"/>
        <d v="2011-05-28T02:22:42"/>
        <d v="2016-03-25T16:59:16"/>
        <d v="2014-06-18T20:13:00"/>
        <d v="2017-04-09T20:00:00"/>
        <d v="2015-03-27T23:16:12"/>
        <d v="2016-02-18T22:00:00"/>
        <d v="2014-10-05T09:12:02"/>
        <d v="2016-02-12T04:33:11"/>
        <d v="2014-09-15T19:55:03"/>
        <d v="2015-12-02T20:59:25"/>
        <d v="2016-04-06T04:04:51"/>
        <d v="2016-02-21T01:02:56"/>
        <d v="2016-04-15T20:12:08"/>
        <d v="2015-05-01T08:59:32"/>
        <d v="2016-02-26T00:00:00"/>
        <d v="2017-01-17T20:16:26"/>
        <d v="2015-12-19T16:07:09"/>
        <d v="2016-02-20T22:22:18"/>
        <d v="2014-07-15T22:00:00"/>
        <d v="2016-08-01T13:41:00"/>
        <d v="2014-08-23T20:59:10"/>
        <d v="2016-06-19T19:12:56"/>
        <d v="2016-06-08T17:33:39"/>
        <d v="2017-02-17T21:00:00"/>
        <d v="2016-07-07T23:42:17"/>
        <d v="2014-04-07T17:13:42"/>
        <d v="2015-07-01T00:40:46"/>
        <d v="2014-08-21T00:45:30"/>
        <d v="2014-08-12T18:57:31"/>
        <d v="2015-04-08T18:58:47"/>
        <d v="2014-08-01T17:12:00"/>
        <d v="2015-03-23T04:59:00"/>
        <d v="2015-06-13T16:37:23"/>
        <d v="2017-04-16T20:00:00"/>
        <d v="2012-12-07T22:23:42"/>
        <d v="2016-01-08T22:54:35"/>
        <d v="2016-05-01T14:18:38"/>
        <d v="2015-04-11T19:22:39"/>
        <d v="2016-06-18T19:32:19"/>
        <d v="2015-10-02T10:35:38"/>
        <d v="2015-05-31T09:29:00"/>
        <d v="2015-11-08T12:00:00"/>
        <d v="2013-08-10T13:15:20"/>
        <d v="2014-12-03T05:34:20"/>
        <d v="2016-12-28T19:25:15"/>
        <d v="2016-08-27T17:00:09"/>
        <d v="2016-05-19T08:12:01"/>
        <d v="2015-09-25T23:43:42"/>
        <d v="2016-04-05T08:34:06"/>
        <d v="2015-05-30T20:11:12"/>
        <d v="2014-12-23T21:08:45"/>
        <d v="2015-07-26T05:42:16"/>
        <d v="2014-09-16T03:00:00"/>
        <d v="2016-01-16T11:00:00"/>
        <d v="2016-06-18T05:19:50"/>
        <d v="2013-07-12T21:51:00"/>
        <d v="2015-02-22T12:14:45"/>
        <d v="2015-05-31T23:00:00"/>
        <d v="2015-11-25T22:04:55"/>
        <d v="2015-05-31T17:35:00"/>
        <d v="2015-05-19T21:00:49"/>
        <d v="2014-11-13T12:35:08"/>
        <d v="2016-03-10T00:35:00"/>
        <d v="2014-02-02T18:02:06"/>
        <d v="2014-12-12T07:11:00"/>
        <d v="2016-10-10T10:36:23"/>
        <d v="2016-12-21T11:50:30"/>
        <d v="2016-11-17T14:15:33"/>
        <d v="2015-03-31T13:14:00"/>
        <d v="2012-03-18T12:17:05"/>
        <d v="2015-12-20T11:59:00"/>
        <d v="2015-06-01T17:01:00"/>
        <d v="2014-11-09T19:47:51"/>
        <d v="2010-07-21T19:00:00"/>
        <d v="2017-03-27T16:16:59"/>
        <d v="2016-05-27T17:46:51"/>
        <d v="2015-04-10T05:00:00"/>
        <d v="2016-02-08T13:01:00"/>
        <d v="2017-04-01T03:59:00"/>
        <d v="2016-09-05T02:59:00"/>
        <d v="2017-04-11T20:44:05"/>
        <d v="2015-04-19T15:08:52"/>
        <d v="2015-01-16T10:26:00"/>
        <d v="2012-01-05T11:33:00"/>
        <d v="2010-05-08T22:16:00"/>
        <d v="2017-02-23T01:00:00"/>
        <d v="2015-01-31T15:25:53"/>
        <d v="2016-07-12T18:51:00"/>
        <d v="2016-09-25T01:16:29"/>
        <d v="2015-06-30T03:06:42"/>
        <d v="2016-08-29T03:55:00"/>
        <d v="2015-02-06T01:37:14"/>
        <d v="2013-12-15T03:14:59"/>
        <d v="2014-08-20T09:21:17"/>
        <d v="2015-02-22T11:30:00"/>
        <d v="2017-02-02T14:46:01"/>
        <d v="2014-09-01T20:10:17"/>
        <d v="2016-09-15T20:53:33"/>
        <d v="2010-09-02T02:00:00"/>
        <d v="2016-05-15T16:21:00"/>
        <d v="2015-01-16T12:09:11"/>
        <d v="2012-03-26T08:01:39"/>
        <d v="2016-03-30T20:10:58"/>
        <d v="2016-10-08T09:20:39"/>
        <d v="2016-03-05T19:44:56"/>
        <d v="2015-04-29T23:00:00"/>
        <d v="2015-02-15T14:05:47"/>
        <d v="2016-03-04T01:55:55"/>
        <d v="2016-01-06T20:38:37"/>
        <d v="2015-04-01T20:32:43"/>
        <d v="2016-02-15T07:59:00"/>
        <d v="2015-02-08T21:58:29"/>
        <d v="2015-09-09T22:31:19"/>
        <d v="2016-04-17T23:30:00"/>
        <d v="2015-04-03T21:44:10"/>
        <d v="2016-06-05T12:42:12"/>
        <d v="2011-01-24T05:45:26"/>
        <d v="2014-12-01T22:59:21"/>
        <d v="2010-10-25T03:03:49"/>
        <d v="2016-11-02T00:31:01"/>
        <d v="2015-02-28T08:00:00"/>
        <d v="2016-02-23T00:57:56"/>
        <d v="2015-04-03T13:59:01"/>
        <d v="2016-07-12T19:22:21"/>
        <d v="2014-10-04T06:59:00"/>
        <d v="2014-08-14T18:20:08"/>
        <d v="2014-09-27T13:27:24"/>
        <d v="2015-12-17T04:38:46"/>
        <d v="2014-12-05T17:27:15"/>
        <d v="2015-09-07T18:09:57"/>
        <d v="2015-03-24T00:08:46"/>
        <d v="2015-03-07T19:55:01"/>
        <d v="2012-09-15T01:35:37"/>
        <d v="2015-04-24T01:39:31"/>
        <d v="2016-05-10T21:00:00"/>
        <d v="2012-06-09T20:20:08"/>
        <d v="2011-08-06T14:38:56"/>
        <d v="2015-05-21T03:26:50"/>
        <d v="2016-07-19T14:14:41"/>
        <d v="2014-12-25T20:27:03"/>
        <d v="2015-10-16T16:35:52"/>
        <d v="2015-06-11T23:00:00"/>
        <d v="2011-12-16T01:26:35"/>
        <d v="2013-11-11T14:19:08"/>
        <d v="2015-11-03T04:15:59"/>
        <d v="2014-06-17T04:36:18"/>
        <d v="2015-07-07T19:26:20"/>
        <d v="2012-04-04T16:46:15"/>
        <d v="2015-03-01T03:00:00"/>
        <d v="2017-04-04T03:38:41"/>
        <d v="2012-09-23T02:25:00"/>
        <d v="2013-11-27T22:08:31"/>
        <d v="2015-01-16T10:30:47"/>
        <d v="2015-09-12T13:37:40"/>
        <d v="2013-06-05T22:13:50"/>
        <d v="2017-03-02T16:49:11"/>
        <d v="2014-10-26T20:08:00"/>
        <d v="2014-10-28T22:00:00"/>
        <d v="2016-01-03T01:55:37"/>
        <d v="2014-12-05T16:04:40"/>
        <d v="2015-08-25T17:34:42"/>
        <d v="2016-08-16T18:07:49"/>
        <d v="2014-05-16T22:11:30"/>
        <d v="2013-04-06T06:16:22"/>
        <d v="2015-06-20T19:06:13"/>
        <d v="2016-12-09T14:51:39"/>
        <d v="2011-12-16T00:19:14"/>
        <d v="2015-11-12T06:59:00"/>
        <d v="2015-11-05T23:32:52"/>
        <d v="2015-08-08T21:34:00"/>
        <d v="2017-01-03T16:02:45"/>
        <d v="2015-09-17T02:31:52"/>
        <d v="2014-05-19T11:26:29"/>
        <d v="2016-02-18T19:09:29"/>
        <d v="2014-08-23T22:08:38"/>
        <d v="2014-12-14T20:00:34"/>
        <d v="2015-06-18T13:13:11"/>
        <d v="2014-12-26T20:35:39"/>
        <d v="2015-07-03T21:26:26"/>
        <d v="2012-06-16T03:10:00"/>
        <d v="2014-06-27T02:52:54"/>
        <d v="2016-05-15T20:21:13"/>
        <d v="2014-07-21T12:52:06"/>
        <d v="2015-06-11T02:13:11"/>
        <d v="2014-09-11T08:37:22"/>
        <d v="2016-11-13T10:17:40"/>
        <d v="2014-06-27T16:21:24"/>
        <d v="2016-03-01T17:05:14"/>
        <d v="2013-10-22T21:44:38"/>
        <d v="2015-02-28T00:01:34"/>
        <d v="2015-08-23T08:35:08"/>
        <d v="2014-03-16T22:00:00"/>
        <d v="2015-01-24T12:00:00"/>
        <d v="2015-03-27T02:39:00"/>
        <d v="2013-12-21T20:32:11"/>
        <d v="2015-03-14T00:50:01"/>
        <d v="2015-06-10T09:58:22"/>
        <d v="2016-10-07T21:51:48"/>
        <d v="2014-09-25T21:16:44"/>
        <d v="2013-11-09T01:18:59"/>
        <d v="2016-05-05T21:36:36"/>
        <d v="2015-01-25T03:56:39"/>
        <d v="2015-01-08T13:41:00"/>
        <d v="2015-04-19T16:19:46"/>
        <d v="2013-12-01T21:01:42"/>
        <d v="2013-11-21T17:46:19"/>
        <d v="2017-01-21T21:45:31"/>
        <d v="2016-02-28T23:59:00"/>
        <d v="2017-03-01T04:00:00"/>
        <d v="2016-12-21T04:36:30"/>
        <d v="2014-08-12T18:36:01"/>
        <d v="2014-10-26T21:52:38"/>
        <d v="2016-02-01T23:55:41"/>
        <d v="2015-03-31T22:59:00"/>
        <d v="2014-11-14T18:16:31"/>
        <d v="2017-03-03T13:05:19"/>
        <d v="2014-05-12T04:03:29"/>
        <d v="2017-03-20T18:07:27"/>
        <d v="2014-12-11T16:31:10"/>
        <d v="2015-04-23T21:05:38"/>
        <d v="2016-03-13T12:00:00"/>
        <d v="2014-08-04T16:00:00"/>
        <d v="2016-06-29T20:20:14"/>
        <d v="2015-01-04T23:26:00"/>
        <d v="2012-02-21T22:46:14"/>
        <d v="2016-11-09T23:22:12"/>
        <d v="2015-06-15T19:10:18"/>
        <d v="2017-01-18T00:23:18"/>
        <d v="2015-04-06T15:15:45"/>
        <d v="2010-11-30T05:00:00"/>
        <d v="2016-03-31T16:56:25"/>
        <d v="2015-01-17T12:38:23"/>
        <d v="2012-10-30T07:42:18"/>
        <d v="2015-02-27T19:49:06"/>
        <d v="2016-08-07T19:32:25"/>
        <d v="2015-04-04T18:10:37"/>
        <d v="2015-02-16T10:11:17"/>
        <d v="2015-03-29T20:00:00"/>
        <d v="2015-01-11T01:00:00"/>
        <d v="2014-11-15T20:00:00"/>
        <d v="2014-04-05T02:59:39"/>
        <d v="2017-04-30T17:00:00"/>
        <d v="2015-04-30T02:25:39"/>
        <d v="2015-01-29T17:46:05"/>
        <d v="2015-07-27T03:59:00"/>
        <d v="2014-08-15T20:20:34"/>
        <d v="2015-03-28T01:46:48"/>
        <d v="2015-05-21T15:45:25"/>
        <d v="2015-06-09T02:00:00"/>
        <d v="2016-03-09T17:09:20"/>
        <d v="2016-02-14T16:20:32"/>
        <d v="2014-11-28T17:20:01"/>
        <d v="2013-11-02T22:09:05"/>
        <d v="2016-07-16T08:47:46"/>
        <d v="2017-03-02T22:57:58"/>
        <d v="2014-09-04T16:07:54"/>
        <d v="2013-04-27T21:16:31"/>
        <d v="2016-11-07T18:12:55"/>
        <d v="2015-02-28T22:00:00"/>
        <d v="2016-11-24T23:00:00"/>
        <d v="2016-09-16T23:10:04"/>
        <d v="2016-05-12T10:47:14"/>
        <d v="2016-10-02T03:25:44"/>
        <d v="2015-05-15T15:04:49"/>
        <d v="2015-05-09T19:09:22"/>
        <d v="2012-12-19T15:24:05"/>
        <d v="2016-02-14T02:39:31"/>
        <d v="2014-10-02T17:56:32"/>
        <d v="2015-05-30T21:26:11"/>
        <d v="2016-11-02T03:59:00"/>
        <d v="2015-07-17T19:35:39"/>
        <d v="2016-02-20T10:29:30"/>
        <d v="2016-01-01T08:38:51"/>
        <d v="2015-02-15T15:38:00"/>
        <d v="2014-09-20T15:40:33"/>
        <d v="2011-06-08T17:31:01"/>
        <d v="2015-04-14T16:19:25"/>
        <d v="2016-05-09T20:50:00"/>
        <d v="2011-08-11T16:01:58"/>
        <d v="2015-06-07T21:56:38"/>
        <d v="2016-12-05T14:10:54"/>
        <d v="2014-11-23T22:29:09"/>
        <d v="2015-08-17T16:15:59"/>
        <d v="2014-09-06T05:09:04"/>
        <d v="2014-11-12T21:47:00"/>
        <d v="2015-05-31T15:28:02"/>
        <d v="2015-03-24T03:34:59"/>
        <d v="2015-08-26T18:32:00"/>
        <d v="2017-04-07T16:15:03"/>
        <d v="2016-10-23T15:29:19"/>
        <d v="2014-06-21T01:05:03"/>
        <d v="2014-11-08T00:00:00"/>
        <d v="2014-11-13T01:29:53"/>
        <d v="2015-02-24T03:15:40"/>
        <d v="2015-10-26T21:20:00"/>
        <d v="2014-12-25T08:00:00"/>
        <d v="2016-07-30T21:13:14"/>
        <d v="2016-03-14T23:00:00"/>
        <d v="2017-02-18T05:59:00"/>
        <d v="2012-02-12T02:49:26"/>
        <d v="2014-08-30T15:30:00"/>
        <d v="2014-08-03T18:05:47"/>
        <d v="2013-05-24T13:54:44"/>
        <d v="2016-01-18T00:00:00"/>
        <d v="2014-09-21T19:48:38"/>
        <d v="2016-07-21T15:02:31"/>
        <d v="2014-03-14T16:49:11"/>
        <d v="2014-08-31T19:39:00"/>
        <d v="2014-05-23T14:05:25"/>
        <d v="2014-08-16T02:04:23"/>
        <d v="2012-05-19T17:05:05"/>
        <d v="2017-04-09T20:29:29"/>
        <d v="2016-06-19T08:11:57"/>
        <d v="2015-12-25T14:21:53"/>
        <d v="2014-05-14T18:11:35"/>
        <d v="2014-11-26T13:14:00"/>
        <d v="2014-12-18T04:32:21"/>
        <d v="2015-07-23T13:25:35"/>
        <d v="2014-02-19T09:08:42"/>
        <d v="2016-10-19T10:38:27"/>
        <d v="2015-06-19T18:28:03"/>
        <d v="2017-03-29T23:32:11"/>
        <d v="2015-09-24T14:10:48"/>
        <d v="2016-05-24T14:25:00"/>
        <d v="2015-07-16T21:38:56"/>
        <d v="2016-02-21T08:24:17"/>
        <d v="2012-09-07T22:37:44"/>
        <d v="2014-10-31T22:45:42"/>
        <d v="2014-12-18T21:33:15"/>
        <d v="2016-06-16T17:02:46"/>
        <d v="2016-07-08T17:32:14"/>
        <d v="2014-12-13T11:19:29"/>
        <d v="2016-05-14T04:59:00"/>
        <d v="2015-08-04T04:30:03"/>
        <d v="2015-05-14T23:56:12"/>
        <d v="2016-10-11T12:35:39"/>
        <d v="2016-03-03T19:00:00"/>
        <d v="2014-11-09T12:00:00"/>
        <d v="2015-05-28T15:59:00"/>
        <d v="2014-09-09T16:49:20"/>
        <d v="2015-02-24T03:00:00"/>
        <d v="2016-12-01T05:06:21"/>
        <d v="2011-09-01T06:00:00"/>
        <d v="2015-11-13T21:55:56"/>
        <d v="2015-04-14T03:21:58"/>
        <d v="2015-02-26T03:19:55"/>
        <d v="2017-02-03T23:51:20"/>
        <d v="2014-11-01T02:12:42"/>
        <d v="2012-01-15T18:11:50"/>
        <d v="2012-10-01T00:17:02"/>
        <d v="2014-09-18T20:59:32"/>
        <d v="2015-05-29T15:34:19"/>
        <d v="2016-05-15T23:00:00"/>
        <d v="2015-02-14T11:27:00"/>
        <d v="2014-09-17T20:56:40"/>
        <d v="2014-11-11T21:13:28"/>
        <d v="2016-03-02T16:08:13"/>
        <d v="2015-07-08T15:17:02"/>
        <d v="2015-02-17T01:40:47"/>
        <d v="2013-11-07T02:00:03"/>
        <d v="2011-03-10T19:48:47"/>
        <d v="2010-12-23T05:35:24"/>
        <d v="2014-07-27T15:27:00"/>
        <d v="2014-11-28T03:28:17"/>
        <d v="2014-07-19T03:43:24"/>
        <d v="2016-03-28T15:50:29"/>
        <d v="2014-07-29T03:14:56"/>
        <d v="2013-09-29T10:11:01"/>
        <d v="2015-07-03T14:46:35"/>
        <d v="2013-09-01T00:32:03"/>
        <d v="2013-10-22T03:59:00"/>
        <d v="2015-07-22T13:02:10"/>
        <d v="2014-12-05T00:59:19"/>
        <d v="2015-03-02T23:00:00"/>
        <d v="2015-06-04T18:39:11"/>
        <d v="2015-05-08T08:14:03"/>
        <d v="2015-11-08T22:10:20"/>
        <d v="2014-11-01T03:59:00"/>
        <d v="2015-11-17T22:24:14"/>
        <d v="2015-07-22T23:08:27"/>
        <d v="2015-08-22T19:34:53"/>
        <d v="2017-02-08T21:40:35"/>
        <d v="2017-03-03T05:00:00"/>
        <d v="2014-09-03T23:36:18"/>
        <d v="2015-02-15T20:30:07"/>
        <d v="2012-08-10T21:44:48"/>
        <d v="2014-09-01T05:00:00"/>
        <d v="2015-10-26T15:48:33"/>
        <d v="2015-09-15T11:11:00"/>
        <d v="2012-07-24T20:20:48"/>
        <d v="2015-05-02T22:02:16"/>
        <d v="2015-10-01T19:02:22"/>
        <d v="2014-07-10T21:29:10"/>
        <d v="2014-06-24T18:57:09"/>
        <d v="2015-05-10T18:45:30"/>
        <d v="2017-03-14T17:22:02"/>
        <d v="2016-03-30T15:41:35"/>
        <d v="2016-09-02T17:03:22"/>
        <d v="2015-11-22T15:03:41"/>
        <d v="2015-12-25T02:21:26"/>
        <d v="2015-10-17T16:01:55"/>
        <d v="2015-05-13T16:18:51"/>
        <d v="2014-09-01T03:59:00"/>
        <d v="2014-01-16T04:00:00"/>
        <d v="2014-02-05T19:58:17"/>
        <d v="2015-08-31T06:45:37"/>
        <d v="2016-08-06T21:35:08"/>
        <d v="2016-08-02T23:00:00"/>
        <d v="2015-05-16T03:00:00"/>
        <d v="2015-04-21T13:25:26"/>
        <d v="2014-08-05T14:52:09"/>
        <d v="2016-06-16T15:37:26"/>
        <d v="2016-03-08T13:51:09"/>
        <d v="2012-02-15T21:46:01"/>
        <d v="2014-06-01T22:37:19"/>
        <d v="2014-08-09T14:44:07"/>
        <d v="2015-12-13T06:47:40"/>
        <d v="2009-11-01T03:59:00"/>
        <d v="2014-01-07T00:39:58"/>
        <d v="2016-01-29T08:00:29"/>
        <d v="2015-04-15T21:54:53"/>
        <d v="2016-08-06T23:44:54"/>
        <d v="2015-06-18T17:08:25"/>
        <d v="2016-07-22T04:37:55"/>
        <d v="2015-04-29T01:16:39"/>
        <d v="2014-10-05T19:13:32"/>
        <d v="2016-01-02T16:27:01"/>
        <d v="2016-12-11T16:20:08"/>
        <d v="2010-03-15T06:59:00"/>
        <d v="2014-03-15T18:58:29"/>
        <d v="2015-08-29T15:53:44"/>
        <d v="2015-08-08T15:33:37"/>
        <d v="2015-12-07T22:57:42"/>
        <d v="2016-09-01T15:59:54"/>
        <d v="2014-07-05T23:07:12"/>
        <d v="2014-10-05T19:13:41"/>
        <d v="2015-08-17T16:05:59"/>
        <d v="2016-08-01T00:36:20"/>
        <d v="2017-05-03T19:12:00"/>
        <d v="2015-06-07T13:55:54"/>
        <d v="2015-02-28T06:00:18"/>
        <d v="2014-11-25T01:00:00"/>
        <d v="2016-09-02T20:24:33"/>
        <d v="2015-02-27T04:02:41"/>
        <d v="2013-10-19T12:13:06"/>
        <d v="2014-03-02T19:01:17"/>
        <d v="2015-11-21T04:00:00"/>
        <d v="2013-10-17T13:38:05"/>
        <d v="2012-04-17T00:31:00"/>
        <d v="2013-01-16T18:33:17"/>
        <d v="2012-11-11T05:00:40"/>
        <d v="2016-04-10T07:54:24"/>
        <d v="2012-05-06T21:41:56"/>
        <d v="2011-07-22T04:42:01"/>
        <d v="2016-11-18T19:03:10"/>
        <d v="2016-04-02T08:06:57"/>
        <d v="2016-01-29T14:46:10"/>
        <d v="2012-05-30T19:00:00"/>
        <d v="2016-10-14T22:00:00"/>
        <d v="2017-03-19T11:18:59"/>
        <d v="2016-01-03T20:17:36"/>
        <d v="2015-11-28T14:54:54"/>
        <d v="2014-07-24T02:59:00"/>
        <d v="2016-02-11T23:22:17"/>
        <d v="2017-01-12T16:42:00"/>
        <d v="2014-09-07T22:13:14"/>
        <d v="2016-07-14T18:12:00"/>
        <d v="2015-09-16T22:00:00"/>
        <d v="2014-09-24T22:00:01"/>
        <d v="2016-02-27T06:45:36"/>
        <d v="2015-06-03T13:08:15"/>
        <d v="2013-11-03T20:09:17"/>
        <d v="2013-06-30T19:58:00"/>
        <d v="2013-10-06T20:21:10"/>
        <d v="2015-01-12T06:00:03"/>
        <d v="2014-11-27T22:24:00"/>
        <d v="2014-10-24T04:00:00"/>
        <d v="2014-08-13T03:19:26"/>
        <d v="2015-07-17T13:18:00"/>
        <d v="2014-10-02T03:59:00"/>
        <d v="2017-03-29T17:44:10"/>
        <d v="2014-10-20T19:23:05"/>
        <d v="2016-10-17T19:10:31"/>
        <d v="2015-09-09T04:00:18"/>
        <d v="2015-01-01T02:59:03"/>
        <d v="2015-05-09T04:00:00"/>
        <d v="2015-07-08T16:45:00"/>
        <d v="2015-08-14T06:16:59"/>
        <d v="2015-03-01T18:07:20"/>
        <d v="2013-01-03T01:31:33"/>
        <d v="2017-01-31T05:00:00"/>
        <d v="2014-12-09T02:12:08"/>
        <d v="2014-09-25T16:24:24"/>
        <d v="2015-08-28T12:12:00"/>
        <d v="2014-09-17T12:49:51"/>
        <d v="2014-10-30T22:22:42"/>
        <d v="2015-05-10T17:22:37"/>
        <d v="2014-10-20T02:07:00"/>
        <d v="2015-10-16T08:41:44"/>
        <d v="2015-07-15T10:43:42"/>
        <d v="2015-05-01T22:00:00"/>
        <d v="2017-01-13T23:05:00"/>
        <d v="2016-01-18T13:00:00"/>
        <d v="2015-01-10T07:59:00"/>
        <d v="2015-08-16T23:00:50"/>
        <d v="2015-05-10T23:01:00"/>
        <d v="2015-08-29T01:56:53"/>
        <d v="2015-08-07T15:00:00"/>
        <d v="2014-07-03T03:00:00"/>
        <d v="2015-03-08T15:16:00"/>
        <d v="2014-09-23T01:51:40"/>
        <d v="2014-12-25T05:00:00"/>
        <d v="2012-01-14T06:01:26"/>
        <d v="2012-12-11T03:37:27"/>
        <d v="2014-07-14T02:30:00"/>
        <d v="2015-08-03T04:27:37"/>
        <d v="2011-06-18T21:14:06"/>
        <d v="2015-10-05T18:56:01"/>
        <d v="2015-07-25T21:59:00"/>
        <d v="2014-11-06T04:22:37"/>
        <d v="2015-10-03T21:00:00"/>
        <d v="2017-01-04T13:06:20"/>
        <d v="2016-09-30T17:58:47"/>
        <d v="2016-03-13T21:25:16"/>
        <d v="2013-07-30T02:32:46"/>
        <d v="2016-01-20T17:24:21"/>
        <d v="2016-04-15T16:28:00"/>
        <d v="2015-04-18T16:52:02"/>
        <d v="2013-08-28T23:54:51"/>
        <d v="2014-08-12T22:50:11"/>
        <d v="2014-06-27T21:33:28"/>
        <d v="2015-02-19T19:47:59"/>
        <d v="2016-04-16T18:43:26"/>
        <d v="2014-09-03T18:49:24"/>
        <d v="2016-09-21T05:45:04"/>
        <d v="2016-06-28T23:15:33"/>
        <d v="2011-07-16T17:32:54"/>
        <d v="2015-08-04T04:27:54"/>
        <d v="2016-03-13T20:45:24"/>
        <d v="2015-04-28T15:19:54"/>
        <d v="2015-02-02T18:43:21"/>
        <d v="2014-09-01T20:09:38"/>
        <d v="2015-02-16T07:13:43"/>
        <d v="2011-11-13T16:22:07"/>
        <d v="2014-06-01T04:00:00"/>
        <d v="2015-10-29T01:07:14"/>
        <d v="2012-09-02T11:30:48"/>
        <d v="2016-04-10T18:41:12"/>
        <d v="2015-05-13T20:04:28"/>
        <d v="2014-11-13T20:18:47"/>
        <d v="2012-04-16T16:00:00"/>
        <d v="2014-07-30T18:03:16"/>
        <d v="2015-08-20T18:19:02"/>
        <d v="2014-09-21T18:32:49"/>
        <d v="2015-07-12T04:58:11"/>
        <d v="2015-01-10T17:21:00"/>
        <d v="2015-03-31T18:04:04"/>
        <d v="2014-05-31T23:30:00"/>
        <d v="2015-03-25T07:01:00"/>
        <d v="2012-03-18T23:53:15"/>
        <d v="2015-01-09T02:00:00"/>
        <d v="2015-08-24T10:33:16"/>
        <d v="2015-11-19T20:45:17"/>
        <d v="2015-09-20T19:05:56"/>
        <d v="2014-08-31T18:24:37"/>
        <d v="2015-07-05T22:59:00"/>
        <d v="2015-03-26T22:17:51"/>
        <d v="2017-02-20T00:26:39"/>
        <d v="2015-12-19T19:49:59"/>
        <d v="2014-08-09T06:25:04"/>
        <d v="2016-04-08T18:35:00"/>
        <d v="2015-10-26T18:58:10"/>
        <d v="2016-05-19T00:56:28"/>
        <d v="2013-09-11T02:34:27"/>
        <d v="2015-06-02T15:34:53"/>
        <d v="2014-06-22T21:00:00"/>
        <d v="2014-09-27T01:02:41"/>
        <d v="2015-11-08T21:40:33"/>
        <d v="2016-03-10T13:42:39"/>
        <d v="2013-07-31T23:32:57"/>
        <d v="2016-03-30T19:23:22"/>
        <d v="2013-01-06T00:37:18"/>
        <d v="2016-06-05T06:21:33"/>
        <d v="2016-02-12T03:08:24"/>
        <d v="2014-08-09T03:00:00"/>
        <d v="2014-05-08T21:23:30"/>
        <d v="2016-09-06T11:22:34"/>
        <d v="2015-01-20T19:16:00"/>
        <d v="2015-08-16T14:06:41"/>
        <d v="2016-01-01T20:20:12"/>
        <d v="2016-07-31T16:00:00"/>
        <d v="2012-05-12T02:31:00"/>
        <d v="2014-07-31T09:46:21"/>
        <d v="2015-06-30T23:55:00"/>
        <d v="2014-10-02T20:59:02"/>
        <d v="2014-09-09T16:12:03"/>
        <d v="2014-11-25T19:46:00"/>
        <d v="2015-05-28T16:38:09"/>
        <d v="2015-03-27T03:34:36"/>
        <d v="2015-04-05T03:40:47"/>
        <d v="2015-11-24T18:06:58"/>
        <d v="2015-01-28T13:04:38"/>
        <d v="2017-03-25T13:14:22"/>
        <d v="2017-04-27T19:15:19"/>
        <d v="2014-10-17T19:00:32"/>
        <d v="2015-02-22T08:29:23"/>
        <d v="2011-04-24T06:59:00"/>
        <d v="2015-07-14T23:00:15"/>
        <d v="2014-08-12T02:47:07"/>
        <d v="2017-03-06T04:08:52"/>
        <d v="2014-08-24T20:48:11"/>
        <d v="2015-12-12T10:00:00"/>
        <d v="2014-08-12T12:52:58"/>
        <d v="2015-10-11T18:43:40"/>
        <d v="2016-04-24T21:59:00"/>
        <d v="2014-09-25T21:43:11"/>
        <d v="2014-08-21T21:50:26"/>
        <d v="2016-08-25T14:34:36"/>
        <d v="2014-09-15T20:09:00"/>
        <d v="2015-11-30T17:00:00"/>
        <d v="2014-07-30T20:53:59"/>
        <d v="2014-12-27T02:02:28"/>
        <d v="2014-03-14T04:40:31"/>
        <d v="2015-09-07T13:53:13"/>
        <d v="2016-01-25T19:00:34"/>
        <d v="2016-10-13T20:22:44"/>
        <d v="2014-12-17T18:30:45"/>
        <d v="2015-01-28T22:14:52"/>
        <d v="2015-03-04T18:57:27"/>
        <d v="2015-08-04T22:15:35"/>
        <d v="2016-11-20T18:48:47"/>
        <d v="2014-08-09T22:43:42"/>
        <d v="2014-04-19T12:34:08"/>
        <d v="2014-11-26T00:55:00"/>
        <d v="2015-03-31T03:22:00"/>
        <d v="2015-06-12T03:45:06"/>
        <d v="2016-03-23T03:29:00"/>
        <d v="2015-01-02T11:49:11"/>
        <d v="2016-04-17T20:43:31"/>
        <d v="2016-10-03T01:11:47"/>
        <d v="2014-11-16T22:26:18"/>
        <d v="2016-07-03T10:25:45"/>
        <d v="2016-02-17T23:59:00"/>
        <d v="2014-02-10T00:21:41"/>
        <d v="2016-04-14T14:34:00"/>
        <d v="2015-06-28T15:09:30"/>
        <d v="2016-05-20T14:08:22"/>
        <d v="2015-03-16T16:11:56"/>
        <d v="2015-05-24T15:00:00"/>
        <d v="2015-09-06T05:10:00"/>
        <d v="2016-01-30T19:46:42"/>
        <d v="2015-07-10T19:09:36"/>
        <d v="2014-09-12T10:00:00"/>
        <d v="2011-10-16T23:09:01"/>
        <d v="2013-10-09T08:18:07"/>
        <d v="2016-07-14T07:51:34"/>
        <d v="2017-03-06T13:00:00"/>
        <d v="2014-11-22T13:13:54"/>
        <d v="2015-05-28T20:05:00"/>
        <d v="2015-01-15T15:56:45"/>
        <d v="2014-06-12T19:08:05"/>
        <d v="2016-11-05T22:11:52"/>
        <d v="2014-08-09T00:48:54"/>
        <d v="2014-12-08T23:21:27"/>
        <d v="2015-05-15T19:49:39"/>
        <d v="2015-02-12T20:14:20"/>
        <d v="2015-10-15T20:22:38"/>
        <d v="2016-02-13T21:35:13"/>
        <d v="2015-04-27T15:42:10"/>
        <d v="2016-08-06T15:45:32"/>
        <d v="2015-07-17T16:03:24"/>
        <d v="2015-12-13T18:44:57"/>
        <d v="2015-09-19T03:59:00"/>
        <d v="2014-07-30T01:19:32"/>
        <d v="2017-02-19T00:45:19"/>
        <d v="2014-09-26T16:18:55"/>
        <d v="2017-04-18T19:13:39"/>
        <d v="2017-04-21T07:24:20"/>
        <d v="2015-03-23T18:00:00"/>
        <d v="2014-08-10T16:45:02"/>
        <d v="2015-08-28T22:30:00"/>
        <d v="2015-05-22T21:00:00"/>
        <d v="2014-09-08T15:50:05"/>
        <d v="2015-06-30T03:59:00"/>
        <d v="2014-09-11T12:39:21"/>
        <d v="2016-05-07T14:29:18"/>
        <d v="2015-08-31T16:04:57"/>
        <d v="2016-10-09T10:28:26"/>
        <d v="2015-03-24T03:59:00"/>
        <d v="2015-10-29T21:40:48"/>
        <d v="2016-02-26T21:52:52"/>
        <d v="2014-08-17T19:58:18"/>
        <d v="2014-09-02T01:10:22"/>
        <d v="2014-11-14T02:37:23"/>
        <d v="2014-12-31T16:54:50"/>
        <d v="2015-02-06T01:25:00"/>
        <d v="2016-05-05T03:04:53"/>
        <d v="2016-07-08T23:25:54"/>
        <d v="2015-11-27T21:40:04"/>
        <d v="2016-07-04T15:46:00"/>
        <d v="2016-11-02T21:31:32"/>
        <d v="2015-03-05T20:27:00"/>
        <d v="2016-02-25T10:57:14"/>
        <d v="2014-12-31T17:05:38"/>
        <d v="2016-03-14T14:35:29"/>
        <d v="2015-02-07T21:42:19"/>
        <d v="2014-07-02T16:29:55"/>
        <d v="2016-03-24T22:39:13"/>
        <d v="2013-03-23T12:19:23"/>
        <d v="2015-11-29T01:49:04"/>
        <d v="2013-08-15T10:43:28"/>
        <d v="2015-05-29T04:27:33"/>
        <d v="2014-08-14T23:27:00"/>
        <d v="2014-04-06T19:01:04"/>
        <d v="2015-01-01T08:20:26"/>
        <d v="2014-08-16T21:44:12"/>
        <d v="2011-09-11T13:18:00"/>
        <d v="2012-09-07T07:51:00"/>
        <d v="2016-08-05T00:10:33"/>
        <d v="2015-12-19T10:46:30"/>
        <d v="2017-03-27T04:36:00"/>
        <d v="2015-03-14T15:00:00"/>
        <d v="2015-03-24T19:34:04"/>
        <d v="2015-03-16T17:28:00"/>
        <d v="2015-12-25T07:55:36"/>
        <d v="2016-03-23T11:52:07"/>
        <d v="2016-04-23T10:16:40"/>
        <d v="2015-01-11T10:15:24"/>
        <d v="2015-03-27T00:05:32"/>
        <d v="2014-06-29T06:13:01"/>
        <d v="2016-06-01T23:38:29"/>
        <d v="2014-10-07T04:30:00"/>
        <d v="2015-05-15T19:14:28"/>
        <d v="2014-07-19T09:21:30"/>
        <d v="2014-08-26T16:28:00"/>
        <d v="2016-06-19T22:32:01"/>
        <d v="2015-06-06T10:47:00"/>
        <d v="2015-03-01T08:08:41"/>
        <d v="2016-11-06T09:49:07"/>
        <d v="2014-08-21T18:35:11"/>
        <d v="2016-03-06T23:55:31"/>
        <d v="2013-09-13T17:56:20"/>
        <d v="2016-10-02T18:04:46"/>
        <d v="2016-06-28T16:01:26"/>
        <d v="2015-02-28T20:17:35"/>
        <d v="2015-02-26T08:41:33"/>
        <d v="2016-05-20T08:59:00"/>
        <d v="2014-09-27T21:17:20"/>
        <d v="2015-04-15T05:04:00"/>
        <d v="2015-05-13T20:45:12"/>
        <d v="2015-11-14T23:00:00"/>
        <d v="2016-01-08T06:34:00"/>
        <d v="2015-05-21T08:02:55"/>
        <d v="2015-04-12T02:12:42"/>
        <d v="2014-04-30T16:51:20"/>
        <d v="2014-11-19T00:00:59"/>
        <d v="2015-02-18T03:26:31"/>
        <d v="2015-04-02T16:36:22"/>
        <d v="2014-01-28T15:10:27"/>
        <d v="2016-02-07T16:58:00"/>
        <d v="2016-06-28T02:23:33"/>
        <d v="2015-03-08T05:14:57"/>
        <d v="2014-06-05T19:49:50"/>
        <d v="2016-05-14T21:03:57"/>
        <d v="2014-09-06T22:08:59"/>
        <d v="2016-08-15T12:44:52"/>
        <d v="2016-10-30T01:46:00"/>
        <d v="2016-05-05T17:00:00"/>
        <d v="2016-02-16T18:33:07"/>
        <d v="2015-04-18T10:16:00"/>
        <d v="2016-08-12T04:20:14"/>
        <d v="2016-04-16T20:08:40"/>
        <d v="2015-03-06T15:22:29"/>
        <d v="2016-05-18T20:22:15"/>
        <d v="2017-02-17T07:53:49"/>
        <d v="2014-02-10T22:21:14"/>
        <d v="2015-02-04T19:36:46"/>
        <d v="2016-05-03T16:41:56"/>
        <d v="2016-03-12T22:37:55"/>
        <d v="2016-07-14T16:25:33"/>
        <d v="2015-03-28T10:19:12"/>
        <d v="2016-09-22T21:47:47"/>
        <d v="2015-03-19T21:31:27"/>
        <d v="2015-07-08T14:44:59"/>
        <d v="2014-11-25T16:36:30"/>
        <d v="2015-02-26T22:17:09"/>
        <d v="2014-10-13T13:59:55"/>
        <d v="2016-10-26T19:20:04"/>
        <d v="2014-07-25T22:15:02"/>
        <d v="2014-11-05T20:38:35"/>
        <d v="2016-01-08T04:53:10"/>
        <d v="2014-08-07T15:35:17"/>
        <d v="2014-11-29T04:33:00"/>
        <d v="2016-02-28T23:05:09"/>
        <d v="2016-06-03T07:38:40"/>
        <d v="2017-01-03T06:04:27"/>
        <d v="2016-05-26T17:57:43"/>
        <d v="2016-02-20T04:06:37"/>
        <d v="2013-07-31T19:43:00"/>
        <d v="2015-03-02T21:16:00"/>
        <d v="2014-12-13T22:49:25"/>
        <d v="2015-07-26T16:00:58"/>
        <d v="2015-03-30T19:52:30"/>
        <d v="2016-04-03T00:10:00"/>
        <d v="2015-04-05T11:00:00"/>
        <d v="2015-05-08T00:52:36"/>
        <d v="2016-05-04T19:58:52"/>
        <d v="2016-03-14T09:24:43"/>
        <d v="2016-02-11T16:18:30"/>
        <d v="2016-06-24T17:27:49"/>
        <d v="2015-02-21T16:29:56"/>
        <d v="2015-03-11T16:23:56"/>
        <d v="2016-05-27T22:04:00"/>
        <d v="2016-03-23T06:38:53"/>
        <d v="2015-03-12T17:49:11"/>
        <d v="2016-10-29T23:43:54"/>
        <d v="2014-08-07T23:13:48"/>
        <d v="2016-07-30T23:04:50"/>
        <d v="2014-09-26T03:22:19"/>
        <d v="2016-04-24T20:45:21"/>
        <d v="2015-06-12T20:11:27"/>
        <d v="2015-03-14T20:46:34"/>
        <d v="2015-03-01T23:02:35"/>
        <d v="2015-01-09T22:59:50"/>
        <d v="2016-05-27T13:12:00"/>
        <d v="2016-04-30T05:34:00"/>
        <d v="2014-11-29T21:19:50"/>
        <d v="2016-10-07T15:11:00"/>
        <d v="2016-11-22T00:17:18"/>
        <d v="2017-01-14T00:42:36"/>
        <d v="2015-03-08T16:50:03"/>
        <d v="2014-06-25T21:00:00"/>
        <d v="2016-09-12T16:59:00"/>
        <d v="2015-04-25T04:35:00"/>
        <d v="2016-03-16T03:02:44"/>
        <d v="2016-05-03T18:49:02"/>
        <d v="2014-10-08T03:54:17"/>
        <d v="2015-07-19T18:44:23"/>
        <d v="2014-08-21T04:49:49"/>
        <d v="2014-10-23T15:16:31"/>
        <d v="2016-02-28T00:00:00"/>
        <d v="2016-10-10T10:21:47"/>
        <d v="2015-05-15T22:17:22"/>
        <d v="2014-10-30T22:29:43"/>
        <d v="2014-06-16T20:16:00"/>
        <d v="2016-07-06T00:00:00"/>
        <d v="2016-05-31T17:31:00"/>
        <d v="2015-09-04T17:00:00"/>
        <d v="2015-05-16T10:16:00"/>
        <d v="2015-10-12T13:46:33"/>
        <d v="2015-03-20T03:45:32"/>
        <d v="2016-09-03T05:55:00"/>
        <d v="2015-01-08T18:18:00"/>
        <d v="2014-10-22T01:50:28"/>
        <d v="2015-08-15T21:54:51"/>
        <d v="2015-10-01T00:00:00"/>
        <d v="2016-01-12T15:48:44"/>
        <d v="2015-03-19T08:28:43"/>
        <d v="2015-02-28T13:45:08"/>
        <d v="2015-05-08T18:12:56"/>
        <d v="2015-08-05T19:46:39"/>
        <d v="2015-11-26T23:55:45"/>
        <d v="2017-01-07T00:17:12"/>
        <d v="2017-03-03T20:00:00"/>
        <d v="2014-09-05T04:23:35"/>
        <d v="2014-11-28T23:26:06"/>
        <d v="2015-07-10T16:05:32"/>
        <d v="2016-09-01T02:58:22"/>
        <d v="2015-10-08T20:59:00"/>
        <d v="2016-08-06T00:06:23"/>
        <d v="2014-12-16T08:52:47"/>
        <d v="2015-07-10T22:08:55"/>
        <d v="2015-03-28T19:06:04"/>
        <d v="2016-05-22T01:05:00"/>
        <d v="2015-07-10T05:38:46"/>
        <d v="2016-04-08T22:04:14"/>
        <d v="2015-07-09T21:27:21"/>
        <d v="2015-06-01T16:28:25"/>
        <d v="2016-02-13T22:24:57"/>
        <d v="2016-01-02T23:00:51"/>
        <d v="2016-09-29T21:52:52"/>
        <d v="2015-07-09T21:48:17"/>
        <d v="2016-01-05T00:00:00"/>
        <d v="2016-12-30T09:00:00"/>
        <d v="2015-10-22T18:59:00"/>
        <d v="2009-11-27T04:59:00"/>
        <d v="2015-10-11T15:07:02"/>
        <d v="2013-07-31T08:41:53"/>
        <d v="2016-10-08T07:38:46"/>
        <d v="2014-10-17T18:16:58"/>
        <d v="2013-11-02T19:03:16"/>
        <d v="2014-01-25T17:09:51"/>
        <d v="2014-08-16T18:25:12"/>
        <d v="2013-06-02T20:19:27"/>
        <d v="2011-08-10T03:02:21"/>
        <d v="2012-07-11T03:51:05"/>
        <d v="2014-09-05T23:45:24"/>
        <d v="2015-05-06T02:04:03"/>
        <d v="2012-05-18T20:02:14"/>
        <d v="2015-04-01T20:51:49"/>
        <d v="2016-12-25T15:16:34"/>
        <d v="2017-01-09T01:18:20"/>
        <d v="2012-08-22T23:14:45"/>
        <d v="2016-01-27T23:34:59"/>
        <d v="2016-10-13T00:50:30"/>
        <d v="2015-05-20T17:25:38"/>
        <d v="2015-07-16T19:51:45"/>
        <d v="2011-07-09T05:37:31"/>
        <d v="2016-03-01T04:13:59"/>
        <d v="2015-05-27T18:41:20"/>
        <d v="2015-09-06T14:46:00"/>
        <d v="2016-02-10T16:42:44"/>
        <d v="2016-01-09T14:48:16"/>
        <d v="2016-06-12T08:29:03"/>
        <d v="2015-03-24T20:11:45"/>
        <d v="2016-12-18T09:20:15"/>
        <d v="2015-07-10T18:50:49"/>
        <d v="2015-01-01T20:13:14"/>
        <d v="2015-11-04T18:11:28"/>
        <d v="2015-08-02T00:18:24"/>
        <d v="2015-03-15T18:00:00"/>
        <d v="2015-12-01T00:00:00"/>
        <d v="2015-06-18T19:03:35"/>
        <d v="2014-08-28T00:50:56"/>
        <d v="2015-11-22T20:48:56"/>
        <d v="2015-04-22T19:56:26"/>
        <d v="2016-01-19T13:27:17"/>
        <d v="2016-09-02T00:45:46"/>
        <d v="2016-06-24T01:29:00"/>
        <d v="2015-09-25T02:55:59"/>
        <d v="2017-02-25T09:01:47"/>
        <d v="2015-12-09T19:26:43"/>
        <d v="2015-05-28T00:13:17"/>
        <d v="2015-05-14T23:44:01"/>
        <d v="2017-03-26T20:29:37"/>
        <d v="2014-07-13T16:37:37"/>
        <d v="2015-11-25T16:49:25"/>
        <d v="2017-02-25T23:04:00"/>
        <d v="2015-08-03T16:09:30"/>
        <d v="2016-12-14T18:39:00"/>
        <d v="2014-08-20T00:44:00"/>
        <d v="2016-11-26T19:20:13"/>
        <d v="2016-12-04T06:00:00"/>
        <d v="2015-09-10T04:09:21"/>
        <d v="2015-02-16T18:48:03"/>
        <d v="2013-12-16T04:58:10"/>
        <d v="2013-02-24T23:59:29"/>
        <d v="2015-09-21T17:22:11"/>
        <d v="2012-05-27T23:00:55"/>
        <d v="2012-11-28T17:31:48"/>
        <d v="2010-06-08T19:11:00"/>
        <d v="2014-03-13T03:33:10"/>
        <d v="2011-09-11T04:37:03"/>
        <d v="2010-07-27T04:59:00"/>
        <d v="2014-01-24T00:07:25"/>
        <d v="2012-08-25T18:19:07"/>
        <d v="2010-10-22T05:00:00"/>
        <d v="2013-11-14T17:07:02"/>
        <d v="2010-07-08T22:40:00"/>
        <d v="2012-05-14T19:44:55"/>
        <d v="2012-04-09T04:42:49"/>
        <d v="2012-01-18T20:00:00"/>
        <d v="2016-06-30T18:45:06"/>
        <d v="2016-10-01T08:33:45"/>
        <d v="2014-07-31T01:26:32"/>
        <d v="2015-12-26T20:26:00"/>
        <d v="2016-02-12T10:20:45"/>
        <d v="2015-09-14T19:07:57"/>
        <d v="2014-08-27T00:20:25"/>
        <d v="2016-06-06T20:09:00"/>
        <d v="2014-08-10T22:00:00"/>
        <d v="2016-03-07T23:49:05"/>
        <d v="2015-04-24T16:16:17"/>
        <d v="2016-12-04T21:54:43"/>
        <d v="2015-03-26T00:00:00"/>
        <d v="2015-03-13T17:57:36"/>
        <d v="2016-05-02T01:00:00"/>
        <d v="2016-08-31T00:44:22"/>
        <d v="2015-11-17T19:04:53"/>
        <d v="2014-08-08T21:53:24"/>
        <d v="2014-06-15T17:08:07"/>
        <d v="2014-07-23T20:40:24"/>
        <d v="2011-10-28T20:56:40"/>
        <d v="2013-05-30T16:53:45"/>
        <d v="2015-09-25T14:58:50"/>
        <d v="2015-12-24T21:47:48"/>
        <d v="2015-08-06T11:05:21"/>
        <d v="2015-07-09T16:47:30"/>
        <d v="2015-02-17T00:08:47"/>
        <d v="2015-04-29T04:22:00"/>
        <d v="2014-10-19T23:19:43"/>
        <d v="2015-09-07T02:27:43"/>
        <d v="2015-02-24T01:42:42"/>
        <d v="2015-06-30T15:45:00"/>
        <d v="2015-05-19T15:06:29"/>
        <d v="2014-08-09T17:22:00"/>
        <d v="2016-06-18T17:23:02"/>
        <d v="2014-08-20T16:22:32"/>
        <d v="2014-10-15T15:51:36"/>
        <d v="2014-08-07T07:00:00"/>
        <d v="2011-02-24T23:20:30"/>
        <d v="2015-08-28T01:00:00"/>
        <d v="2015-02-02T18:55:42"/>
        <d v="2012-07-28T16:00:00"/>
        <d v="2012-08-24T06:47:45"/>
        <d v="2012-01-05T23:06:07"/>
        <d v="2017-01-27T01:26:48"/>
        <d v="2014-07-16T02:33:45"/>
        <d v="2014-08-15T14:17:33"/>
        <d v="2015-01-01T04:12:15"/>
        <d v="2015-11-21T23:13:39"/>
        <d v="2015-04-29T03:09:19"/>
        <d v="2015-08-24T09:22:00"/>
        <d v="2015-04-10T01:27:22"/>
        <d v="2015-07-20T18:43:48"/>
        <d v="2016-05-25T15:29:18"/>
        <d v="2017-01-02T22:13:29"/>
        <d v="2015-09-12T20:57:42"/>
        <d v="2015-06-14T13:00:55"/>
        <d v="2016-04-21T10:44:38"/>
        <d v="2015-05-22T05:25:00"/>
        <d v="2015-05-10T19:28:25"/>
        <d v="2014-07-28T16:52:43"/>
        <d v="2017-04-15T15:42:27"/>
        <d v="2015-11-11T22:30:44"/>
        <d v="2014-08-11T04:00:00"/>
        <d v="2015-12-02T17:25:00"/>
        <d v="2014-11-30T23:45:00"/>
        <d v="2012-07-21T14:51:00"/>
        <d v="2016-08-02T22:01:11"/>
        <d v="2012-11-15T15:40:52"/>
        <d v="2013-06-16T20:47:55"/>
        <d v="2011-08-27T18:57:11"/>
        <d v="2014-09-16T11:24:19"/>
        <d v="2015-04-01T00:18:00"/>
        <d v="2017-02-23T10:14:42"/>
        <d v="2015-05-27T19:47:19"/>
        <d v="2015-09-02T06:47:27"/>
        <d v="2015-08-02T06:03:10"/>
        <d v="2015-09-17T17:00:00"/>
        <d v="2009-12-02T00:50:00"/>
        <d v="2013-05-25T16:18:34"/>
        <d v="2012-05-21T01:12:06"/>
        <d v="2014-05-30T15:35:01"/>
        <d v="2015-04-05T01:30:22"/>
        <d v="2015-01-31T20:12:00"/>
        <d v="2015-10-09T23:38:06"/>
        <d v="2015-03-28T00:44:45"/>
        <d v="2016-09-20T08:29:57"/>
        <d v="2016-04-08T11:56:16"/>
        <d v="2017-04-14T04:07:40"/>
        <d v="2017-04-01T00:40:11"/>
        <d v="2017-03-26T03:33:00"/>
        <d v="2015-09-09T16:00:00"/>
        <d v="2015-08-23T07:21:12"/>
        <d v="2016-05-01T20:48:26"/>
        <d v="2015-06-30T21:55:53"/>
        <d v="2015-12-11T11:04:23"/>
        <d v="2016-06-10T01:15:06"/>
        <d v="2015-10-25T02:06:23"/>
        <d v="2015-06-11T15:00:00"/>
        <d v="2016-01-16T05:00:00"/>
        <d v="2016-09-13T21:30:00"/>
        <d v="2015-07-16T19:37:02"/>
        <d v="2014-08-25T20:38:08"/>
        <d v="2014-08-08T21:20:12"/>
        <d v="2015-07-01T21:45:37"/>
        <d v="2015-04-03T04:37:30"/>
        <d v="2015-01-26T07:12:21"/>
        <d v="2017-01-04T00:04:09"/>
        <d v="2014-06-16T06:50:05"/>
        <d v="2015-03-01T00:42:05"/>
        <d v="2014-06-13T00:12:35"/>
        <d v="2016-12-04T15:04:47"/>
        <d v="2015-12-21T14:07:17"/>
        <d v="2016-12-07T01:09:02"/>
        <d v="2014-07-10T19:40:11"/>
        <d v="2014-08-26T22:20:12"/>
        <d v="2014-11-14T06:39:19"/>
        <d v="2010-07-31T00:00:00"/>
        <d v="2015-07-12T19:31:44"/>
        <d v="2014-10-06T05:00:00"/>
        <d v="2015-03-31T23:39:00"/>
        <d v="2015-08-11T18:37:08"/>
        <d v="2017-01-03T20:12:50"/>
        <d v="2015-06-06T15:12:32"/>
        <d v="2015-04-21T16:13:42"/>
        <d v="2015-06-05T18:48:24"/>
        <d v="2015-10-17T14:52:58"/>
        <d v="2015-01-31T00:39:00"/>
        <d v="2016-04-30T22:00:00"/>
        <d v="2015-12-29T00:16:40"/>
        <d v="2015-10-26T22:25:56"/>
        <d v="2016-01-17T23:00:00"/>
        <d v="2016-02-10T19:30:11"/>
        <d v="2015-06-25T18:39:56"/>
        <d v="2016-09-09T20:03:57"/>
        <d v="2016-11-25T21:53:03"/>
        <d v="2015-08-26T00:18:50"/>
        <d v="2015-10-05T00:23:36"/>
        <d v="2015-01-10T20:07:04"/>
        <d v="2015-01-04T06:17:44"/>
        <d v="2015-10-29T02:53:43"/>
        <d v="2017-01-10T08:57:00"/>
        <d v="2015-01-02T21:14:16"/>
        <d v="2015-07-02T21:59:44"/>
        <d v="2014-12-18T20:28:26"/>
        <d v="2016-04-14T06:26:04"/>
        <d v="2016-01-03T00:56:47"/>
        <d v="2015-09-07T09:47:55"/>
        <d v="2016-11-26T18:41:13"/>
        <d v="2014-08-10T21:13:07"/>
        <d v="2015-02-18T17:43:09"/>
        <d v="2015-08-08T04:04:52"/>
        <d v="2016-02-27T21:35:43"/>
        <d v="2015-03-17T18:00:00"/>
        <d v="2015-10-18T19:38:49"/>
        <d v="2016-06-07T21:06:00"/>
        <d v="2014-11-15T01:22:14"/>
        <d v="2015-03-14T00:20:16"/>
        <d v="2015-05-11T01:45:04"/>
        <d v="2014-08-14T22:50:34"/>
        <d v="2016-02-01T10:43:33"/>
        <d v="2014-12-13T21:02:41"/>
        <d v="2017-02-26T00:09:49"/>
        <d v="2014-11-29T16:40:52"/>
        <d v="2014-11-13T17:20:28"/>
        <d v="2016-10-15T19:21:00"/>
        <d v="2015-10-13T12:41:29"/>
        <d v="2015-07-30T03:20:51"/>
        <d v="2014-08-01T00:58:19"/>
        <d v="2014-08-21T23:32:28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5-06-15T04:09:29"/>
        <d v="2016-01-26T14:08:17"/>
        <d v="2015-04-25T20:17:06"/>
        <d v="2016-07-15T06:57:00"/>
        <d v="2014-09-30T23:23:43"/>
        <d v="2015-06-29T15:21:58"/>
        <d v="2014-08-08T21:31:03"/>
        <d v="2016-10-19T07:53:27"/>
        <d v="2012-06-30T20:00:00"/>
        <d v="2014-06-17T21:17:22"/>
        <d v="2014-09-11T15:15:51"/>
        <d v="2013-06-20T11:04:18"/>
        <d v="2012-10-28T13:53:48"/>
        <d v="2013-02-01T17:00:00"/>
        <d v="2013-10-05T20:51:34"/>
        <d v="2017-03-10T10:44:48"/>
        <d v="2014-06-21T11:00:00"/>
        <d v="2016-06-13T04:00:00"/>
        <d v="2015-05-29T16:36:34"/>
        <d v="2016-05-23T19:21:05"/>
        <d v="2016-01-29T23:17:00"/>
        <d v="2014-09-14T04:34:57"/>
        <d v="2014-12-05T11:28:00"/>
        <d v="2015-01-06T02:44:19"/>
        <d v="2015-06-20T02:47:18"/>
        <d v="2015-07-16T17:51:19"/>
        <d v="2014-12-03T15:20:36"/>
        <d v="2014-10-18T04:59:00"/>
        <d v="2015-04-03T22:40:15"/>
        <d v="2016-07-24T01:52:38"/>
        <d v="2015-04-13T03:06:20"/>
        <d v="2015-05-24T03:21:00"/>
        <d v="2016-01-23T08:45:52"/>
        <d v="2017-03-16T13:00:03"/>
        <d v="2016-05-08T17:41:57"/>
        <d v="2016-06-07T00:12:05"/>
        <d v="2014-09-11T18:10:23"/>
        <d v="2015-03-02T01:04:00"/>
        <d v="2014-09-29T15:16:24"/>
        <d v="2016-04-03T14:36:51"/>
        <d v="2014-08-13T18:49:08"/>
        <d v="2015-11-15T23:09:06"/>
        <d v="2014-09-21T15:10:50"/>
        <d v="2016-01-07T04:57:52"/>
        <d v="2015-03-01T20:33:49"/>
        <d v="2017-04-03T15:30:07"/>
        <d v="2017-04-09T08:35:56"/>
        <d v="2017-03-27T23:58:54"/>
        <d v="2016-12-09T04:37:55"/>
        <d v="2015-07-27T01:29:58"/>
        <d v="2015-07-17T16:14:00"/>
        <d v="2015-09-19T06:37:31"/>
        <d v="2015-12-13T20:59:56"/>
        <d v="2015-09-14T16:40:29"/>
        <d v="2014-10-05T05:00:00"/>
        <d v="2015-11-17T04:27:19"/>
        <d v="2015-04-18T22:30:00"/>
        <d v="2015-12-17T22:05:50"/>
        <d v="2014-07-03T17:02:44"/>
        <d v="2014-07-05T03:59:00"/>
        <d v="2016-11-22T17:00:23"/>
        <d v="2014-07-06T16:36:32"/>
        <d v="2015-10-22T03:01:46"/>
        <d v="2016-07-31T07:00:00"/>
        <d v="2015-11-05T16:11:45"/>
        <d v="2015-08-14T03:29:56"/>
        <d v="2015-10-08T16:42:15"/>
        <d v="2015-01-24T01:00:00"/>
        <d v="2016-09-03T10:00:00"/>
        <d v="2015-01-25T20:39:56"/>
        <d v="2016-01-31T23:03:00"/>
        <d v="2014-09-02T14:27:49"/>
        <d v="2015-03-27T17:59:52"/>
        <d v="2016-05-09T22:49:51"/>
        <d v="2014-12-11T05:28:22"/>
        <d v="2014-08-24T07:00:00"/>
        <d v="2015-08-14T19:38:00"/>
        <d v="2016-06-03T11:19:12"/>
        <d v="2014-10-26T18:00:00"/>
        <d v="2016-04-01T06:00:00"/>
        <d v="2015-09-06T03:38:27"/>
        <d v="2016-12-01T07:18:40"/>
        <d v="2015-06-16T21:41:54"/>
        <d v="2015-08-27T15:54:35"/>
        <d v="2014-09-07T07:48:43"/>
        <d v="2016-07-29T23:29:00"/>
        <d v="2014-07-14T15:37:44"/>
        <d v="2016-04-25T00:20:00"/>
        <d v="2015-11-18T04:41:57"/>
        <d v="2016-07-13T20:48:18"/>
        <d v="2015-11-08T18:59:41"/>
        <d v="2015-04-05T08:23:41"/>
        <d v="2015-05-02T13:04:09"/>
        <d v="2016-03-05T05:54:29"/>
        <d v="2016-03-24T22:59:23"/>
        <d v="2015-12-04T16:43:59"/>
        <d v="2015-12-14T00:36:10"/>
        <d v="2014-12-18T15:02:44"/>
        <d v="2014-11-20T22:58:45"/>
        <d v="2014-05-09T06:53:00"/>
        <d v="2016-10-01T04:00:00"/>
        <d v="2016-04-21T02:23:43"/>
        <d v="2016-12-26T19:18:51"/>
        <d v="2014-10-21T19:51:00"/>
        <d v="2017-01-27T18:54:02"/>
        <d v="2016-06-14T18:54:00"/>
        <d v="2016-07-17T17:49:46"/>
        <d v="2016-01-31T23:55:00"/>
        <d v="2016-06-04T17:19:57"/>
        <d v="2014-10-25T02:59:50"/>
        <d v="2017-01-25T21:41:22"/>
        <d v="2015-11-29T13:56:44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d Daniel" refreshedDate="44496.621523842594" createdVersion="7" refreshedVersion="7" minRefreshableVersion="3" recordCount="12" xr:uid="{8E426D3A-5223-B34C-9038-10984AA5398A}">
  <cacheSource type="worksheet">
    <worksheetSource ref="A1:H13" sheet="Plays 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 count="11">
        <n v="141"/>
        <n v="388"/>
        <n v="93"/>
        <n v="39"/>
        <n v="12"/>
        <n v="9"/>
        <n v="1"/>
        <n v="3"/>
        <n v="4"/>
        <n v="2"/>
        <n v="0"/>
      </sharedItems>
    </cacheField>
    <cacheField name="Number Failed " numFmtId="0">
      <sharedItems containsSemiMixedTypes="0" containsString="0" containsNumber="1" containsInteger="1" minValue="1" maxValue="146" count="11">
        <n v="45"/>
        <n v="146"/>
        <n v="76"/>
        <n v="33"/>
        <n v="12"/>
        <n v="11"/>
        <n v="4"/>
        <n v="8"/>
        <n v="2"/>
        <n v="1"/>
        <n v="10"/>
      </sharedItems>
    </cacheField>
    <cacheField name="Number Canceled" numFmtId="0">
      <sharedItems containsSemiMixedTypes="0" containsString="0" containsNumber="1" containsInteger="1" minValue="0" maxValue="0" count="1">
        <n v="0"/>
      </sharedItems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0">
      <sharedItems containsSemiMixedTypes="0" containsString="0" containsNumber="1" minValue="0" maxValue="0.75806451612903225" count="11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6666666666666666"/>
      </sharedItems>
    </cacheField>
    <cacheField name="Percentage Failed" numFmtId="10">
      <sharedItems containsSemiMixedTypes="0" containsString="0" containsNumber="1" minValue="0.24193548387096775" maxValue="1" count="11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3333333333333337"/>
      </sharedItems>
    </cacheField>
    <cacheField name="Percentage Canceled" numFmtId="1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x v="2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x v="3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x v="4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x v="5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x v="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x v="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x v="8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x v="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x v="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x v="1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x v="1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x v="1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x v="1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x v="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x v="1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x v="1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x v="19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x v="2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x v="21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x v="2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x v="23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x v="2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x v="2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x v="2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x v="27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x v="28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x v="2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x v="3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x v="33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x v="3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x v="3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x v="36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x v="3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x v="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x v="39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x v="4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x v="4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x v="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x v="4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x v="4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x v="4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x v="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x v="4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x v="4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x v="49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x v="5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x v="5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x v="5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x v="5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x v="5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x v="55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x v="5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x v="5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x v="58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x v="59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x v="6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x v="6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x v="6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x v="6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x v="6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x v="6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x v="6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x v="67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x v="6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x v="6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x v="7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x v="7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x v="7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x v="7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x v="74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x v="7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x v="7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x v="77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x v="78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x v="7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x v="8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x v="8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x v="8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x v="8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x v="8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x v="85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x v="8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x v="87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x v="8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x v="89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x v="9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x v="9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x v="92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x v="9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x v="9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x v="9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x v="96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x v="97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x v="9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x v="9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x v="1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x v="10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x v="10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x v="1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x v="10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x v="105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x v="10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x v="10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x v="10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x v="1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x v="11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x v="11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x v="1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x v="11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x v="11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x v="11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x v="116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x v="11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x v="118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x v="11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x v="12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x v="12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x v="122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x v="12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x v="12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x v="125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x v="12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x v="127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x v="128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x v="129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x v="13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x v="1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x v="132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x v="13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x v="13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x v="135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x v="13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x v="137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x v="138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x v="13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x v="14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x v="1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x v="142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x v="14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x v="14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x v="145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x v="14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x v="14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x v="1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x v="14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x v="15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x v="15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x v="15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x v="15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x v="15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x v="155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x v="15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x v="15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x v="15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x v="15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x v="16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x v="16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x v="16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x v="163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x v="16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x v="16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x v="16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x v="16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x v="1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x v="16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x v="17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x v="17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x v="17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x v="17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x v="17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x v="17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x v="17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x v="177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x v="17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x v="17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x v="18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x v="18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x v="18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x v="183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x v="18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x v="18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x v="186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x v="187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x v="188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x v="18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x v="19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x v="19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x v="19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x v="19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x v="19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x v="19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x v="19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x v="19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x v="19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x v="199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x v="2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x v="20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x v="20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x v="20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x v="20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x v="20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x v="20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x v="207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x v="20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x v="209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x v="21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x v="21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x v="21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x v="213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x v="21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x v="215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x v="216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x v="217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x v="21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x v="219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x v="22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x v="22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x v="22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x v="22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x v="22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x v="22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x v="226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x v="22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x v="22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x v="229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x v="23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x v="23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x v="2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x v="23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x v="234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x v="23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x v="236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x v="237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x v="23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x v="23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x v="24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x v="24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x v="24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x v="243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x v="244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x v="245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x v="24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x v="247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x v="24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x v="24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x v="25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x v="25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x v="25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x v="25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x v="254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x v="25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x v="25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x v="257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x v="258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x v="259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x v="26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x v="26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x v="26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x v="26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x v="26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x v="26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x v="26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x v="26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x v="26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x v="26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x v="27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x v="27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x v="27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x v="27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x v="27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x v="27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x v="27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x v="27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x v="278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x v="27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x v="28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x v="281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x v="28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x v="28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x v="28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x v="28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x v="286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x v="287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x v="28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x v="28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x v="29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x v="29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x v="29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x v="29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x v="29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x v="29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x v="29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x v="29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x v="298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x v="29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x v="3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x v="30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x v="30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x v="30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x v="30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x v="30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x v="30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x v="30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x v="30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x v="30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x v="31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x v="31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x v="312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x v="31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x v="31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x v="31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x v="31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x v="317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x v="318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x v="31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x v="32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x v="32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x v="32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x v="32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x v="32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x v="32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x v="326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x v="327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x v="32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x v="32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x v="33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x v="33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x v="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x v="3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x v="33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x v="33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x v="33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x v="337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x v="33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x v="33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x v="34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x v="34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x v="34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x v="34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x v="34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x v="345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x v="34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x v="347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x v="3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x v="34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x v="35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x v="35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x v="35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x v="35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x v="3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x v="35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x v="35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x v="35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x v="35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x v="35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x v="36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x v="36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x v="36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x v="36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x v="36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x v="365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x v="3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x v="367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x v="36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x v="36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x v="37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x v="37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x v="37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x v="37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x v="37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x v="37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x v="37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x v="37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x v="37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x v="37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x v="38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x v="38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x v="38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x v="383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x v="38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x v="38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x v="386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x v="38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x v="38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x v="38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x v="39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x v="39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x v="39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x v="39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x v="39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x v="395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x v="39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x v="39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x v="398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x v="399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x v="4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x v="40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x v="40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x v="40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x v="40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x v="405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x v="40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x v="407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x v="408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x v="4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x v="41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x v="41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x v="412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x v="41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x v="4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x v="415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x v="41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x v="417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x v="41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x v="419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x v="42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x v="42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x v="42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x v="42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x v="42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x v="42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x v="426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x v="427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x v="4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x v="429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x v="43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x v="43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x v="4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x v="43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x v="434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x v="43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x v="4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x v="43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x v="43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x v="43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x v="44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x v="44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x v="44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x v="443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x v="44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x v="44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x v="44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x v="44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x v="44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x v="44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x v="45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x v="4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x v="45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x v="45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x v="45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x v="455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x v="45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x v="45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x v="45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x v="459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x v="46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x v="46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x v="46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x v="46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x v="46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x v="46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x v="46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x v="46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x v="46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x v="46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x v="47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x v="47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x v="47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x v="47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x v="47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x v="47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x v="47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x v="477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x v="47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x v="47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x v="48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x v="48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x v="48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x v="48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x v="48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x v="48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x v="48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x v="48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x v="48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x v="489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x v="49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x v="49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x v="49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x v="49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x v="49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x v="49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x v="496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x v="49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x v="49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x v="499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x v="5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x v="50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x v="50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x v="50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x v="50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x v="505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x v="50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x v="50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x v="50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x v="5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x v="51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x v="51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x v="51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x v="51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x v="51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x v="51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x v="516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x v="51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x v="51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x v="51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x v="52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x v="52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x v="52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x v="52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x v="52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x v="52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x v="526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x v="527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x v="528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x v="529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x v="53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x v="53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x v="53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x v="5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x v="53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x v="53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x v="536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x v="537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x v="538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x v="539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x v="54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x v="54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x v="54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x v="54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x v="54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x v="54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x v="54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x v="54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x v="54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x v="549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x v="55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x v="55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x v="552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x v="55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x v="55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x v="555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x v="55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x v="557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x v="558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x v="55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x v="56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x v="56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x v="562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x v="5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x v="56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x v="56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x v="5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x v="56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x v="56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x v="56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x v="57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x v="57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x v="57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x v="57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x v="57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x v="57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x v="57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x v="57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x v="57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x v="579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x v="58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x v="58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x v="58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x v="58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x v="58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x v="58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x v="58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x v="587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x v="588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x v="58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x v="59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x v="59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x v="59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x v="59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x v="59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x v="595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x v="59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x v="5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x v="598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x v="59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x v="60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x v="60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x v="60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x v="603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x v="604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x v="60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x v="60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x v="60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x v="608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x v="609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x v="6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x v="61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x v="61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x v="61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x v="61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x v="6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x v="61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x v="61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x v="61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x v="61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x v="62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x v="62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x v="62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x v="62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x v="62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x v="62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x v="626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x v="62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x v="628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x v="62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x v="63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x v="63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x v="63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x v="633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x v="63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x v="63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x v="63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x v="63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x v="63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x v="63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x v="64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x v="64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x v="64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x v="64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x v="64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x v="64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x v="646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x v="64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x v="64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x v="649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x v="65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x v="65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x v="65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x v="65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x v="65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x v="65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x v="65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x v="65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x v="658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x v="65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x v="66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x v="66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x v="6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x v="66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x v="66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x v="66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x v="66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x v="66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x v="66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x v="66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x v="67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x v="67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x v="67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x v="67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x v="67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x v="675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x v="67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x v="67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x v="678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x v="67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x v="68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x v="68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x v="68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x v="683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x v="68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x v="68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x v="68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x v="68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x v="68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x v="68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x v="69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x v="69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x v="69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x v="69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x v="694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x v="695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x v="696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x v="697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x v="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x v="69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x v="7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x v="70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x v="70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x v="70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x v="70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x v="70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x v="70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x v="70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x v="70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x v="70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x v="71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x v="71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x v="71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x v="71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x v="71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x v="71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x v="71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x v="71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x v="71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x v="719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x v="72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x v="72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x v="72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x v="72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x v="72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x v="72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x v="726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x v="727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x v="728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x v="72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x v="73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x v="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x v="7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x v="73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x v="73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x v="735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x v="736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x v="73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x v="738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x v="73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x v="74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x v="74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x v="74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x v="74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x v="74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x v="7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x v="74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x v="74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x v="74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x v="74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x v="75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x v="75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x v="75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x v="75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x v="7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x v="75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x v="756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x v="757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x v="758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x v="759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x v="76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x v="76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x v="7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x v="763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x v="76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x v="76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x v="76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x v="767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x v="76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x v="76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x v="77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x v="771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x v="77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x v="773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x v="77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x v="77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x v="77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x v="77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x v="778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x v="77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x v="78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x v="78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x v="78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x v="78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x v="78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x v="78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x v="786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x v="78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x v="788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x v="78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x v="79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x v="791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x v="79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x v="793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x v="79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x v="795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x v="79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x v="797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x v="79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x v="79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x v="8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x v="80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x v="80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x v="803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x v="80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x v="80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x v="80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x v="80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x v="8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x v="80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x v="81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x v="8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x v="8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x v="81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x v="81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x v="81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x v="81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x v="817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x v="818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x v="81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x v="82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x v="821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x v="82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x v="82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x v="82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x v="82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x v="82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x v="82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x v="82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x v="82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x v="83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x v="83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x v="83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x v="8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x v="83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x v="83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x v="836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x v="83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x v="838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x v="839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x v="84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x v="84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x v="84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x v="84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x v="84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x v="84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x v="84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x v="848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x v="849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x v="85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x v="85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x v="85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x v="85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x v="85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x v="85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x v="85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x v="85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x v="85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x v="859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x v="86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x v="86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x v="86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x v="86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x v="86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x v="86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x v="86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x v="86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x v="868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x v="86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x v="87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x v="87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x v="87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x v="87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x v="87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x v="87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x v="87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x v="877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x v="878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x v="87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x v="88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x v="88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x v="8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x v="88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x v="88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x v="885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x v="88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x v="887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x v="88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x v="88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x v="89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x v="89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x v="89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x v="89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x v="89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x v="89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x v="89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x v="897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x v="89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x v="89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x v="9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x v="90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x v="902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x v="90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x v="90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x v="90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x v="906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x v="90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x v="90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x v="909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x v="91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x v="91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x v="91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x v="91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x v="9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x v="91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x v="91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x v="91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x v="91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x v="91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x v="92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x v="92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x v="92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x v="92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x v="92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x v="92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x v="926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x v="9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x v="928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x v="92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x v="93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x v="93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x v="93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x v="933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x v="934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x v="93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x v="93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x v="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x v="93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x v="93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x v="93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x v="94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x v="94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x v="94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x v="94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x v="94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x v="94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x v="94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x v="94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x v="948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x v="94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x v="95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x v="95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x v="95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x v="95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x v="95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x v="95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x v="95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x v="95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x v="958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x v="959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x v="96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x v="96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x v="96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x v="9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x v="96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x v="965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x v="96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x v="967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x v="96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x v="969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x v="97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x v="97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x v="97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x v="97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x v="97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x v="97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x v="976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x v="97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x v="97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x v="979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x v="98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x v="98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x v="98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x v="98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x v="98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x v="985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x v="98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x v="987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x v="98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x v="98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x v="99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x v="9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x v="99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x v="99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x v="99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x v="99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x v="99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x v="99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x v="55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x v="99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x v="999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x v="10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x v="1001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x v="100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x v="100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x v="1004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x v="100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x v="1006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x v="100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x v="1008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x v="100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x v="101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x v="101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x v="1012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x v="1013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x v="101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x v="101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x v="101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x v="1017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x v="101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x v="101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x v="102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x v="1021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x v="102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x v="102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x v="1024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x v="102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x v="1026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x v="1027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x v="102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x v="1029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x v="103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x v="103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x v="103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x v="103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x v="103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x v="103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x v="103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x v="103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x v="1038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x v="103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x v="104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x v="104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x v="104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x v="104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x v="104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x v="104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x v="104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x v="1047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x v="104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x v="104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x v="105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x v="105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x v="105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x v="105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x v="105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x v="1055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x v="105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x v="1057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x v="105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x v="105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x v="106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x v="106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x v="106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x v="106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x v="106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x v="1065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x v="106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x v="106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x v="1068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x v="1069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x v="107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x v="107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x v="107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x v="107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x v="107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x v="1075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x v="107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x v="1077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x v="107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x v="1079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x v="108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x v="108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x v="1082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x v="108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x v="108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x v="108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x v="108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x v="108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x v="1088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x v="1089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x v="109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x v="109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x v="109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x v="109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x v="109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x v="109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x v="109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x v="1097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x v="1098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x v="109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x v="110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x v="11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x v="110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x v="1103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x v="1104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x v="1105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x v="110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x v="110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x v="110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x v="110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x v="11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x v="111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x v="11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x v="111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x v="111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x v="111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x v="111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x v="111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x v="111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x v="111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x v="112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x v="112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x v="1122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x v="112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x v="112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x v="112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x v="112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x v="112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x v="112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x v="112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x v="113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x v="113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x v="113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x v="113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x v="113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x v="113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x v="113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x v="113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x v="1138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x v="113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x v="11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x v="114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x v="114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x v="114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x v="1144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x v="114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x v="1146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x v="114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x v="114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x v="114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x v="115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x v="115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x v="115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x v="115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x v="115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x v="1155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x v="115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x v="115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x v="1158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x v="115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x v="1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x v="116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x v="116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x v="116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x v="116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x v="116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x v="1166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x v="116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x v="1168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x v="116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x v="117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x v="117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x v="117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x v="117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x v="117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x v="117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x v="1176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x v="1177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x v="1178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x v="1179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x v="118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x v="118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x v="1182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x v="118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x v="118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x v="118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x v="118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x v="118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x v="1188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x v="118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x v="119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x v="1191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x v="119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x v="119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x v="119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x v="119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x v="119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x v="1197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x v="119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x v="119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x v="12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x v="120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x v="120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x v="1203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x v="120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x v="1205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x v="120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x v="1207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x v="1208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x v="120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x v="12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x v="121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x v="121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x v="12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x v="121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x v="1215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x v="121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x v="121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x v="1218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x v="121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x v="12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x v="122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x v="122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x v="122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x v="122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x v="122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x v="122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x v="12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x v="122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x v="1229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x v="123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x v="1231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x v="123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x v="123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x v="123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x v="123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x v="123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x v="1237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x v="123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x v="1239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x v="124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x v="124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x v="1242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x v="124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x v="124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x v="1245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x v="124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x v="124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x v="1248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x v="124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x v="125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x v="125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x v="125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x v="125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x v="1254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x v="125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x v="125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x v="125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x v="1258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x v="1259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x v="126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x v="1261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x v="126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x v="126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x v="126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x v="1265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x v="126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x v="126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x v="126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x v="126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x v="12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x v="127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x v="127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x v="127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x v="127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x v="1275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x v="1276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x v="127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x v="127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x v="127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x v="128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x v="128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x v="128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x v="128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x v="128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x v="1285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x v="128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x v="128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x v="128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x v="128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x v="129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x v="129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x v="129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x v="1293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x v="129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x v="129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x v="129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x v="1297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x v="1298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x v="1299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x v="13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x v="130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x v="130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x v="1303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x v="130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x v="130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x v="1306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x v="1307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x v="1308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x v="1309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x v="131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x v="1311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x v="131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x v="131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x v="1314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x v="131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x v="131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x v="131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x v="1318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x v="131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x v="13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x v="132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x v="132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x v="132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x v="132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x v="132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x v="132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x v="132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x v="1328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x v="1329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x v="133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x v="133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x v="133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x v="1333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x v="133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x v="1335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x v="13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x v="133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x v="1338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x v="1339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x v="134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x v="134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x v="134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x v="134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x v="134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x v="134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x v="134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x v="134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x v="13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x v="1349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x v="135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x v="135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x v="135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x v="1353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x v="1354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x v="135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x v="135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x v="1357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x v="1358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x v="1359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x v="136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x v="1361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x v="136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x v="136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x v="1364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x v="1365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x v="1366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x v="136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x v="1368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x v="1369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x v="137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x v="137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x v="137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x v="137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x v="137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x v="137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x v="1376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x v="137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x v="1378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x v="137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x v="138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x v="138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x v="1382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x v="138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x v="1384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x v="1385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x v="13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x v="138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x v="138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x v="138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x v="139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x v="139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x v="139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x v="139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x v="139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x v="139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x v="139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x v="1397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x v="139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x v="139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x v="140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x v="140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x v="1402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x v="140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x v="140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x v="140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x v="140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x v="140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x v="140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x v="140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x v="141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x v="1411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x v="141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x v="141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x v="1414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x v="14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x v="141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x v="141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x v="1418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x v="1419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x v="142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x v="142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x v="142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x v="1423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x v="142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x v="1425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x v="142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x v="142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x v="142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x v="142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x v="143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x v="143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x v="1432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x v="143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x v="1434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x v="143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x v="143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x v="1437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x v="1438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x v="143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x v="144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x v="144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x v="144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x v="144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x v="144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x v="144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x v="144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x v="144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x v="144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x v="144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x v="145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x v="145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x v="145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x v="1453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x v="145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x v="1455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x v="145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x v="1457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x v="1458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x v="145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x v="146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x v="146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x v="807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x v="146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x v="146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x v="146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x v="1465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x v="146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x v="1467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x v="1468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x v="146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x v="147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x v="147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x v="147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x v="1473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x v="147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x v="147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x v="147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x v="147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x v="147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x v="147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x v="148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x v="1481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x v="148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x v="1483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x v="148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x v="148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x v="1486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x v="1487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x v="49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x v="148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x v="1489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x v="149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x v="149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x v="149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x v="1493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x v="149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x v="149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x v="149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x v="149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x v="149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x v="1499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x v="15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x v="150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x v="150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x v="150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x v="150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x v="150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x v="150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x v="1507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x v="1508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x v="150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x v="151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x v="151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x v="151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x v="1513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x v="151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x v="151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x v="1516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x v="1517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x v="1518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x v="1519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x v="152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x v="152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x v="152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x v="152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x v="152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x v="1525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x v="152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x v="1527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x v="1528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x v="152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x v="153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x v="153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x v="153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x v="153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x v="1534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x v="1535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x v="153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x v="153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x v="153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x v="1539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x v="154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x v="154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x v="154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x v="154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x v="154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x v="154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x v="1546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x v="154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x v="1548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x v="1549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x v="155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x v="155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x v="155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x v="15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x v="1554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x v="155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x v="155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x v="1557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x v="155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x v="155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x v="156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x v="156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x v="156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x v="156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x v="156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x v="1565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x v="156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x v="1567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x v="156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x v="15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x v="157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x v="157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x v="157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x v="1573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x v="157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x v="1575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x v="157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x v="1577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x v="157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x v="1579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x v="158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x v="158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x v="15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x v="158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x v="1584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x v="1585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x v="158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x v="136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x v="158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x v="158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x v="1589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x v="159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x v="159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x v="159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x v="159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x v="159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x v="159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x v="159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x v="1597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x v="159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x v="159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x v="16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x v="160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x v="160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x v="1603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x v="160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x v="160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x v="160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x v="1607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x v="160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x v="1609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x v="16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x v="161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x v="161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x v="1613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x v="1614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x v="161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x v="161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x v="161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x v="16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x v="161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x v="162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x v="162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x v="162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x v="1623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x v="162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x v="162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x v="162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x v="1627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x v="162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x v="1629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x v="163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x v="163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x v="163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x v="163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x v="163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x v="163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x v="163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x v="163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x v="1638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x v="1639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x v="164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x v="164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x v="164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x v="16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x v="164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x v="1645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x v="1646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x v="164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x v="1648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x v="164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x v="165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x v="165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x v="1652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x v="165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x v="165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x v="165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x v="165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x v="165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x v="1658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x v="1659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x v="166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x v="166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x v="166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x v="166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x v="166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x v="166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x v="166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x v="16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x v="1668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x v="1669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x v="167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x v="167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x v="167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x v="16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x v="167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x v="1675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x v="167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x v="167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x v="1678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x v="167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x v="168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x v="168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x v="168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x v="168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x v="168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x v="1685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x v="168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x v="168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x v="1688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x v="168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x v="169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x v="169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x v="169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x v="169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x v="169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x v="169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x v="169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x v="169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x v="169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x v="1699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x v="170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x v="170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x v="170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x v="170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x v="170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x v="170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x v="170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x v="1707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x v="170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x v="170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x v="171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x v="1711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x v="171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x v="171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x v="17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x v="1715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x v="1716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x v="171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x v="171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x v="1719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x v="172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x v="172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x v="172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x v="172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x v="172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x v="172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x v="1726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x v="1727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x v="1728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x v="172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x v="17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x v="173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x v="173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x v="173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x v="1734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x v="1735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x v="173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x v="1737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x v="173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x v="1739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x v="174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x v="174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x v="1742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x v="174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x v="174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x v="1745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x v="174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x v="1747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x v="174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x v="174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x v="175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x v="175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x v="175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x v="17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x v="1754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x v="175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x v="175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x v="175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x v="1758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x v="1759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x v="176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x v="176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x v="17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x v="176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x v="176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x v="176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x v="176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x v="176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x v="1768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x v="1769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x v="177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x v="1771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x v="177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x v="1773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x v="177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x v="177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x v="177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x v="1777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x v="17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x v="177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x v="178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x v="178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x v="178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x v="178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x v="137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x v="178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x v="178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x v="178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x v="178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x v="1788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x v="1789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x v="179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x v="179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x v="179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x v="1793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x v="179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x v="1795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x v="179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x v="179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x v="179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x v="179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x v="18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x v="1801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x v="1802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x v="180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x v="180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x v="1805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x v="1806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x v="180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x v="1808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x v="18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x v="181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x v="18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x v="1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x v="181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x v="1363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x v="181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x v="1815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x v="181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x v="181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x v="181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x v="1819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x v="182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x v="182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x v="182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x v="182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x v="182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x v="1825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x v="182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x v="1827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x v="182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x v="1829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x v="183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x v="1831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x v="183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x v="183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x v="183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x v="183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x v="183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x v="183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x v="1838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x v="1839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x v="18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x v="184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x v="1842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x v="81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x v="184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x v="184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x v="184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x v="184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x v="184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x v="184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x v="1849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x v="185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x v="185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x v="18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x v="185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x v="1854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x v="1855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x v="185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x v="1857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x v="1858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x v="185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x v="186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x v="186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x v="1862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x v="1863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x v="186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x v="1865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x v="186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x v="1867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x v="1868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x v="1869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x v="187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x v="187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x v="187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x v="187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x v="187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x v="187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x v="187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x v="187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x v="187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x v="1879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x v="188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x v="188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x v="188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x v="1883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x v="188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x v="1885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x v="1886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x v="188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x v="188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x v="188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x v="189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x v="1891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x v="189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x v="189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x v="189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x v="189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x v="189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x v="1897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x v="1898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x v="1899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x v="190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x v="190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x v="190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x v="190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x v="190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x v="190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x v="190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x v="1907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x v="1908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x v="190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x v="19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x v="191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x v="1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x v="191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x v="191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x v="1915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x v="191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x v="1917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x v="1918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x v="1919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x v="192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x v="192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x v="192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x v="19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x v="192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x v="192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x v="192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x v="1927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x v="192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x v="192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x v="193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x v="193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x v="193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x v="193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x v="193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x v="193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x v="193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x v="193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x v="19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x v="1939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x v="194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x v="194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x v="194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x v="1943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x v="194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x v="194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x v="194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x v="1947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x v="1948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x v="194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x v="195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x v="195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x v="1952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x v="1953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x v="195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x v="195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x v="195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x v="195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x v="195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x v="1959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x v="196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x v="196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x v="196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x v="1963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x v="196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x v="196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x v="196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x v="196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x v="1968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x v="1969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x v="197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x v="197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x v="197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x v="1973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x v="197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x v="1975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x v="197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x v="1977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x v="197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x v="197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x v="198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x v="198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x v="198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x v="1983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x v="198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x v="198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x v="198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x v="198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x v="198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x v="1989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x v="199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x v="199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x v="199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x v="199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x v="199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x v="199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x v="1996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x v="1997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x v="1998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x v="1999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x v="20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x v="200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x v="200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x v="200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x v="200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x v="2005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x v="200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x v="200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x v="200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x v="2009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x v="201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x v="201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x v="201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x v="201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x v="201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x v="2015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x v="201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x v="20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x v="201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x v="201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x v="202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x v="202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x v="202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x v="2023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x v="202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x v="202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x v="202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x v="202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x v="202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x v="1276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x v="20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x v="203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x v="203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x v="203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x v="203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x v="203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x v="203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x v="203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x v="203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x v="203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x v="203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x v="204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x v="204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x v="204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x v="204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x v="204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x v="204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x v="161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x v="2046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x v="2047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x v="204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x v="204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x v="205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x v="205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x v="205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x v="2053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x v="205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x v="205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x v="205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x v="2057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x v="205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x v="2059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x v="206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x v="206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x v="2062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x v="206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x v="206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x v="2065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x v="2066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x v="206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x v="2068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x v="206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x v="207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x v="207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x v="207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x v="207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x v="207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x v="2075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x v="207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x v="207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x v="2078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x v="2079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x v="208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x v="208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x v="208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x v="208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x v="208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x v="208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x v="208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x v="208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x v="208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x v="208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x v="209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x v="209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x v="209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x v="209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x v="209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x v="209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x v="209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x v="209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x v="209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x v="2099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x v="21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x v="21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x v="21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x v="2103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x v="210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x v="2105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x v="210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x v="2107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x v="2108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x v="21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x v="21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x v="211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x v="211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x v="2113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x v="211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x v="211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x v="211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x v="211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x v="2118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x v="211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x v="212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x v="212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x v="212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x v="212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x v="212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x v="212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x v="21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x v="212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x v="2128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x v="212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x v="213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x v="2131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x v="213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x v="2133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x v="213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x v="213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x v="213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x v="213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x v="213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x v="213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x v="214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x v="214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x v="2142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x v="2143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x v="214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x v="214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x v="214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x v="214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x v="2148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x v="214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x v="215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x v="215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x v="215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x v="2153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x v="215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x v="215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x v="215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x v="2157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x v="215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x v="215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x v="216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x v="216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x v="216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x v="216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x v="216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x v="2165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x v="216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x v="2167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x v="216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x v="2169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x v="217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x v="217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x v="217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x v="217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x v="2174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x v="2175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x v="217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x v="217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x v="2178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x v="2179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x v="218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x v="218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x v="218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x v="218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x v="218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x v="218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x v="218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x v="218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x v="2188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x v="218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x v="219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x v="219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x v="219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x v="219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x v="219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x v="219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x v="219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x v="219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x v="219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x v="219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x v="220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x v="220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x v="220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x v="220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x v="220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x v="220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x v="220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x v="220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x v="220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x v="2209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x v="221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x v="221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x v="22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x v="221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x v="221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x v="221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x v="221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x v="2217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x v="2218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x v="221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x v="222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x v="2221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x v="2222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x v="222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x v="222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x v="2225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x v="222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x v="222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x v="222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x v="222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x v="223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x v="223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x v="223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x v="223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x v="223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x v="223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x v="223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x v="2237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x v="223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x v="2239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x v="224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x v="224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x v="2242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x v="224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x v="224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x v="224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x v="2246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x v="224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x v="224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x v="224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x v="225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x v="225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x v="225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x v="225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x v="182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x v="225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x v="225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x v="225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x v="2257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x v="225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x v="2259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x v="226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x v="226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x v="226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x v="2263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x v="226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x v="2265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x v="226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x v="226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x v="22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x v="226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x v="227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x v="227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x v="2272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x v="227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x v="227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x v="2275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x v="227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x v="227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x v="2278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x v="2279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x v="228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x v="228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x v="228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x v="2283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x v="2284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x v="228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x v="228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x v="228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x v="2288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x v="228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x v="229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x v="229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x v="229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x v="229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x v="229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x v="229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x v="22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x v="229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x v="229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x v="23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x v="230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x v="230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x v="230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x v="2304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x v="230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x v="230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x v="2307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x v="230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x v="230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x v="231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x v="23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x v="231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x v="13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x v="231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x v="23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x v="231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x v="23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x v="23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x v="23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x v="231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x v="23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x v="232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x v="174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x v="232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x v="232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x v="2324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x v="2325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x v="232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x v="2327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x v="232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x v="2329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x v="233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x v="233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x v="2332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x v="233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x v="2334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x v="2335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x v="2336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x v="2337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x v="2338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x v="2339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x v="86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x v="234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x v="234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x v="234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x v="234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x v="234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x v="2345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x v="2346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x v="234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x v="2348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x v="2349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x v="235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x v="235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x v="235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x v="235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x v="235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x v="2355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x v="235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x v="2357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x v="2358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x v="2359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x v="236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x v="236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x v="236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x v="236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x v="1871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x v="236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x v="236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x v="236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x v="236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x v="23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x v="236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x v="237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x v="237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x v="237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x v="237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x v="237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x v="237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x v="237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x v="237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x v="2378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x v="237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x v="161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x v="238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x v="238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x v="238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x v="238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x v="23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x v="238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x v="2204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x v="238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x v="238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x v="238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x v="2389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x v="239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x v="239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x v="2392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x v="239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x v="2394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x v="239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x v="239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x v="2397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x v="239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x v="239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x v="24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x v="240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x v="240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x v="240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x v="2404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x v="2405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x v="2406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x v="2407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x v="240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x v="240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x v="241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x v="2411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x v="2412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x v="241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x v="241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x v="2415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x v="241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x v="2417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x v="241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x v="2419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x v="242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x v="24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x v="242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x v="242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x v="2424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x v="242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x v="242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x v="242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x v="2428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x v="242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x v="243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x v="243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x v="243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x v="243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x v="243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x v="243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x v="243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x v="243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x v="243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x v="2439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x v="244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x v="244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x v="244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x v="244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x v="244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x v="244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x v="2446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x v="244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x v="244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x v="244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x v="245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x v="245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x v="245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x v="245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x v="245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x v="245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x v="245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x v="245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x v="2458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x v="245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x v="246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x v="246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x v="246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x v="246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x v="246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x v="246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x v="2466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x v="246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x v="2468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x v="246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x v="247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x v="2471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x v="247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x v="2473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x v="247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x v="247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x v="2476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x v="2477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x v="2478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x v="2479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x v="248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x v="248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x v="248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x v="248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x v="2484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x v="248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x v="2486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x v="248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x v="248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x v="2489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x v="249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x v="249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x v="249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x v="2493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x v="249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x v="249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x v="2496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x v="249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x v="2498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x v="249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x v="25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x v="250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x v="2502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x v="250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x v="2504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x v="2505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x v="250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x v="250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x v="2508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x v="250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x v="251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x v="251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x v="2512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x v="2513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x v="25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x v="251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x v="251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x v="2517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x v="251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x v="251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x v="252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x v="252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x v="252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x v="252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x v="252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x v="25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x v="252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x v="2527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x v="252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x v="252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x v="253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x v="253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x v="2532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x v="253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x v="253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x v="253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x v="253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x v="253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x v="2538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x v="2539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x v="254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x v="254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x v="254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x v="2543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x v="2544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x v="254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x v="2546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x v="254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x v="254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x v="254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x v="255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x v="255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x v="255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x v="2553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x v="255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x v="2555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x v="255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x v="2557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x v="255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x v="2559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x v="256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x v="256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x v="256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x v="256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x v="2564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x v="2565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x v="256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x v="2567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x v="256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x v="256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x v="257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x v="2571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x v="2572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x v="257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x v="257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x v="2575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x v="2576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x v="257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x v="257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x v="2579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x v="258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x v="258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x v="258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x v="258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x v="258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x v="258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x v="2586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x v="258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x v="258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x v="258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x v="259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x v="259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x v="259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x v="2593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x v="259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x v="259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x v="2596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x v="259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x v="259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x v="2599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x v="26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x v="26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x v="260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x v="260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x v="260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x v="2605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x v="2606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x v="2607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x v="26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x v="2609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x v="261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x v="261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x v="261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x v="261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x v="2614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x v="261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x v="261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x v="2617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x v="261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x v="2619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x v="262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x v="262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x v="262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x v="262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x v="26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x v="2624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x v="262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x v="262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x v="262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x v="262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x v="262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x v="263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x v="263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x v="184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x v="263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x v="26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x v="263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x v="2635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x v="2636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x v="2637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x v="263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x v="2639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x v="264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x v="264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x v="264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x v="2643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x v="264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x v="2645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x v="264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x v="2647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x v="264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x v="2649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x v="265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x v="265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x v="265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x v="265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x v="2654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x v="2655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x v="265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x v="265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x v="2658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x v="265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x v="266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x v="266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x v="266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x v="266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x v="266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x v="266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x v="266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x v="2667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x v="266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x v="2669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x v="267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x v="267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x v="267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x v="267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x v="2674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x v="267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x v="2676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x v="267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x v="2678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x v="267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x v="268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x v="268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x v="2682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x v="2683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x v="268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x v="268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x v="268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x v="268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x v="2688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x v="268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x v="269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x v="269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x v="269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x v="269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x v="58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x v="269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x v="269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x v="269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x v="269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x v="2698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x v="2699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x v="270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x v="270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x v="2702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x v="270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x v="2704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x v="270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x v="270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x v="270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x v="270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x v="270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x v="271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x v="27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x v="2712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x v="2713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x v="271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x v="271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x v="271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x v="27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x v="271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x v="271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x v="272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x v="272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x v="27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x v="272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x v="272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x v="272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x v="272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x v="2727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x v="2728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x v="272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x v="273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x v="273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x v="273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x v="2733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x v="27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x v="2735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x v="2736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x v="2737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x v="2738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x v="2739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x v="274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x v="2741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x v="274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x v="274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x v="274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x v="274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x v="274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x v="2747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x v="274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x v="2749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x v="275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x v="275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x v="275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x v="275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x v="275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x v="2755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x v="2756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x v="2757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x v="275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x v="2759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x v="276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x v="276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x v="276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x v="276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x v="276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x v="2765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x v="276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x v="2767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x v="2768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x v="2769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x v="277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x v="2771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x v="277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x v="277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x v="277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x v="277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x v="277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x v="27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x v="91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x v="277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x v="2779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x v="27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x v="278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x v="278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x v="278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x v="278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x v="2785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x v="2786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x v="278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x v="278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x v="278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x v="279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x v="279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x v="279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x v="279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x v="2794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x v="279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x v="2796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x v="2797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x v="2798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x v="2799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x v="280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x v="280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x v="280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x v="280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x v="280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x v="280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x v="280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x v="280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x v="2808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x v="280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x v="281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x v="28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x v="281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x v="281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x v="2814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x v="2815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x v="28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x v="281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x v="2818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x v="281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x v="282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x v="282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x v="282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x v="2823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x v="2824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x v="282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x v="2826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x v="282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x v="282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x v="282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x v="283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x v="283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x v="283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x v="2833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x v="2834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x v="283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x v="283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x v="28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x v="2838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x v="283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x v="284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x v="284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x v="284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x v="2843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x v="2844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x v="284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x v="2846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x v="2847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x v="284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x v="2849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x v="285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x v="28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x v="2852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x v="285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x v="285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x v="2855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x v="285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x v="285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x v="285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x v="2859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x v="286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x v="286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x v="286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x v="286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x v="286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x v="286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x v="286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x v="2867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x v="286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x v="286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x v="287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x v="287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x v="287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x v="287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x v="2874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x v="287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x v="287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x v="287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x v="2878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x v="2879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x v="288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x v="288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x v="2882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x v="2883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x v="288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x v="288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x v="2886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x v="2887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x v="2888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x v="288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x v="289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x v="289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x v="289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x v="289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x v="289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x v="289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x v="2896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x v="289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x v="289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x v="289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x v="29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x v="290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x v="290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x v="290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x v="2904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x v="290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x v="290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x v="2907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x v="2908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x v="2909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x v="291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x v="29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x v="2912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x v="291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x v="291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x v="291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x v="291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x v="291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x v="291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x v="291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x v="292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x v="292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x v="292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x v="2923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x v="292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x v="292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x v="292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x v="292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x v="292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x v="292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x v="293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x v="293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x v="293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x v="293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x v="2934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x v="293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x v="2936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x v="2937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x v="293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x v="2939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x v="294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x v="294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x v="294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x v="294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x v="294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x v="294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x v="294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x v="2947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x v="2948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x v="2949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x v="295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x v="295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x v="295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x v="295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x v="295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x v="295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x v="2956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x v="295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x v="2958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x v="295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x v="296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x v="296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x v="296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x v="2963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x v="296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x v="296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x v="29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x v="296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x v="2968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x v="296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x v="297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x v="297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x v="2972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x v="297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x v="297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x v="297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x v="297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x v="2977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x v="297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x v="2979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x v="298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x v="298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x v="298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x v="298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x v="298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x v="298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x v="298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x v="298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x v="2988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x v="298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x v="299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x v="299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x v="299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x v="299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x v="299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x v="2995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x v="299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x v="299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x v="2998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x v="299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x v="300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x v="300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x v="300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x v="3003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x v="300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x v="30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x v="3006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x v="3007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x v="300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x v="3009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x v="301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x v="301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x v="301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x v="3013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x v="301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x v="301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x v="301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x v="301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x v="3018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x v="301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x v="302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x v="302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x v="302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x v="302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x v="302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x v="302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x v="302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x v="3027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x v="302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x v="3029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x v="303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x v="303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x v="303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x v="303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x v="303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x v="303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x v="303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x v="303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x v="303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x v="303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x v="304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x v="304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x v="304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x v="30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x v="304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x v="304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x v="304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x v="304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x v="304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x v="304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x v="305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x v="305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x v="305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x v="305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x v="305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x v="305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x v="305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x v="305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x v="3058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x v="305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x v="306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x v="306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x v="306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x v="3063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x v="306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x v="306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x v="3066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x v="306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x v="306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x v="3069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x v="307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x v="307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x v="307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x v="307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x v="307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x v="307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x v="3076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x v="307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x v="307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x v="307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x v="308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x v="308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x v="308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x v="3083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x v="3084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x v="3085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x v="308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x v="308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x v="3088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x v="308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x v="309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x v="309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x v="309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x v="309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x v="3094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x v="30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x v="309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x v="3097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x v="3098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x v="309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x v="31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x v="310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x v="310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x v="310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x v="310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x v="3105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x v="310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x v="310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x v="3108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x v="310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x v="31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x v="311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x v="311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x v="311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x v="311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x v="311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x v="311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x v="3117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x v="311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x v="311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x v="312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x v="312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x v="312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x v="3123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x v="312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x v="3125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x v="312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x v="3127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x v="312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x v="312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x v="313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x v="313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x v="313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x v="112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x v="313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x v="313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x v="3135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x v="31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x v="313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x v="313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x v="313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x v="314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x v="314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x v="314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x v="314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x v="314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x v="314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x v="314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x v="314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x v="3148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x v="314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x v="315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x v="315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x v="315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x v="3153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x v="315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x v="315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x v="315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x v="3157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x v="3158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x v="3159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x v="316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x v="316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x v="316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x v="316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x v="316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x v="316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x v="3166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x v="316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x v="316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x v="316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x v="317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x v="317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x v="317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x v="3173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x v="317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x v="317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x v="317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x v="3177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x v="317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x v="317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x v="318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x v="3181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x v="318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x v="318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x v="318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x v="318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x v="318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x v="318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x v="318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x v="318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x v="319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x v="319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x v="319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x v="319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x v="319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x v="3195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x v="319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x v="319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x v="319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x v="319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x v="320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x v="3201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x v="320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x v="320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x v="320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x v="320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x v="320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x v="320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x v="320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x v="320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x v="321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x v="321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x v="3212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x v="321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x v="321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x v="321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x v="3216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x v="3217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x v="321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x v="321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x v="32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x v="322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x v="322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x v="322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x v="3224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x v="3225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x v="322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x v="322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x v="3228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x v="3229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x v="323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x v="3231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x v="323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x v="3233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x v="323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x v="3235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x v="323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x v="323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x v="323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x v="3239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x v="324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x v="324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x v="3242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x v="324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x v="324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x v="3245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x v="324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x v="324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x v="324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x v="32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x v="325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x v="3251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x v="3252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x v="325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x v="325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x v="325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x v="325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x v="325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x v="325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x v="3259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x v="326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x v="326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x v="326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x v="3263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x v="326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x v="326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x v="3266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x v="326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x v="326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x v="3269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x v="327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x v="3271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x v="3272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x v="327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x v="327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x v="3275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x v="327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x v="3277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x v="327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x v="327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x v="328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x v="328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x v="328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x v="328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x v="328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x v="3285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x v="328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x v="3287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x v="3288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x v="328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x v="329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x v="329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x v="3292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x v="329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x v="329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x v="329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x v="329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x v="3297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x v="3298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x v="3299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x v="330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x v="330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x v="330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x v="330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x v="330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x v="330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x v="3306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x v="3307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x v="3308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x v="3309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x v="331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x v="33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x v="331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x v="331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x v="3314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x v="33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x v="331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x v="3317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x v="3318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x v="3319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x v="332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x v="332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x v="332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x v="332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x v="332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x v="332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x v="3326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x v="332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x v="332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x v="332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x v="333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x v="333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x v="333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x v="33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x v="333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x v="333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x v="333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x v="3337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x v="333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x v="3339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x v="33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x v="334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x v="334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x v="334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x v="3344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x v="3345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x v="334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x v="334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x v="334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x v="3349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x v="335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x v="335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x v="335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x v="335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x v="33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x v="3355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x v="3356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x v="335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x v="335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x v="335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x v="336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x v="336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x v="336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x v="3363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x v="336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x v="336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x v="336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x v="3367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x v="336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x v="3369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x v="337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x v="3371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x v="3372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x v="337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x v="337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x v="337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x v="337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x v="337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x v="3378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x v="337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x v="338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x v="338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x v="338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x v="338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x v="3384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x v="3385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x v="3386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x v="338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x v="338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x v="338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x v="339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x v="339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x v="339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x v="339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x v="339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x v="3395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x v="3396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x v="3397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x v="3398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x v="339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x v="34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x v="34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x v="340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x v="340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x v="340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x v="3405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x v="340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x v="3407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x v="3408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x v="340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x v="341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x v="341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x v="341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x v="341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x v="3414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x v="34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x v="341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x v="3417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x v="341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x v="341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x v="342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x v="342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x v="3422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x v="342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x v="342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x v="3425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x v="342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x v="3427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x v="3428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x v="3429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x v="343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x v="343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x v="34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x v="343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x v="343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x v="343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x v="343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x v="343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x v="3438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x v="343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x v="344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x v="344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x v="344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x v="344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x v="344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x v="34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x v="344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x v="344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x v="344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x v="3449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x v="345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x v="345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x v="345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x v="345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x v="345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x v="345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x v="3456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x v="345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x v="3458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x v="345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x v="346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x v="346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x v="346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x v="3463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x v="346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x v="346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x v="3466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x v="346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x v="3468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x v="3469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x v="347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x v="347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x v="347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x v="347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x v="347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x v="3475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x v="347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x v="3477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x v="347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x v="347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x v="348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x v="348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x v="3482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x v="348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x v="3484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x v="348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x v="348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x v="348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x v="348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x v="348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x v="349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x v="349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x v="349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x v="349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x v="349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x v="349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x v="3496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x v="3497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x v="349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x v="34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x v="35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x v="350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x v="350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x v="350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x v="350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x v="350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x v="3506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x v="350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x v="3508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x v="350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x v="351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x v="351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x v="351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x v="3513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x v="3514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x v="351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x v="351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x v="351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x v="3518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x v="351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x v="352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x v="352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x v="352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x v="352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x v="352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x v="3525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x v="352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x v="3527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x v="352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x v="3529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x v="353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x v="353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x v="353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x v="353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x v="3534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x v="353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x v="353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x v="353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x v="3538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x v="353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x v="354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x v="354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x v="354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x v="354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x v="354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x v="3545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x v="3546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x v="3547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x v="354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x v="3549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x v="355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x v="3551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x v="355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x v="355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x v="355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x v="3555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x v="355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x v="3557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x v="355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x v="355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x v="356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x v="356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x v="3562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x v="3563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x v="356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x v="356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x v="356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x v="356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x v="356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x v="356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x v="357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x v="357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x v="357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x v="35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x v="3574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x v="357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x v="3576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x v="357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x v="357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x v="357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x v="358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x v="358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x v="358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x v="3583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x v="3584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x v="358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x v="358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x v="35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x v="3588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x v="358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x v="359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x v="359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x v="359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x v="3593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x v="359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x v="3595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x v="359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x v="359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x v="3598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x v="359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x v="36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x v="360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x v="360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x v="360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x v="360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x v="360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x v="360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x v="360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x v="360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x v="3609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x v="361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x v="36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x v="361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x v="361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x v="361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x v="361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x v="361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x v="361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x v="3618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x v="361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x v="362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x v="3621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x v="362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x v="3623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x v="362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x v="362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x v="3626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x v="362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x v="362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x v="3629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x v="363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x v="3631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x v="363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x v="3633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x v="363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x v="363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x v="363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x v="363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x v="3638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x v="3639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x v="364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x v="3641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x v="3642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x v="364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x v="364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x v="3645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x v="364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x v="364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x v="3648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x v="3649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x v="365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x v="365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x v="365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x v="3653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x v="3654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x v="3655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x v="365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x v="365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x v="365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x v="365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x v="366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x v="3661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x v="3662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x v="3663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x v="3664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x v="3665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x v="3666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x v="3667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x v="3668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x v="3669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x v="367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x v="367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x v="367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x v="367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x v="367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x v="367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x v="367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x v="367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x v="3678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x v="367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x v="368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x v="368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x v="368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x v="368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x v="368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x v="3685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x v="3686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x v="3687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x v="3688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x v="3689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x v="369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x v="369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x v="369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x v="369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x v="3694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x v="369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x v="3696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x v="3697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x v="3698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x v="3699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x v="370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x v="3701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x v="3702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x v="370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x v="3704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x v="370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x v="37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x v="370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x v="3708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x v="3709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x v="371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x v="371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x v="3712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x v="371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x v="371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x v="371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x v="371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x v="371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x v="371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x v="3719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x v="372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x v="372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x v="372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x v="372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x v="372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x v="372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x v="372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x v="3727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x v="3728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x v="372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x v="373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x v="373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x v="3732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x v="373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x v="373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x v="373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x v="3736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x v="373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x v="3738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x v="3739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x v="374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x v="374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x v="3742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x v="374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x v="374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x v="374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x v="3746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x v="374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x v="3748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x v="3749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x v="375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x v="3751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x v="3752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x v="375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x v="375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x v="375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x v="3756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x v="375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x v="3758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x v="3759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x v="376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x v="3761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x v="376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x v="376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x v="376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x v="376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x v="376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x v="376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x v="376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x v="3769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x v="377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x v="377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x v="377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x v="377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x v="377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x v="377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x v="377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x v="377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x v="377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x v="3779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x v="378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x v="378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x v="378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x v="378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x v="378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x v="378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x v="378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x v="3787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x v="378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x v="3789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x v="379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x v="3791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x v="379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x v="379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x v="379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x v="379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x v="379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x v="379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x v="379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x v="3799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x v="38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x v="380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x v="380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x v="380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x v="3804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x v="380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x v="380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x v="380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x v="3808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x v="380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x v="381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x v="381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x v="381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x v="3813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x v="381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x v="381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x v="38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x v="381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x v="381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x v="3819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x v="382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x v="382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x v="382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x v="3823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x v="38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x v="3825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x v="38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x v="3827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x v="382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x v="3829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x v="383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x v="383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x v="3832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x v="383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x v="383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x v="383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x v="3836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x v="383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x v="3838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x v="383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x v="384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x v="384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x v="384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x v="3843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x v="384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x v="38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x v="384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x v="384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x v="384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x v="384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x v="385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x v="385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x v="385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x v="385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x v="385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x v="385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x v="385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x v="3857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x v="385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x v="385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x v="386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x v="386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x v="386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x v="386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x v="3864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x v="386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x v="3866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x v="3867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x v="3868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x v="3869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x v="387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x v="387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x v="3872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x v="387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x v="387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x v="3875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x v="387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x v="3877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x v="3878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x v="3879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x v="388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x v="3881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x v="388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x v="38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x v="388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x v="388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x v="388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x v="388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x v="3888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x v="3889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x v="389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x v="389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x v="389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x v="389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x v="389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x v="389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x v="3896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x v="3897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x v="389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x v="389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x v="390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x v="390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x v="390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x v="390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x v="390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x v="3905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x v="390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x v="390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x v="390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x v="3909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x v="391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x v="3911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x v="3912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x v="391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x v="391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x v="39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x v="391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x v="3917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x v="3918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x v="391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x v="392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x v="392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x v="392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x v="392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x v="392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x v="392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x v="392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x v="392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x v="3928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x v="3929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x v="393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x v="393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x v="393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x v="3933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x v="393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x v="393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x v="393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x v="393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x v="3938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x v="3939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x v="394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x v="394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x v="394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x v="394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x v="394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x v="394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x v="394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x v="394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x v="394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x v="394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x v="395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x v="395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x v="395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x v="395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x v="395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x v="3955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x v="395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x v="3957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x v="3958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x v="395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x v="396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x v="396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x v="396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x v="396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x v="396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x v="396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x v="3966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x v="396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x v="3968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x v="396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x v="397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x v="3971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x v="397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x v="397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x v="397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x v="397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x v="3976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x v="397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x v="3978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x v="397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x v="398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x v="398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x v="398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x v="398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x v="3984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x v="398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x v="3986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x v="398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x v="398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x v="398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x v="399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x v="3991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x v="399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x v="399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x v="399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x v="399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x v="399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x v="399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x v="3998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x v="399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x v="40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x v="400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x v="400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x v="400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x v="400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x v="400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x v="400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x v="4007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x v="400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x v="4009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x v="401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x v="401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x v="40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x v="401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x v="401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x v="401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x v="401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x v="4017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x v="401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x v="4019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x v="402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x v="402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x v="402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x v="402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x v="402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x v="402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x v="402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x v="4027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x v="402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x v="402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x v="403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x v="403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x v="403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x v="403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x v="4034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x v="4035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x v="403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x v="403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x v="403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x v="403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x v="40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x v="404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x v="404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x v="404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x v="404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x v="404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x v="404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x v="4047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x v="404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x v="404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x v="405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x v="405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x v="40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x v="4053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x v="405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x v="4055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x v="405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x v="4057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x v="4058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x v="4059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x v="406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x v="406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x v="4062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x v="4063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x v="4064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x v="4065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x v="406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x v="4067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x v="406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x v="4069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x v="407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x v="407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x v="407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x v="407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x v="407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x v="407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x v="407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x v="4077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x v="407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x v="407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x v="408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x v="408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x v="4082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x v="4083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x v="4084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x v="4085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x v="408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x v="408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x v="4088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x v="408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x v="409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x v="40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186"/>
    <x v="0"/>
    <x v="0"/>
    <x v="0"/>
  </r>
  <r>
    <x v="1"/>
    <x v="1"/>
    <x v="1"/>
    <x v="0"/>
    <n v="534"/>
    <x v="1"/>
    <x v="1"/>
    <x v="0"/>
  </r>
  <r>
    <x v="2"/>
    <x v="2"/>
    <x v="2"/>
    <x v="0"/>
    <n v="169"/>
    <x v="2"/>
    <x v="2"/>
    <x v="0"/>
  </r>
  <r>
    <x v="3"/>
    <x v="3"/>
    <x v="3"/>
    <x v="0"/>
    <n v="72"/>
    <x v="3"/>
    <x v="3"/>
    <x v="0"/>
  </r>
  <r>
    <x v="4"/>
    <x v="4"/>
    <x v="4"/>
    <x v="0"/>
    <n v="24"/>
    <x v="4"/>
    <x v="4"/>
    <x v="0"/>
  </r>
  <r>
    <x v="5"/>
    <x v="5"/>
    <x v="5"/>
    <x v="0"/>
    <n v="20"/>
    <x v="5"/>
    <x v="5"/>
    <x v="0"/>
  </r>
  <r>
    <x v="6"/>
    <x v="6"/>
    <x v="6"/>
    <x v="0"/>
    <n v="5"/>
    <x v="6"/>
    <x v="6"/>
    <x v="0"/>
  </r>
  <r>
    <x v="7"/>
    <x v="7"/>
    <x v="7"/>
    <x v="0"/>
    <n v="11"/>
    <x v="7"/>
    <x v="7"/>
    <x v="0"/>
  </r>
  <r>
    <x v="8"/>
    <x v="8"/>
    <x v="8"/>
    <x v="0"/>
    <n v="6"/>
    <x v="8"/>
    <x v="8"/>
    <x v="0"/>
  </r>
  <r>
    <x v="9"/>
    <x v="9"/>
    <x v="9"/>
    <x v="0"/>
    <n v="3"/>
    <x v="8"/>
    <x v="8"/>
    <x v="0"/>
  </r>
  <r>
    <x v="10"/>
    <x v="10"/>
    <x v="9"/>
    <x v="0"/>
    <n v="1"/>
    <x v="9"/>
    <x v="9"/>
    <x v="0"/>
  </r>
  <r>
    <x v="11"/>
    <x v="9"/>
    <x v="10"/>
    <x v="0"/>
    <n v="12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1E45D-16E5-4349-A5C1-C65DC282A4A4}" name="PivotTable10" cacheId="6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3:D16" firstHeaderRow="0" firstDataRow="1" firstDataCol="1"/>
  <pivotFields count="8">
    <pivotField axis="axisRow" showAll="0" sortType="ascending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2">
        <item x="10"/>
        <item x="6"/>
        <item x="9"/>
        <item x="7"/>
        <item x="8"/>
        <item x="5"/>
        <item x="4"/>
        <item x="3"/>
        <item x="2"/>
        <item x="0"/>
        <item x="1"/>
        <item t="default"/>
      </items>
    </pivotField>
    <pivotField showAll="0">
      <items count="12">
        <item x="9"/>
        <item x="8"/>
        <item x="6"/>
        <item x="7"/>
        <item x="10"/>
        <item x="5"/>
        <item x="4"/>
        <item x="3"/>
        <item x="0"/>
        <item x="2"/>
        <item x="1"/>
        <item t="default"/>
      </items>
    </pivotField>
    <pivotField showAll="0">
      <items count="2">
        <item x="0"/>
        <item t="default"/>
      </items>
    </pivotField>
    <pivotField showAll="0"/>
    <pivotField dataField="1" numFmtId="10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dataField="1" numFmtId="10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dataField="1" numFmtId="10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0ADB3-952C-2449-A984-F89E4FFAD39C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5:E19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4093">
        <item x="939"/>
        <item x="1500"/>
        <item x="997"/>
        <item x="1925"/>
        <item x="3258"/>
        <item x="2439"/>
        <item x="3726"/>
        <item x="2212"/>
        <item x="2047"/>
        <item x="3881"/>
        <item x="499"/>
        <item x="2643"/>
        <item x="1823"/>
        <item x="1050"/>
        <item x="2725"/>
        <item x="178"/>
        <item x="3269"/>
        <item x="1354"/>
        <item x="1331"/>
        <item x="1797"/>
        <item x="2105"/>
        <item x="1107"/>
        <item x="763"/>
        <item x="2925"/>
        <item x="1062"/>
        <item x="1657"/>
        <item x="753"/>
        <item x="1284"/>
        <item x="1642"/>
        <item x="3791"/>
        <item x="1230"/>
        <item x="1110"/>
        <item x="2784"/>
        <item x="2048"/>
        <item x="2319"/>
        <item x="3799"/>
        <item x="1640"/>
        <item x="673"/>
        <item x="1180"/>
        <item x="2914"/>
        <item x="677"/>
        <item x="3794"/>
        <item x="3920"/>
        <item x="1984"/>
        <item x="1715"/>
        <item x="2510"/>
        <item x="447"/>
        <item x="643"/>
        <item x="626"/>
        <item x="568"/>
        <item x="2939"/>
        <item x="703"/>
        <item x="1409"/>
        <item x="2287"/>
        <item x="1671"/>
        <item x="1178"/>
        <item x="2743"/>
        <item x="930"/>
        <item x="3797"/>
        <item x="2959"/>
        <item x="1572"/>
        <item x="445"/>
        <item x="3070"/>
        <item x="1283"/>
        <item x="1124"/>
        <item x="517"/>
        <item x="873"/>
        <item x="3202"/>
        <item x="556"/>
        <item x="2749"/>
        <item x="2644"/>
        <item x="1698"/>
        <item x="2957"/>
        <item x="1390"/>
        <item x="1198"/>
        <item x="2298"/>
        <item x="2139"/>
        <item x="1076"/>
        <item x="1431"/>
        <item x="586"/>
        <item x="1279"/>
        <item x="3841"/>
        <item x="1781"/>
        <item x="1013"/>
        <item x="470"/>
        <item x="380"/>
        <item x="840"/>
        <item x="2657"/>
        <item x="578"/>
        <item x="3201"/>
        <item x="960"/>
        <item x="791"/>
        <item x="1580"/>
        <item x="834"/>
        <item x="2580"/>
        <item x="478"/>
        <item x="1332"/>
        <item x="1649"/>
        <item x="2427"/>
        <item x="87"/>
        <item x="3447"/>
        <item x="781"/>
        <item x="335"/>
        <item x="871"/>
        <item x="1879"/>
        <item x="717"/>
        <item x="2204"/>
        <item x="2307"/>
        <item x="1617"/>
        <item x="2142"/>
        <item x="1542"/>
        <item x="2655"/>
        <item x="1380"/>
        <item x="1396"/>
        <item x="2841"/>
        <item x="1592"/>
        <item x="2182"/>
        <item x="400"/>
        <item x="1885"/>
        <item x="2508"/>
        <item x="3116"/>
        <item x="2069"/>
        <item x="735"/>
        <item x="1209"/>
        <item x="2215"/>
        <item x="2259"/>
        <item x="135"/>
        <item x="3357"/>
        <item x="1441"/>
        <item x="895"/>
        <item x="1769"/>
        <item x="1094"/>
        <item x="806"/>
        <item x="1479"/>
        <item x="2465"/>
        <item x="1995"/>
        <item x="3748"/>
        <item x="2716"/>
        <item x="2653"/>
        <item x="3377"/>
        <item x="1495"/>
        <item x="1402"/>
        <item x="3294"/>
        <item x="1073"/>
        <item x="2147"/>
        <item x="2612"/>
        <item x="1047"/>
        <item x="1476"/>
        <item x="998"/>
        <item x="2267"/>
        <item x="2343"/>
        <item x="1386"/>
        <item x="1235"/>
        <item x="2977"/>
        <item x="914"/>
        <item x="152"/>
        <item x="3735"/>
        <item x="1116"/>
        <item x="3119"/>
        <item x="1426"/>
        <item x="1810"/>
        <item x="851"/>
        <item x="3873"/>
        <item x="3183"/>
        <item x="2545"/>
        <item x="798"/>
        <item x="2812"/>
        <item x="801"/>
        <item x="434"/>
        <item x="2052"/>
        <item x="824"/>
        <item x="208"/>
        <item x="3793"/>
        <item x="3557"/>
        <item x="1280"/>
        <item x="858"/>
        <item x="1946"/>
        <item x="1335"/>
        <item x="2079"/>
        <item x="1304"/>
        <item x="2192"/>
        <item x="986"/>
        <item x="2816"/>
        <item x="2101"/>
        <item x="865"/>
        <item x="651"/>
        <item x="1700"/>
        <item x="992"/>
        <item x="1456"/>
        <item x="1325"/>
        <item x="1842"/>
        <item x="2083"/>
        <item x="2132"/>
        <item x="3494"/>
        <item x="2306"/>
        <item x="3823"/>
        <item x="106"/>
        <item x="1655"/>
        <item x="1970"/>
        <item x="1060"/>
        <item x="3384"/>
        <item x="2391"/>
        <item x="1481"/>
        <item x="1863"/>
        <item x="2005"/>
        <item x="816"/>
        <item x="1554"/>
        <item x="1740"/>
        <item x="776"/>
        <item x="319"/>
        <item x="1214"/>
        <item x="758"/>
        <item x="913"/>
        <item x="1316"/>
        <item x="3007"/>
        <item x="2983"/>
        <item x="999"/>
        <item x="411"/>
        <item x="2617"/>
        <item x="528"/>
        <item x="243"/>
        <item x="1561"/>
        <item x="978"/>
        <item x="2686"/>
        <item x="815"/>
        <item x="396"/>
        <item x="2924"/>
        <item x="3846"/>
        <item x="94"/>
        <item x="564"/>
        <item x="1507"/>
        <item x="3353"/>
        <item x="909"/>
        <item x="3189"/>
        <item x="729"/>
        <item x="1577"/>
        <item x="3802"/>
        <item x="1894"/>
        <item x="525"/>
        <item x="192"/>
        <item x="966"/>
        <item x="1053"/>
        <item x="2542"/>
        <item x="1897"/>
        <item x="2434"/>
        <item x="1608"/>
        <item x="912"/>
        <item x="2551"/>
        <item x="3140"/>
        <item x="2240"/>
        <item x="226"/>
        <item x="1764"/>
        <item x="1752"/>
        <item x="2807"/>
        <item x="2074"/>
        <item x="3254"/>
        <item x="3065"/>
        <item x="684"/>
        <item x="719"/>
        <item x="2687"/>
        <item x="609"/>
        <item x="2423"/>
        <item x="2760"/>
        <item x="1956"/>
        <item x="238"/>
        <item x="674"/>
        <item x="1435"/>
        <item x="1959"/>
        <item x="1274"/>
        <item x="1006"/>
        <item x="2561"/>
        <item x="1362"/>
        <item x="734"/>
        <item x="1846"/>
        <item x="2410"/>
        <item x="2333"/>
        <item x="1519"/>
        <item x="1417"/>
        <item x="1945"/>
        <item x="2910"/>
        <item x="3400"/>
        <item x="1356"/>
        <item x="55"/>
        <item x="264"/>
        <item x="969"/>
        <item x="176"/>
        <item x="631"/>
        <item x="1058"/>
        <item x="2942"/>
        <item x="2339"/>
        <item x="853"/>
        <item x="1171"/>
        <item x="2988"/>
        <item x="942"/>
        <item x="970"/>
        <item x="1802"/>
        <item x="2327"/>
        <item x="498"/>
        <item x="246"/>
        <item x="2303"/>
        <item x="3801"/>
        <item x="2788"/>
        <item x="2610"/>
        <item x="2480"/>
        <item x="1239"/>
        <item x="2250"/>
        <item x="3391"/>
        <item x="2432"/>
        <item x="3289"/>
        <item x="1799"/>
        <item x="2160"/>
        <item x="1411"/>
        <item x="2450"/>
        <item x="1256"/>
        <item x="1401"/>
        <item x="1177"/>
        <item x="662"/>
        <item x="1771"/>
        <item x="1022"/>
        <item x="395"/>
        <item x="1471"/>
        <item x="1233"/>
        <item x="2191"/>
        <item x="455"/>
        <item x="772"/>
        <item x="1913"/>
        <item x="1662"/>
        <item x="1827"/>
        <item x="3293"/>
        <item x="1538"/>
        <item x="2222"/>
        <item x="1020"/>
        <item x="910"/>
        <item x="3432"/>
        <item x="2316"/>
        <item x="3800"/>
        <item x="2481"/>
        <item x="1321"/>
        <item x="1247"/>
        <item x="3739"/>
        <item x="1739"/>
        <item x="3151"/>
        <item x="217"/>
        <item x="3883"/>
        <item x="2042"/>
        <item x="1717"/>
        <item x="2073"/>
        <item x="44"/>
        <item x="2315"/>
        <item x="324"/>
        <item x="2742"/>
        <item x="2085"/>
        <item x="3789"/>
        <item x="995"/>
        <item x="1768"/>
        <item x="1798"/>
        <item x="2534"/>
        <item x="3298"/>
        <item x="1357"/>
        <item x="2246"/>
        <item x="1055"/>
        <item x="1292"/>
        <item x="1921"/>
        <item x="2418"/>
        <item x="1924"/>
        <item x="1930"/>
        <item x="385"/>
        <item x="1123"/>
        <item x="2976"/>
        <item x="7"/>
        <item x="531"/>
        <item x="2254"/>
        <item x="3020"/>
        <item x="2475"/>
        <item x="2572"/>
        <item x="2509"/>
        <item x="2125"/>
        <item x="153"/>
        <item x="2342"/>
        <item x="2436"/>
        <item x="842"/>
        <item x="1376"/>
        <item x="2430"/>
        <item x="3988"/>
        <item x="2262"/>
        <item x="1859"/>
        <item x="482"/>
        <item x="1130"/>
        <item x="1168"/>
        <item x="203"/>
        <item x="1434"/>
        <item x="3736"/>
        <item x="2560"/>
        <item x="2097"/>
        <item x="1851"/>
        <item x="1978"/>
        <item x="75"/>
        <item x="1746"/>
        <item x="893"/>
        <item x="847"/>
        <item x="1446"/>
        <item x="554"/>
        <item x="1724"/>
        <item x="3869"/>
        <item x="2328"/>
        <item x="2639"/>
        <item x="3230"/>
        <item x="1490"/>
        <item x="2741"/>
        <item x="3844"/>
        <item x="325"/>
        <item x="1652"/>
        <item x="2622"/>
        <item x="3226"/>
        <item x="1108"/>
        <item x="2176"/>
        <item x="357"/>
        <item x="1138"/>
        <item x="1880"/>
        <item x="1167"/>
        <item x="338"/>
        <item x="3743"/>
        <item x="3845"/>
        <item x="2503"/>
        <item x="3796"/>
        <item x="2756"/>
        <item x="1713"/>
        <item x="216"/>
        <item x="2036"/>
        <item x="855"/>
        <item x="3387"/>
        <item x="386"/>
        <item x="485"/>
        <item x="2060"/>
        <item x="3558"/>
        <item x="287"/>
        <item x="3167"/>
        <item x="462"/>
        <item x="622"/>
        <item x="1454"/>
        <item x="71"/>
        <item x="2973"/>
        <item x="990"/>
        <item x="1128"/>
        <item x="1744"/>
        <item x="879"/>
        <item x="1030"/>
        <item x="2991"/>
        <item x="1450"/>
        <item x="2186"/>
        <item x="971"/>
        <item x="2375"/>
        <item x="289"/>
        <item x="1257"/>
        <item x="3190"/>
        <item x="168"/>
        <item x="2679"/>
        <item x="1383"/>
        <item x="70"/>
        <item x="1609"/>
        <item x="590"/>
        <item x="1949"/>
        <item x="197"/>
        <item x="502"/>
        <item x="2815"/>
        <item x="2540"/>
        <item x="2435"/>
        <item x="2568"/>
        <item x="161"/>
        <item x="1801"/>
        <item x="3992"/>
        <item x="581"/>
        <item x="3073"/>
        <item x="301"/>
        <item x="318"/>
        <item x="1179"/>
        <item x="637"/>
        <item x="381"/>
        <item x="1902"/>
        <item x="3291"/>
        <item x="2431"/>
        <item x="1727"/>
        <item x="3871"/>
        <item x="2037"/>
        <item x="467"/>
        <item x="658"/>
        <item x="686"/>
        <item x="1741"/>
        <item x="2146"/>
        <item x="3790"/>
        <item x="111"/>
        <item x="1516"/>
        <item x="1606"/>
        <item x="2584"/>
        <item x="2169"/>
        <item x="2875"/>
        <item x="1424"/>
        <item x="3354"/>
        <item x="885"/>
        <item x="1146"/>
        <item x="398"/>
        <item x="458"/>
        <item x="1083"/>
        <item x="850"/>
        <item x="3106"/>
        <item x="745"/>
        <item x="2058"/>
        <item x="2457"/>
        <item x="878"/>
        <item x="1931"/>
        <item x="829"/>
        <item x="2616"/>
        <item x="3330"/>
        <item x="1836"/>
        <item x="3422"/>
        <item x="1159"/>
        <item x="2226"/>
        <item x="2609"/>
        <item x="702"/>
        <item x="1082"/>
        <item x="3290"/>
        <item x="2721"/>
        <item x="901"/>
        <item x="1942"/>
        <item x="1400"/>
        <item x="1737"/>
        <item x="2082"/>
        <item x="883"/>
        <item x="533"/>
        <item x="3993"/>
        <item x="37"/>
        <item x="2175"/>
        <item x="420"/>
        <item x="346"/>
        <item x="2794"/>
        <item x="169"/>
        <item x="822"/>
        <item x="727"/>
        <item x="2249"/>
        <item x="407"/>
        <item x="755"/>
        <item x="1224"/>
        <item x="3787"/>
        <item x="2385"/>
        <item x="2299"/>
        <item x="1691"/>
        <item x="2378"/>
        <item x="808"/>
        <item x="1348"/>
        <item x="2301"/>
        <item x="1212"/>
        <item x="2598"/>
        <item x="2035"/>
        <item x="1911"/>
        <item x="92"/>
        <item x="955"/>
        <item x="242"/>
        <item x="653"/>
        <item x="2150"/>
        <item x="1816"/>
        <item x="1808"/>
        <item x="899"/>
        <item x="442"/>
        <item x="509"/>
        <item x="1574"/>
        <item x="101"/>
        <item x="1918"/>
        <item x="2131"/>
        <item x="3549"/>
        <item x="83"/>
        <item x="0"/>
        <item x="475"/>
        <item x="90"/>
        <item x="537"/>
        <item x="1317"/>
        <item x="1014"/>
        <item x="1021"/>
        <item x="3004"/>
        <item x="2394"/>
        <item x="681"/>
        <item x="2309"/>
        <item x="839"/>
        <item x="1254"/>
        <item x="1679"/>
        <item x="766"/>
        <item x="2822"/>
        <item x="1747"/>
        <item x="105"/>
        <item x="138"/>
        <item x="177"/>
        <item x="1834"/>
        <item x="1311"/>
        <item x="3097"/>
        <item x="329"/>
        <item x="1010"/>
        <item x="691"/>
        <item x="2501"/>
        <item x="1333"/>
        <item x="309"/>
        <item x="2482"/>
        <item x="481"/>
        <item x="1267"/>
        <item x="1200"/>
        <item x="802"/>
        <item x="2363"/>
        <item x="1636"/>
        <item x="1701"/>
        <item x="1205"/>
        <item x="1604"/>
        <item x="2428"/>
        <item x="6"/>
        <item x="225"/>
        <item x="805"/>
        <item x="1675"/>
        <item x="597"/>
        <item x="58"/>
        <item x="513"/>
        <item x="3143"/>
        <item x="3882"/>
        <item x="584"/>
        <item x="302"/>
        <item x="536"/>
        <item x="3824"/>
        <item x="2311"/>
        <item x="9"/>
        <item x="1368"/>
        <item x="2025"/>
        <item x="923"/>
        <item x="3734"/>
        <item x="2340"/>
        <item x="2995"/>
        <item x="259"/>
        <item x="892"/>
        <item x="2288"/>
        <item x="558"/>
        <item x="3872"/>
        <item x="3991"/>
        <item x="934"/>
        <item x="277"/>
        <item x="904"/>
        <item x="841"/>
        <item x="3313"/>
        <item x="905"/>
        <item x="240"/>
        <item x="457"/>
        <item x="1595"/>
        <item x="973"/>
        <item x="835"/>
        <item x="2185"/>
        <item x="1833"/>
        <item x="2308"/>
        <item x="1822"/>
        <item x="2896"/>
        <item x="902"/>
        <item x="543"/>
        <item x="1038"/>
        <item x="367"/>
        <item x="43"/>
        <item x="1294"/>
        <item x="132"/>
        <item x="1389"/>
        <item x="867"/>
        <item x="3365"/>
        <item x="3728"/>
        <item x="3639"/>
        <item x="3420"/>
        <item x="1547"/>
        <item x="1162"/>
        <item x="348"/>
        <item x="866"/>
        <item x="2883"/>
        <item x="3551"/>
        <item x="258"/>
        <item x="1785"/>
        <item x="109"/>
        <item x="1613"/>
        <item x="2471"/>
        <item x="3369"/>
        <item x="339"/>
        <item x="332"/>
        <item x="3210"/>
        <item x="546"/>
        <item x="2084"/>
        <item x="657"/>
        <item x="2272"/>
        <item x="1104"/>
        <item x="3414"/>
        <item x="1436"/>
        <item x="3582"/>
        <item x="2571"/>
        <item x="706"/>
        <item x="2095"/>
        <item x="1063"/>
        <item x="253"/>
        <item x="541"/>
        <item x="1361"/>
        <item x="3208"/>
        <item x="2487"/>
        <item x="2388"/>
        <item x="1339"/>
        <item x="3994"/>
        <item x="3314"/>
        <item x="1166"/>
        <item x="3495"/>
        <item x="1594"/>
        <item x="141"/>
        <item x="2010"/>
        <item x="430"/>
        <item x="1644"/>
        <item x="2050"/>
        <item x="221"/>
        <item x="1619"/>
        <item x="234"/>
        <item x="117"/>
        <item x="3288"/>
        <item x="1297"/>
        <item x="3285"/>
        <item x="3211"/>
        <item x="3029"/>
        <item x="1196"/>
        <item x="1143"/>
        <item x="2276"/>
        <item x="119"/>
        <item x="2134"/>
        <item x="701"/>
        <item x="491"/>
        <item x="3731"/>
        <item x="1745"/>
        <item x="3093"/>
        <item x="3312"/>
        <item x="924"/>
        <item x="989"/>
        <item x="3200"/>
        <item x="1690"/>
        <item x="3040"/>
        <item x="2984"/>
        <item x="864"/>
        <item x="875"/>
        <item x="403"/>
        <item x="1991"/>
        <item x="3798"/>
        <item x="2"/>
        <item x="890"/>
        <item x="1901"/>
        <item x="640"/>
        <item x="3046"/>
        <item x="1677"/>
        <item x="74"/>
        <item x="1228"/>
        <item x="2416"/>
        <item x="56"/>
        <item x="1221"/>
        <item x="2992"/>
        <item x="2798"/>
        <item x="254"/>
        <item x="3045"/>
        <item x="993"/>
        <item x="831"/>
        <item x="130"/>
        <item x="2026"/>
        <item x="437"/>
        <item x="2717"/>
        <item x="570"/>
        <item x="279"/>
        <item x="1750"/>
        <item x="811"/>
        <item x="1470"/>
        <item x="2933"/>
        <item x="3786"/>
        <item x="2605"/>
        <item x="2145"/>
        <item x="1546"/>
        <item x="2704"/>
        <item x="3035"/>
        <item x="276"/>
        <item x="1969"/>
        <item x="100"/>
        <item x="685"/>
        <item x="2009"/>
        <item x="1763"/>
        <item x="379"/>
        <item x="283"/>
        <item x="1337"/>
        <item x="2210"/>
        <item x="837"/>
        <item x="261"/>
        <item x="1421"/>
        <item x="2770"/>
        <item x="1193"/>
        <item x="553"/>
        <item x="3259"/>
        <item x="1550"/>
        <item x="737"/>
        <item x="2302"/>
        <item x="113"/>
        <item x="1416"/>
        <item x="3244"/>
        <item x="1285"/>
        <item x="2031"/>
        <item x="3795"/>
        <item x="3732"/>
        <item x="3599"/>
        <item x="1869"/>
        <item x="2821"/>
        <item x="2904"/>
        <item x="1815"/>
        <item x="3245"/>
        <item x="222"/>
        <item x="2341"/>
        <item x="1977"/>
        <item x="1968"/>
        <item x="2211"/>
        <item x="3484"/>
        <item x="3616"/>
        <item x="983"/>
        <item x="2748"/>
        <item x="823"/>
        <item x="2779"/>
        <item x="1875"/>
        <item x="3159"/>
        <item x="972"/>
        <item x="78"/>
        <item x="331"/>
        <item x="1563"/>
        <item x="2466"/>
        <item x="2777"/>
        <item x="520"/>
        <item x="1359"/>
        <item x="448"/>
        <item x="501"/>
        <item x="2581"/>
        <item x="3286"/>
        <item x="949"/>
        <item x="1529"/>
        <item x="2135"/>
        <item x="61"/>
        <item x="80"/>
        <item x="2149"/>
        <item x="1258"/>
        <item x="3792"/>
        <item x="3463"/>
        <item x="3147"/>
        <item x="3270"/>
        <item x="3032"/>
        <item x="2321"/>
        <item x="1832"/>
        <item x="2053"/>
        <item x="1211"/>
        <item x="542"/>
        <item x="2112"/>
        <item x="260"/>
        <item x="820"/>
        <item x="1965"/>
        <item x="1084"/>
        <item x="1458"/>
        <item x="3081"/>
        <item x="3554"/>
        <item x="2866"/>
        <item x="1191"/>
        <item x="237"/>
        <item x="1135"/>
        <item x="1958"/>
        <item x="2472"/>
        <item x="1469"/>
        <item x="3473"/>
        <item x="945"/>
        <item x="987"/>
        <item x="644"/>
        <item x="320"/>
        <item x="1920"/>
        <item x="244"/>
        <item x="732"/>
        <item x="958"/>
        <item x="2012"/>
        <item x="668"/>
        <item x="181"/>
        <item x="598"/>
        <item x="667"/>
        <item x="3595"/>
        <item x="17"/>
        <item x="112"/>
        <item x="1526"/>
        <item x="207"/>
        <item x="2630"/>
        <item x="2071"/>
        <item x="1468"/>
        <item x="1602"/>
        <item x="84"/>
        <item x="1164"/>
        <item x="1273"/>
        <item x="749"/>
        <item x="3426"/>
        <item x="4079"/>
        <item x="210"/>
        <item x="54"/>
        <item x="414"/>
        <item x="1779"/>
        <item x="1954"/>
        <item x="2270"/>
        <item x="1555"/>
        <item x="3057"/>
        <item x="1654"/>
        <item x="427"/>
        <item x="3155"/>
        <item x="1579"/>
        <item x="16"/>
        <item x="2286"/>
        <item x="3003"/>
        <item x="645"/>
        <item x="2476"/>
        <item x="1556"/>
        <item x="1841"/>
        <item x="2061"/>
        <item x="3013"/>
        <item x="1114"/>
        <item x="1860"/>
        <item x="1346"/>
        <item x="2066"/>
        <item x="3149"/>
        <item x="1349"/>
        <item x="1314"/>
        <item x="1049"/>
        <item x="821"/>
        <item x="249"/>
        <item x="440"/>
        <item x="1887"/>
        <item x="2183"/>
        <item x="64"/>
        <item x="3884"/>
        <item x="881"/>
        <item x="211"/>
        <item x="268"/>
        <item x="3398"/>
        <item x="2289"/>
        <item x="1618"/>
        <item x="3385"/>
        <item x="3255"/>
        <item x="1189"/>
        <item x="1303"/>
        <item x="1453"/>
        <item x="3603"/>
        <item x="2606"/>
        <item x="2292"/>
        <item x="2483"/>
        <item x="1647"/>
        <item x="1625"/>
        <item x="903"/>
        <item x="1629"/>
        <item x="443"/>
        <item x="1397"/>
        <item x="1564"/>
        <item x="333"/>
        <item x="1225"/>
        <item x="1261"/>
        <item x="3501"/>
        <item x="3913"/>
        <item x="1024"/>
        <item x="1353"/>
        <item x="1505"/>
        <item x="795"/>
        <item x="1719"/>
        <item x="1620"/>
        <item x="2600"/>
        <item x="3821"/>
        <item x="532"/>
        <item x="155"/>
        <item x="602"/>
        <item x="3911"/>
        <item x="1281"/>
        <item x="2461"/>
        <item x="3685"/>
        <item x="2513"/>
        <item x="739"/>
        <item x="2986"/>
        <item x="1313"/>
        <item x="3989"/>
        <item x="2843"/>
        <item x="1867"/>
        <item x="2399"/>
        <item x="2109"/>
        <item x="751"/>
        <item x="1336"/>
        <item x="641"/>
        <item x="3131"/>
        <item x="869"/>
        <item x="1616"/>
        <item x="3996"/>
        <item x="1570"/>
        <item x="880"/>
        <item x="1923"/>
        <item x="1379"/>
        <item x="3416"/>
        <item x="941"/>
        <item x="2838"/>
        <item x="1091"/>
        <item x="1575"/>
        <item x="3234"/>
        <item x="1543"/>
        <item x="716"/>
        <item x="567"/>
        <item x="2275"/>
        <item x="3672"/>
        <item x="559"/>
        <item x="1758"/>
        <item x="3021"/>
        <item x="1174"/>
        <item x="402"/>
        <item x="3027"/>
        <item x="3371"/>
        <item x="1780"/>
        <item x="2463"/>
        <item x="2194"/>
        <item x="1025"/>
        <item x="3570"/>
        <item x="522"/>
        <item x="2596"/>
        <item x="1777"/>
        <item x="665"/>
        <item x="2735"/>
        <item x="1596"/>
        <item x="1217"/>
        <item x="2078"/>
        <item x="1767"/>
        <item x="2383"/>
        <item x="2090"/>
        <item x="3547"/>
        <item x="1419"/>
        <item x="3349"/>
        <item x="588"/>
        <item x="697"/>
        <item x="2094"/>
        <item x="1101"/>
        <item x="4038"/>
        <item x="1826"/>
        <item x="1329"/>
        <item x="1635"/>
        <item x="4039"/>
        <item x="2374"/>
        <item x="2697"/>
        <item x="3275"/>
        <item x="1838"/>
        <item x="1803"/>
        <item x="4041"/>
        <item x="2411"/>
        <item x="1286"/>
        <item x="1153"/>
        <item x="814"/>
        <item x="1151"/>
        <item x="1757"/>
        <item x="1568"/>
        <item x="2752"/>
        <item x="678"/>
        <item x="149"/>
        <item x="63"/>
        <item x="2059"/>
        <item x="3917"/>
        <item x="3233"/>
        <item x="757"/>
        <item x="2402"/>
        <item x="1117"/>
        <item x="2227"/>
        <item x="267"/>
        <item x="2438"/>
        <item x="1904"/>
        <item x="996"/>
        <item x="3776"/>
        <item x="3355"/>
        <item x="4066"/>
        <item x="2761"/>
        <item x="1738"/>
        <item x="2766"/>
        <item x="2859"/>
        <item x="3848"/>
        <item x="165"/>
        <item x="723"/>
        <item x="1658"/>
        <item x="604"/>
        <item x="2354"/>
        <item x="316"/>
        <item x="1962"/>
        <item x="624"/>
        <item x="2220"/>
        <item x="780"/>
        <item x="962"/>
        <item x="1870"/>
        <item x="2297"/>
        <item x="342"/>
        <item x="3205"/>
        <item x="1312"/>
        <item x="480"/>
        <item x="3574"/>
        <item x="1016"/>
        <item x="2405"/>
        <item x="1392"/>
        <item x="3023"/>
        <item x="1367"/>
        <item x="2064"/>
        <item x="1160"/>
        <item x="167"/>
        <item x="984"/>
        <item x="3822"/>
        <item x="3"/>
        <item x="3303"/>
        <item x="2219"/>
        <item x="1161"/>
        <item x="2001"/>
        <item x="353"/>
        <item x="3629"/>
        <item x="1559"/>
        <item x="1558"/>
        <item x="2458"/>
        <item x="3203"/>
        <item x="2231"/>
        <item x="2167"/>
        <item x="1140"/>
        <item x="3863"/>
        <item x="1707"/>
        <item x="3207"/>
        <item x="3514"/>
        <item x="2092"/>
        <item x="3392"/>
        <item x="849"/>
        <item x="3461"/>
        <item x="1788"/>
        <item x="1871"/>
        <item x="3805"/>
        <item x="3433"/>
        <item x="2500"/>
        <item x="3971"/>
        <item x="793"/>
        <item x="2523"/>
        <item x="1036"/>
        <item x="2563"/>
        <item x="1876"/>
        <item x="728"/>
        <item x="2871"/>
        <item x="1405"/>
        <item x="2536"/>
        <item x="2730"/>
        <item x="1964"/>
        <item x="1792"/>
        <item x="1760"/>
        <item x="1144"/>
        <item x="3142"/>
        <item x="1173"/>
        <item x="454"/>
        <item x="3062"/>
        <item x="3978"/>
        <item x="1429"/>
        <item x="3251"/>
        <item x="1170"/>
        <item x="3840"/>
        <item x="687"/>
        <item x="3632"/>
        <item x="810"/>
        <item x="3657"/>
        <item x="606"/>
        <item x="616"/>
        <item x="439"/>
        <item x="1460"/>
        <item x="1165"/>
        <item x="3906"/>
        <item x="3986"/>
        <item x="3820"/>
        <item x="2695"/>
        <item x="2258"/>
        <item x="3503"/>
        <item x="91"/>
        <item x="3425"/>
        <item x="1423"/>
        <item x="3410"/>
        <item x="3256"/>
        <item x="3836"/>
        <item x="2447"/>
        <item x="3472"/>
        <item x="2641"/>
        <item x="3520"/>
        <item x="2322"/>
        <item x="1888"/>
        <item x="3952"/>
        <item x="3811"/>
        <item x="3866"/>
        <item x="884"/>
        <item x="740"/>
        <item x="2296"/>
        <item x="2774"/>
        <item x="3449"/>
        <item x="3453"/>
        <item x="2293"/>
        <item x="3051"/>
        <item x="2869"/>
        <item x="3370"/>
        <item x="3318"/>
        <item x="1220"/>
        <item x="4020"/>
        <item x="1721"/>
        <item x="891"/>
        <item x="26"/>
        <item x="2588"/>
        <item x="1776"/>
        <item x="2966"/>
        <item x="3962"/>
        <item x="3553"/>
        <item x="307"/>
        <item x="2370"/>
        <item x="3849"/>
        <item x="198"/>
        <item x="3086"/>
        <item x="3150"/>
        <item x="635"/>
        <item x="1301"/>
        <item x="3733"/>
        <item x="3556"/>
        <item x="2703"/>
        <item x="2091"/>
        <item x="1919"/>
        <item x="1775"/>
        <item x="3532"/>
        <item x="627"/>
        <item x="1907"/>
        <item x="857"/>
        <item x="3781"/>
        <item x="2934"/>
        <item x="3838"/>
        <item x="358"/>
        <item x="2868"/>
        <item x="3679"/>
        <item x="1307"/>
        <item x="1112"/>
        <item x="3580"/>
        <item x="3457"/>
        <item x="3972"/>
        <item x="1109"/>
        <item x="3974"/>
        <item x="1527"/>
        <item x="1250"/>
        <item x="2861"/>
        <item x="3015"/>
        <item x="4055"/>
        <item x="3451"/>
        <item x="2608"/>
        <item x="1344"/>
        <item x="2818"/>
        <item x="3905"/>
        <item x="1534"/>
        <item x="2658"/>
        <item x="2119"/>
        <item x="3575"/>
        <item x="2224"/>
        <item x="32"/>
        <item x="3918"/>
        <item x="3809"/>
        <item x="764"/>
        <item x="3764"/>
        <item x="812"/>
        <item x="938"/>
        <item x="722"/>
        <item x="160"/>
        <item x="2170"/>
        <item x="2443"/>
        <item x="2244"/>
        <item x="1222"/>
        <item x="2531"/>
        <item x="3141"/>
        <item x="2586"/>
        <item x="1480"/>
        <item x="2514"/>
        <item x="1288"/>
        <item x="3405"/>
        <item x="3148"/>
        <item x="2234"/>
        <item x="2282"/>
        <item x="3243"/>
        <item x="3227"/>
        <item x="2300"/>
        <item x="1041"/>
        <item x="3382"/>
        <item x="2937"/>
        <item x="3533"/>
        <item x="4051"/>
        <item x="2266"/>
        <item x="274"/>
        <item x="3374"/>
        <item x="3224"/>
        <item x="922"/>
        <item x="3096"/>
        <item x="3705"/>
        <item x="2038"/>
        <item x="2811"/>
        <item x="3737"/>
        <item x="2806"/>
        <item x="3124"/>
        <item x="131"/>
        <item x="1645"/>
        <item x="3605"/>
        <item x="4064"/>
        <item x="1051"/>
        <item x="3306"/>
        <item x="1703"/>
        <item x="3523"/>
        <item x="1187"/>
        <item x="1944"/>
        <item x="3436"/>
        <item x="3180"/>
        <item x="526"/>
        <item x="1395"/>
        <item x="2707"/>
        <item x="3025"/>
        <item x="173"/>
        <item x="1761"/>
        <item x="3525"/>
        <item x="175"/>
        <item x="3990"/>
        <item x="4016"/>
        <item x="3493"/>
        <item x="2364"/>
        <item x="1553"/>
        <item x="2317"/>
        <item x="1955"/>
        <item x="705"/>
        <item x="607"/>
        <item x="767"/>
        <item x="4001"/>
        <item x="2040"/>
        <item x="1900"/>
        <item x="2452"/>
        <item x="2849"/>
        <item x="3459"/>
        <item x="2893"/>
        <item x="352"/>
        <item x="3874"/>
        <item x="1463"/>
        <item x="1403"/>
        <item x="2834"/>
        <item x="424"/>
        <item x="3335"/>
        <item x="255"/>
        <item x="2408"/>
        <item x="2260"/>
        <item x="3195"/>
        <item x="510"/>
        <item x="2245"/>
        <item x="3191"/>
        <item x="2188"/>
        <item x="577"/>
        <item x="2539"/>
        <item x="3115"/>
        <item x="1306"/>
        <item x="4022"/>
        <item x="3394"/>
        <item x="30"/>
        <item x="3145"/>
        <item x="3351"/>
        <item x="779"/>
        <item x="898"/>
        <item x="2351"/>
        <item x="539"/>
        <item x="3309"/>
        <item x="3333"/>
        <item x="3039"/>
        <item x="3456"/>
        <item x="1149"/>
        <item x="3659"/>
        <item x="409"/>
        <item x="3516"/>
        <item x="693"/>
        <item x="1525"/>
        <item x="3417"/>
        <item x="689"/>
        <item x="1586"/>
        <item x="2967"/>
        <item x="3588"/>
        <item x="1557"/>
        <item x="2614"/>
        <item x="2345"/>
        <item x="2831"/>
        <item x="2585"/>
        <item x="2236"/>
        <item x="4018"/>
        <item x="1318"/>
        <item x="2587"/>
        <item x="2573"/>
        <item x="3984"/>
        <item x="496"/>
        <item x="1363"/>
        <item x="1733"/>
        <item x="1040"/>
        <item x="3320"/>
        <item x="2013"/>
        <item x="3108"/>
        <item x="3435"/>
        <item x="490"/>
        <item x="2133"/>
        <item x="1795"/>
        <item x="2965"/>
        <item x="1106"/>
        <item x="266"/>
        <item x="4034"/>
        <item x="202"/>
        <item x="2847"/>
        <item x="1898"/>
        <item x="1734"/>
        <item x="3266"/>
        <item x="3276"/>
        <item x="2271"/>
        <item x="3922"/>
        <item x="576"/>
        <item x="639"/>
        <item x="1899"/>
        <item x="3572"/>
        <item x="2635"/>
        <item x="3677"/>
        <item x="621"/>
        <item x="2544"/>
        <item x="2518"/>
        <item x="1603"/>
        <item x="2178"/>
        <item x="3627"/>
        <item x="2253"/>
        <item x="733"/>
        <item x="183"/>
        <item x="544"/>
        <item x="1820"/>
        <item x="1688"/>
        <item x="3839"/>
        <item x="1194"/>
        <item x="2628"/>
        <item x="212"/>
        <item x="2113"/>
        <item x="3730"/>
        <item x="3445"/>
        <item x="2817"/>
        <item x="127"/>
        <item x="263"/>
        <item x="4007"/>
        <item x="2607"/>
        <item x="1711"/>
        <item x="1685"/>
        <item x="2116"/>
        <item x="3831"/>
        <item x="3338"/>
        <item x="2366"/>
        <item x="1176"/>
        <item x="1951"/>
        <item x="3322"/>
        <item x="1249"/>
        <item x="521"/>
        <item x="4083"/>
        <item x="1369"/>
        <item x="3694"/>
        <item x="2484"/>
        <item x="2691"/>
        <item x="868"/>
        <item x="1186"/>
        <item x="3680"/>
        <item x="2389"/>
        <item x="3317"/>
        <item x="392"/>
        <item x="4089"/>
        <item x="1990"/>
        <item x="4058"/>
        <item x="1981"/>
        <item x="2997"/>
        <item x="3052"/>
        <item x="2805"/>
        <item x="2809"/>
        <item x="519"/>
        <item x="2998"/>
        <item x="110"/>
        <item x="911"/>
        <item x="656"/>
        <item x="2789"/>
        <item x="1948"/>
        <item x="3336"/>
        <item x="3684"/>
        <item x="2546"/>
        <item x="3168"/>
        <item x="3188"/>
        <item x="3218"/>
        <item x="1031"/>
        <item x="1103"/>
        <item x="1265"/>
        <item x="1917"/>
        <item x="2786"/>
        <item x="1678"/>
        <item x="1439"/>
        <item x="2075"/>
        <item x="300"/>
        <item x="1227"/>
        <item x="1300"/>
        <item x="336"/>
        <item x="3630"/>
        <item x="2629"/>
        <item x="1169"/>
        <item x="2032"/>
        <item x="3360"/>
        <item x="1858"/>
        <item x="356"/>
        <item x="2072"/>
        <item x="874"/>
        <item x="3132"/>
        <item x="1512"/>
        <item x="1824"/>
        <item x="3178"/>
        <item x="2065"/>
        <item x="2913"/>
        <item x="1696"/>
        <item x="1158"/>
        <item x="1927"/>
        <item x="40"/>
        <item x="3196"/>
        <item x="125"/>
        <item x="1794"/>
        <item x="214"/>
        <item x="3125"/>
        <item x="2200"/>
        <item x="3133"/>
        <item x="620"/>
        <item x="2902"/>
        <item x="3967"/>
        <item x="3390"/>
        <item x="979"/>
        <item x="3534"/>
        <item x="272"/>
        <item x="337"/>
        <item x="3919"/>
        <item x="3055"/>
        <item x="2593"/>
        <item x="3959"/>
        <item x="3080"/>
        <item x="179"/>
        <item x="368"/>
        <item x="1614"/>
        <item x="3481"/>
        <item x="2206"/>
        <item x="1152"/>
        <item x="2117"/>
        <item x="247"/>
        <item x="1086"/>
        <item x="3596"/>
        <item x="694"/>
        <item x="695"/>
        <item x="384"/>
        <item x="2667"/>
        <item x="1208"/>
        <item x="4078"/>
        <item x="1154"/>
        <item x="1485"/>
        <item x="1192"/>
        <item x="315"/>
        <item x="1241"/>
        <item x="2793"/>
        <item x="1992"/>
        <item x="3498"/>
        <item x="215"/>
        <item x="1585"/>
        <item x="3122"/>
        <item x="3282"/>
        <item x="3625"/>
        <item x="3437"/>
        <item x="3474"/>
        <item x="449"/>
        <item x="140"/>
        <item x="3156"/>
        <item x="286"/>
        <item x="1238"/>
        <item x="1562"/>
        <item x="741"/>
        <item x="844"/>
        <item x="1961"/>
        <item x="3316"/>
        <item x="3204"/>
        <item x="3092"/>
        <item x="3706"/>
        <item x="3633"/>
        <item x="2238"/>
        <item x="2486"/>
        <item x="3966"/>
        <item x="3667"/>
        <item x="1499"/>
        <item x="664"/>
        <item x="1218"/>
        <item x="1489"/>
        <item x="2096"/>
        <item x="1207"/>
        <item x="2372"/>
        <item x="3868"/>
        <item x="2492"/>
        <item x="1290"/>
        <item x="2029"/>
        <item x="196"/>
        <item x="2121"/>
        <item x="397"/>
        <item x="1352"/>
        <item x="2958"/>
        <item x="2733"/>
        <item x="2772"/>
        <item x="720"/>
        <item x="2884"/>
        <item x="60"/>
        <item x="4006"/>
        <item x="1825"/>
        <item x="144"/>
        <item x="2800"/>
        <item x="115"/>
        <item x="2415"/>
        <item x="3213"/>
        <item x="4002"/>
        <item x="3000"/>
        <item x="2969"/>
        <item x="535"/>
        <item x="1571"/>
        <item x="350"/>
        <item x="285"/>
        <item x="1231"/>
        <item x="1451"/>
        <item x="3504"/>
        <item x="3332"/>
        <item x="2396"/>
        <item x="1905"/>
        <item x="464"/>
        <item x="4054"/>
        <item x="3059"/>
        <item x="2905"/>
        <item x="340"/>
        <item x="3172"/>
        <item x="3964"/>
        <item x="3641"/>
        <item x="787"/>
        <item x="1398"/>
        <item x="3016"/>
        <item x="2382"/>
        <item x="3711"/>
        <item x="1282"/>
        <item x="1751"/>
        <item x="916"/>
        <item x="3467"/>
        <item x="96"/>
        <item x="3157"/>
        <item x="1017"/>
        <item x="4077"/>
        <item x="3947"/>
        <item x="3169"/>
        <item x="1997"/>
        <item x="436"/>
        <item x="1680"/>
        <item x="2737"/>
        <item x="1591"/>
        <item x="1095"/>
        <item x="299"/>
        <item x="107"/>
        <item x="876"/>
        <item x="97"/>
        <item x="194"/>
        <item x="1309"/>
        <item x="2683"/>
        <item x="580"/>
        <item x="1236"/>
        <item x="1631"/>
        <item x="359"/>
        <item x="2891"/>
        <item x="1420"/>
        <item x="3352"/>
        <item x="3136"/>
        <item x="1430"/>
        <item x="2980"/>
        <item x="3018"/>
        <item x="2759"/>
        <item x="3462"/>
        <item x="418"/>
        <item x="610"/>
        <item x="592"/>
        <item x="1759"/>
        <item x="1183"/>
        <item x="3535"/>
        <item x="3544"/>
        <item x="2228"/>
        <item x="468"/>
        <item x="804"/>
        <item x="1520"/>
        <item x="3325"/>
        <item x="3850"/>
        <item x="661"/>
        <item x="2304"/>
        <item x="2390"/>
        <item x="2729"/>
        <item x="3555"/>
        <item x="2373"/>
        <item x="3758"/>
        <item x="612"/>
        <item x="3478"/>
        <item x="2715"/>
        <item x="3945"/>
        <item x="1809"/>
        <item x="3942"/>
        <item x="2156"/>
        <item x="3064"/>
        <item x="1449"/>
        <item x="4003"/>
        <item x="1157"/>
        <item x="366"/>
        <item x="163"/>
        <item x="3043"/>
        <item x="1172"/>
        <item x="3693"/>
        <item x="2701"/>
        <item x="896"/>
        <item x="129"/>
        <item x="3401"/>
        <item x="461"/>
        <item x="3664"/>
        <item x="2562"/>
        <item x="3344"/>
        <item x="3396"/>
        <item x="3941"/>
        <item x="3079"/>
        <item x="982"/>
        <item x="2398"/>
        <item x="3568"/>
        <item x="1322"/>
        <item x="3976"/>
        <item x="3315"/>
        <item x="2613"/>
        <item x="2278"/>
        <item x="613"/>
        <item x="919"/>
        <item x="3500"/>
        <item x="2248"/>
        <item x="2685"/>
        <item x="2776"/>
        <item x="2923"/>
        <item x="2993"/>
        <item x="2941"/>
        <item x="1830"/>
        <item x="3072"/>
        <item x="2782"/>
        <item x="1626"/>
        <item x="2148"/>
        <item x="425"/>
        <item x="265"/>
        <item x="1932"/>
        <item x="3428"/>
        <item x="906"/>
        <item x="1828"/>
        <item x="4047"/>
        <item x="2825"/>
        <item x="2201"/>
        <item x="3033"/>
        <item x="614"/>
        <item x="3042"/>
        <item x="4049"/>
        <item x="3909"/>
        <item x="2295"/>
        <item x="3442"/>
        <item x="2369"/>
        <item x="1659"/>
        <item x="3468"/>
        <item x="3084"/>
        <item x="2477"/>
        <item x="1305"/>
        <item x="2579"/>
        <item x="2143"/>
        <item x="3930"/>
        <item x="1912"/>
        <item x="2627"/>
        <item x="2927"/>
        <item x="783"/>
        <item x="3886"/>
        <item x="2279"/>
        <item x="582"/>
        <item x="2619"/>
        <item x="3381"/>
        <item x="3843"/>
        <item x="726"/>
        <item x="2223"/>
        <item x="2209"/>
        <item x="2057"/>
        <item x="2243"/>
        <item x="3617"/>
        <item x="391"/>
        <item x="974"/>
        <item x="2277"/>
        <item x="2016"/>
        <item x="617"/>
        <item x="3536"/>
        <item x="2932"/>
        <item x="314"/>
        <item x="2098"/>
        <item x="3546"/>
        <item x="2754"/>
        <item x="2952"/>
        <item x="1957"/>
        <item x="1003"/>
        <item x="1204"/>
        <item x="2034"/>
        <item x="1676"/>
        <item x="2359"/>
        <item x="1184"/>
        <item x="1042"/>
        <item x="1492"/>
        <item x="1598"/>
        <item x="2161"/>
        <item x="1840"/>
        <item x="3506"/>
        <item x="1510"/>
        <item x="954"/>
        <item x="1093"/>
        <item x="3194"/>
        <item x="573"/>
        <item x="1686"/>
        <item x="2947"/>
        <item x="3114"/>
        <item x="3225"/>
        <item x="2166"/>
        <item x="3383"/>
        <item x="3077"/>
        <item x="3785"/>
        <item x="2820"/>
        <item x="3829"/>
        <item x="3199"/>
        <item x="2217"/>
        <item x="2019"/>
        <item x="2647"/>
        <item x="3597"/>
        <item x="3953"/>
        <item x="3372"/>
        <item x="2668"/>
        <item x="932"/>
        <item x="2524"/>
        <item x="2591"/>
        <item x="1465"/>
        <item x="3651"/>
        <item x="1730"/>
        <item x="2197"/>
        <item x="2705"/>
        <item x="3446"/>
        <item x="2935"/>
        <item x="2897"/>
        <item x="2371"/>
        <item x="724"/>
        <item x="1360"/>
        <item x="3833"/>
        <item x="3181"/>
        <item x="3134"/>
        <item x="2014"/>
        <item x="3186"/>
        <item x="3586"/>
        <item x="3626"/>
        <item x="1341"/>
        <item x="3284"/>
        <item x="200"/>
        <item x="2221"/>
        <item x="3074"/>
        <item x="3030"/>
        <item x="2530"/>
        <item x="3281"/>
        <item x="1023"/>
        <item x="2961"/>
        <item x="2712"/>
        <item x="3699"/>
        <item x="21"/>
        <item x="2541"/>
        <item x="2459"/>
        <item x="1848"/>
        <item x="3585"/>
        <item x="3099"/>
        <item x="3912"/>
        <item x="2989"/>
        <item x="1743"/>
        <item x="2205"/>
        <item x="3578"/>
        <item x="1791"/>
        <item x="1742"/>
        <item x="3329"/>
        <item x="4024"/>
        <item x="2755"/>
        <item x="3663"/>
        <item x="4017"/>
        <item x="156"/>
        <item x="1693"/>
        <item x="1260"/>
        <item x="3640"/>
        <item x="3214"/>
        <item x="2464"/>
        <item x="1868"/>
        <item x="3469"/>
        <item x="709"/>
        <item x="655"/>
        <item x="3542"/>
        <item x="3613"/>
        <item x="1623"/>
        <item x="1549"/>
        <item x="2273"/>
        <item x="1669"/>
        <item x="2972"/>
        <item x="1704"/>
        <item x="3602"/>
        <item x="2781"/>
        <item x="947"/>
        <item x="3350"/>
        <item x="827"/>
        <item x="3671"/>
        <item x="1039"/>
        <item x="630"/>
        <item x="1412"/>
        <item x="1296"/>
        <item x="3652"/>
        <item x="2810"/>
        <item x="1531"/>
        <item x="836"/>
        <item x="3655"/>
        <item x="2601"/>
        <item x="615"/>
        <item x="1513"/>
        <item x="3816"/>
        <item x="3960"/>
        <item x="3036"/>
        <item x="1530"/>
        <item x="2694"/>
        <item x="3562"/>
        <item x="3662"/>
        <item x="566"/>
        <item x="3761"/>
        <item x="1199"/>
        <item x="3488"/>
        <item x="886"/>
        <item x="3564"/>
        <item x="104"/>
        <item x="1765"/>
        <item x="3956"/>
        <item x="1650"/>
        <item x="3698"/>
        <item x="429"/>
        <item x="1518"/>
        <item x="280"/>
        <item x="696"/>
        <item x="1973"/>
        <item x="2796"/>
        <item x="3623"/>
        <item x="1504"/>
        <item x="3691"/>
        <item x="1537"/>
        <item x="150"/>
        <item x="833"/>
        <item x="1190"/>
        <item x="1952"/>
        <item x="1080"/>
        <item x="646"/>
        <item x="2110"/>
        <item x="416"/>
        <item x="1422"/>
        <item x="2767"/>
        <item x="2872"/>
        <item x="3519"/>
        <item x="2971"/>
        <item x="3127"/>
        <item x="3529"/>
        <item x="3563"/>
        <item x="3755"/>
        <item x="3399"/>
        <item x="2515"/>
        <item x="1105"/>
        <item x="2216"/>
        <item x="3815"/>
        <item x="562"/>
        <item x="1075"/>
        <item x="3407"/>
        <item x="1219"/>
        <item x="3569"/>
        <item x="3034"/>
        <item x="3439"/>
        <item x="1015"/>
        <item x="4052"/>
        <item x="2360"/>
        <item x="2845"/>
        <item x="3888"/>
        <item x="3087"/>
        <item x="2235"/>
        <item x="3621"/>
        <item x="1831"/>
        <item x="3713"/>
        <item x="2495"/>
        <item x="417"/>
        <item x="3078"/>
        <item x="62"/>
        <item x="3643"/>
        <item x="3475"/>
        <item x="826"/>
        <item x="1382"/>
        <item x="2909"/>
        <item x="3397"/>
        <item x="3054"/>
        <item x="3923"/>
        <item x="3875"/>
        <item x="1987"/>
        <item x="1821"/>
        <item x="988"/>
        <item x="2709"/>
        <item x="1182"/>
        <item x="2030"/>
        <item x="2950"/>
        <item x="3740"/>
        <item x="1393"/>
        <item x="2469"/>
        <item x="3598"/>
        <item x="28"/>
        <item x="3908"/>
        <item x="1947"/>
        <item x="2963"/>
        <item x="2699"/>
        <item x="747"/>
        <item x="2955"/>
        <item x="2692"/>
        <item x="4008"/>
        <item x="794"/>
        <item x="2063"/>
        <item x="3076"/>
        <item x="599"/>
        <item x="648"/>
        <item x="3885"/>
        <item x="3440"/>
        <item x="4071"/>
        <item x="3645"/>
        <item x="2696"/>
        <item x="1044"/>
        <item x="3069"/>
        <item x="1251"/>
        <item x="1425"/>
        <item x="201"/>
        <item x="85"/>
        <item x="2870"/>
        <item x="1891"/>
        <item x="1705"/>
        <item x="245"/>
        <item x="2129"/>
        <item x="3854"/>
        <item x="2397"/>
        <item x="2917"/>
        <item x="145"/>
        <item x="2041"/>
        <item x="3977"/>
        <item x="2024"/>
        <item x="1061"/>
        <item x="2878"/>
        <item x="3594"/>
        <item x="3973"/>
        <item x="4010"/>
        <item x="2384"/>
        <item x="1839"/>
        <item x="2739"/>
        <item x="3185"/>
        <item x="3117"/>
        <item x="2819"/>
        <item x="3589"/>
        <item x="3261"/>
        <item x="1983"/>
        <item x="473"/>
        <item x="1002"/>
        <item x="1612"/>
        <item x="81"/>
        <item x="1378"/>
        <item x="1215"/>
        <item x="2529"/>
        <item x="2152"/>
        <item x="3610"/>
        <item x="2349"/>
        <item x="3368"/>
        <item x="36"/>
        <item x="4036"/>
        <item x="2922"/>
        <item x="3044"/>
        <item x="952"/>
        <item x="2350"/>
        <item x="1096"/>
        <item x="1539"/>
        <item x="907"/>
        <item x="3250"/>
        <item x="3927"/>
        <item x="2521"/>
        <item x="3766"/>
        <item x="304"/>
        <item x="1673"/>
        <item x="1351"/>
        <item x="2356"/>
        <item x="2242"/>
        <item x="1201"/>
        <item x="3060"/>
        <item x="2974"/>
        <item x="326"/>
        <item x="3813"/>
        <item x="2780"/>
        <item x="452"/>
        <item x="3674"/>
        <item x="2280"/>
        <item x="2357"/>
        <item x="846"/>
        <item x="515"/>
        <item x="3982"/>
        <item x="2460"/>
        <item x="2409"/>
        <item x="3509"/>
        <item x="1522"/>
        <item x="2004"/>
        <item x="3380"/>
        <item x="3265"/>
        <item x="3852"/>
        <item x="3830"/>
        <item x="2751"/>
        <item x="1298"/>
        <item x="953"/>
        <item x="748"/>
        <item x="2946"/>
        <item x="3083"/>
        <item x="1729"/>
        <item x="2718"/>
        <item x="227"/>
        <item x="1610"/>
        <item x="410"/>
        <item x="860"/>
        <item x="2854"/>
        <item x="2141"/>
        <item x="634"/>
        <item x="3341"/>
        <item x="1915"/>
        <item x="4072"/>
        <item x="965"/>
        <item x="1648"/>
        <item x="3231"/>
        <item x="2020"/>
        <item x="2714"/>
        <item x="453"/>
        <item x="1259"/>
        <item x="2680"/>
        <item x="3738"/>
        <item x="19"/>
        <item x="2494"/>
        <item x="711"/>
        <item x="2724"/>
        <item x="889"/>
        <item x="3646"/>
        <item x="2347"/>
        <item x="3216"/>
        <item x="48"/>
        <item x="3700"/>
        <item x="1998"/>
        <item x="777"/>
        <item x="328"/>
        <item x="3326"/>
        <item x="672"/>
        <item x="2023"/>
        <item x="3105"/>
        <item x="1315"/>
        <item x="1963"/>
        <item x="3337"/>
        <item x="3235"/>
        <item x="3862"/>
        <item x="2381"/>
        <item x="3346"/>
        <item x="3961"/>
        <item x="852"/>
        <item x="2507"/>
        <item x="2263"/>
        <item x="3242"/>
        <item x="2677"/>
        <item x="3389"/>
        <item x="3590"/>
        <item x="957"/>
        <item x="3774"/>
        <item x="3175"/>
        <item x="3104"/>
        <item x="2379"/>
        <item x="708"/>
        <item x="3573"/>
        <item x="3505"/>
        <item x="3683"/>
        <item x="3249"/>
        <item x="3689"/>
        <item x="1835"/>
        <item x="1755"/>
        <item x="761"/>
        <item x="2323"/>
        <item x="2455"/>
        <item x="2659"/>
        <item x="3835"/>
        <item x="2901"/>
        <item x="792"/>
        <item x="3746"/>
        <item x="2453"/>
        <item x="446"/>
        <item x="2978"/>
        <item x="3593"/>
        <item x="3088"/>
        <item x="377"/>
        <item x="742"/>
        <item x="3861"/>
        <item x="1627"/>
        <item x="82"/>
        <item x="3522"/>
        <item x="116"/>
        <item x="4011"/>
        <item x="927"/>
        <item x="3489"/>
        <item x="2555"/>
        <item x="2713"/>
        <item x="282"/>
        <item x="699"/>
        <item x="1150"/>
        <item x="128"/>
        <item x="1406"/>
        <item x="3750"/>
        <item x="3877"/>
        <item x="3773"/>
        <item x="3179"/>
        <item x="3438"/>
        <item x="3499"/>
        <item x="3552"/>
        <item x="3192"/>
        <item x="1989"/>
        <item x="3998"/>
        <item x="2376"/>
        <item x="2890"/>
        <item x="1656"/>
        <item x="3109"/>
        <item x="171"/>
        <item x="2173"/>
        <item x="629"/>
        <item x="1089"/>
        <item x="2881"/>
        <item x="1855"/>
        <item x="469"/>
        <item x="317"/>
        <item x="3126"/>
        <item x="2900"/>
        <item x="1514"/>
        <item x="158"/>
        <item x="2898"/>
        <item x="236"/>
        <item x="1370"/>
        <item x="1843"/>
        <item x="3718"/>
        <item x="2912"/>
        <item x="845"/>
        <item x="1486"/>
        <item x="3415"/>
        <item x="1141"/>
        <item x="788"/>
        <item x="1078"/>
        <item x="1210"/>
        <item x="3311"/>
        <item x="1878"/>
        <item x="1599"/>
        <item x="1278"/>
        <item x="1565"/>
        <item x="2081"/>
        <item x="3215"/>
        <item x="649"/>
        <item x="3928"/>
        <item x="134"/>
        <item x="3577"/>
        <item x="3926"/>
        <item x="3280"/>
        <item x="3120"/>
        <item x="1731"/>
        <item x="1455"/>
        <item x="1491"/>
        <item x="561"/>
        <item x="819"/>
        <item x="789"/>
        <item x="3089"/>
        <item x="1634"/>
        <item x="3037"/>
        <item x="2155"/>
        <item x="2274"/>
        <item x="2128"/>
        <item x="3024"/>
        <item x="572"/>
        <item x="46"/>
        <item x="45"/>
        <item x="3901"/>
        <item x="2130"/>
        <item x="2489"/>
        <item x="1474"/>
        <item x="1814"/>
        <item x="2982"/>
        <item x="375"/>
        <item x="3476"/>
        <item x="2011"/>
        <item x="2574"/>
        <item x="25"/>
        <item x="3661"/>
        <item x="854"/>
        <item x="2468"/>
        <item x="565"/>
        <item x="477"/>
        <item x="2873"/>
        <item x="1910"/>
        <item x="1328"/>
        <item x="1122"/>
        <item x="3859"/>
        <item x="334"/>
        <item x="2532"/>
        <item x="3980"/>
        <item x="1064"/>
        <item x="1373"/>
        <item x="3067"/>
        <item x="2103"/>
        <item x="825"/>
        <item x="2499"/>
        <item x="2493"/>
        <item x="4062"/>
        <item x="2676"/>
        <item x="1115"/>
        <item x="2570"/>
        <item x="1462"/>
        <item x="2049"/>
        <item x="3017"/>
        <item x="3263"/>
        <item x="3763"/>
        <item x="2177"/>
        <item x="1687"/>
        <item x="3161"/>
        <item x="4004"/>
        <item x="1862"/>
        <item x="1034"/>
        <item x="3005"/>
        <item x="1202"/>
        <item x="2740"/>
        <item x="1475"/>
        <item x="2662"/>
        <item x="2006"/>
        <item x="494"/>
        <item x="2154"/>
        <item x="1388"/>
        <item x="1271"/>
        <item x="2722"/>
        <item x="2488"/>
        <item x="1372"/>
        <item x="1670"/>
        <item x="1906"/>
        <item x="2044"/>
        <item x="3936"/>
        <item x="293"/>
        <item x="1583"/>
        <item x="2229"/>
        <item x="2332"/>
        <item x="2650"/>
        <item x="1473"/>
        <item x="164"/>
        <item x="399"/>
        <item x="2522"/>
        <item x="2747"/>
        <item x="1993"/>
        <item x="3486"/>
        <item x="3985"/>
        <item x="967"/>
        <item x="2930"/>
        <item x="3524"/>
        <item x="3834"/>
        <item x="2526"/>
        <item x="3897"/>
        <item x="3434"/>
        <item x="2867"/>
        <item x="2527"/>
        <item x="1817"/>
        <item x="1497"/>
        <item x="3907"/>
        <item x="1334"/>
        <item x="669"/>
        <item x="1515"/>
        <item x="3946"/>
        <item x="1413"/>
        <item x="3209"/>
        <item x="1857"/>
        <item x="3019"/>
        <item x="2711"/>
        <item x="1289"/>
        <item x="1268"/>
        <item x="1253"/>
        <item x="3406"/>
        <item x="660"/>
        <item x="2017"/>
        <item x="2987"/>
        <item x="93"/>
        <item x="3624"/>
        <item x="3198"/>
        <item x="3327"/>
        <item x="1622"/>
        <item x="252"/>
        <item x="3828"/>
        <item x="3717"/>
        <item x="3722"/>
        <item x="3715"/>
        <item x="1793"/>
        <item x="3707"/>
        <item x="2648"/>
        <item x="3757"/>
        <item x="3492"/>
        <item x="1805"/>
        <item x="3712"/>
        <item x="917"/>
        <item x="1896"/>
        <item x="3395"/>
        <item x="14"/>
        <item x="1633"/>
        <item x="1950"/>
        <item x="3921"/>
        <item x="2656"/>
        <item x="2520"/>
        <item x="1410"/>
        <item x="1560"/>
        <item x="1255"/>
        <item x="3448"/>
        <item x="3340"/>
        <item x="2594"/>
        <item x="574"/>
        <item x="2826"/>
        <item x="1452"/>
        <item x="4005"/>
        <item x="3904"/>
        <item x="1447"/>
        <item x="3747"/>
        <item x="3165"/>
        <item x="2414"/>
        <item x="3319"/>
        <item x="3511"/>
        <item x="4030"/>
        <item x="514"/>
        <item x="3111"/>
        <item x="2290"/>
        <item x="1706"/>
        <item x="1032"/>
        <item x="1890"/>
        <item x="2502"/>
        <item x="1511"/>
        <item x="1994"/>
        <item x="3678"/>
        <item x="1632"/>
        <item x="3855"/>
        <item x="2199"/>
        <item x="1272"/>
        <item x="2417"/>
        <item x="1847"/>
        <item x="2445"/>
        <item x="654"/>
        <item x="3212"/>
        <item x="3220"/>
        <item x="623"/>
        <item x="595"/>
        <item x="832"/>
        <item x="365"/>
        <item x="3158"/>
        <item x="2803"/>
        <item x="2314"/>
        <item x="3359"/>
        <item x="2892"/>
        <item x="3642"/>
        <item x="281"/>
        <item x="1009"/>
        <item x="4029"/>
        <item x="3085"/>
        <item x="1071"/>
        <item x="2403"/>
        <item x="426"/>
        <item x="1674"/>
        <item x="3970"/>
        <item x="1872"/>
        <item x="1077"/>
        <item x="1098"/>
        <item x="2313"/>
        <item x="1156"/>
        <item x="1299"/>
        <item x="2602"/>
        <item x="1203"/>
        <item x="1960"/>
        <item x="785"/>
        <item x="1355"/>
        <item x="2392"/>
        <item x="3760"/>
        <item x="3879"/>
        <item x="1270"/>
        <item x="2361"/>
        <item x="2157"/>
        <item x="994"/>
        <item x="3356"/>
        <item x="2265"/>
        <item x="3779"/>
        <item x="1343"/>
        <item x="3378"/>
        <item x="3174"/>
        <item x="3470"/>
        <item x="2413"/>
        <item x="1886"/>
        <item x="1438"/>
        <item x="2456"/>
        <item x="1667"/>
        <item x="3701"/>
        <item x="3827"/>
        <item x="1523"/>
        <item x="3348"/>
        <item x="166"/>
        <item x="1986"/>
        <item x="1567"/>
        <item x="3954"/>
        <item x="3272"/>
        <item x="3010"/>
        <item x="1844"/>
        <item x="516"/>
        <item x="538"/>
        <item x="2577"/>
        <item x="2665"/>
        <item x="2056"/>
        <item x="2787"/>
        <item x="1065"/>
        <item x="3924"/>
        <item x="1028"/>
        <item x="250"/>
        <item x="1796"/>
        <item x="120"/>
        <item x="170"/>
        <item x="1578"/>
        <item x="4045"/>
        <item x="3328"/>
        <item x="4056"/>
        <item x="915"/>
        <item x="1232"/>
        <item x="98"/>
        <item x="900"/>
        <item x="1252"/>
        <item x="1684"/>
        <item x="3695"/>
        <item x="618"/>
        <item x="3429"/>
        <item x="2446"/>
        <item x="3345"/>
        <item x="2021"/>
        <item x="2433"/>
        <item x="3277"/>
        <item x="3123"/>
        <item x="2688"/>
        <item x="1941"/>
        <item x="20"/>
        <item x="1536"/>
        <item x="2329"/>
        <item x="1264"/>
        <item x="77"/>
        <item x="1600"/>
        <item x="3393"/>
        <item x="948"/>
        <item x="1428"/>
        <item x="2769"/>
        <item x="2346"/>
        <item x="2813"/>
        <item x="692"/>
        <item x="389"/>
        <item x="2689"/>
        <item x="2615"/>
        <item x="2700"/>
        <item x="2549"/>
        <item x="3221"/>
        <item x="1234"/>
        <item x="3895"/>
        <item x="3031"/>
        <item x="1540"/>
        <item x="1459"/>
        <item x="3853"/>
        <item x="3402"/>
        <item x="503"/>
        <item x="3001"/>
        <item x="296"/>
        <item x="3939"/>
        <item x="1243"/>
        <item x="3128"/>
        <item x="1837"/>
        <item x="4063"/>
        <item x="284"/>
        <item x="3842"/>
        <item x="1482"/>
        <item x="3334"/>
        <item x="3521"/>
        <item x="3347"/>
        <item x="2775"/>
        <item x="3271"/>
        <item x="2331"/>
        <item x="362"/>
        <item x="2797"/>
        <item x="3246"/>
        <item x="3527"/>
        <item x="2187"/>
        <item x="2401"/>
        <item x="991"/>
        <item x="2305"/>
        <item x="3878"/>
        <item x="123"/>
        <item x="2326"/>
        <item x="394"/>
        <item x="262"/>
        <item x="3688"/>
        <item x="1695"/>
        <item x="549"/>
        <item x="2799"/>
        <item x="4060"/>
        <item x="3490"/>
        <item x="1881"/>
        <item x="3751"/>
        <item x="3832"/>
        <item x="3950"/>
        <item x="3464"/>
        <item x="2970"/>
        <item x="3324"/>
        <item x="190"/>
        <item x="3894"/>
        <item x="2953"/>
        <item x="232"/>
        <item x="3784"/>
        <item x="2184"/>
        <item x="2077"/>
        <item x="1874"/>
        <item x="650"/>
        <item x="2994"/>
        <item x="3858"/>
        <item x="704"/>
        <item x="1892"/>
        <item x="4033"/>
        <item x="3808"/>
        <item x="415"/>
        <item x="2124"/>
        <item x="3229"/>
        <item x="218"/>
        <item x="2702"/>
        <item x="638"/>
        <item x="1939"/>
        <item x="3308"/>
        <item x="3012"/>
        <item x="2599"/>
        <item x="209"/>
        <item x="3880"/>
        <item x="1770"/>
        <item x="3513"/>
        <item x="4031"/>
        <item x="1819"/>
        <item x="3404"/>
        <item x="1001"/>
        <item x="3788"/>
        <item x="1142"/>
        <item x="675"/>
        <item x="2230"/>
        <item x="2684"/>
        <item x="2325"/>
        <item x="3163"/>
        <item x="2268"/>
        <item x="1783"/>
        <item x="3770"/>
        <item x="3825"/>
        <item x="484"/>
        <item x="2888"/>
        <item x="784"/>
        <item x="313"/>
        <item x="2840"/>
        <item x="1807"/>
        <item x="1528"/>
        <item x="2791"/>
        <item x="230"/>
        <item x="2569"/>
        <item x="933"/>
        <item x="1772"/>
        <item x="3696"/>
        <item x="571"/>
        <item x="1535"/>
        <item x="2620"/>
        <item x="861"/>
        <item x="2420"/>
        <item x="3232"/>
        <item x="2880"/>
        <item x="818"/>
        <item x="738"/>
        <item x="405"/>
        <item x="3361"/>
        <item x="2162"/>
        <item x="3940"/>
        <item x="2203"/>
        <item x="2335"/>
        <item x="3358"/>
        <item x="2168"/>
        <item x="1922"/>
        <item x="1129"/>
        <item x="950"/>
        <item x="1937"/>
        <item x="504"/>
        <item x="944"/>
        <item x="608"/>
        <item x="4046"/>
        <item x="2576"/>
        <item x="3709"/>
        <item x="813"/>
        <item x="2080"/>
        <item x="3979"/>
        <item x="3887"/>
        <item x="2100"/>
        <item x="1903"/>
        <item x="89"/>
        <item x="1576"/>
        <item x="1381"/>
        <item x="3727"/>
        <item x="2618"/>
        <item x="3454"/>
        <item x="3690"/>
        <item x="3969"/>
        <item x="548"/>
        <item x="465"/>
        <item x="1404"/>
        <item x="530"/>
        <item x="560"/>
        <item x="3507"/>
        <item x="569"/>
        <item x="2225"/>
        <item x="2525"/>
        <item x="3339"/>
        <item x="2981"/>
        <item x="303"/>
        <item x="679"/>
        <item x="1607"/>
        <item x="3929"/>
        <item x="3241"/>
        <item x="1811"/>
        <item x="3957"/>
        <item x="2567"/>
        <item x="754"/>
        <item x="1637"/>
        <item x="2412"/>
        <item x="2597"/>
        <item x="1262"/>
        <item x="4042"/>
        <item x="3725"/>
        <item x="1929"/>
        <item x="1908"/>
        <item x="172"/>
        <item x="1800"/>
        <item x="605"/>
        <item x="1503"/>
        <item x="3900"/>
        <item x="976"/>
        <item x="1326"/>
        <item x="3228"/>
        <item x="3412"/>
        <item x="3135"/>
        <item x="3933"/>
        <item x="1971"/>
        <item x="68"/>
        <item x="1483"/>
        <item x="1365"/>
        <item x="2496"/>
        <item x="3386"/>
        <item x="3943"/>
        <item x="1521"/>
        <item x="2140"/>
        <item x="3530"/>
        <item x="2193"/>
        <item x="51"/>
        <item x="1597"/>
        <item x="2804"/>
        <item x="241"/>
        <item x="506"/>
        <item x="103"/>
        <item x="493"/>
        <item x="2719"/>
        <item x="1966"/>
        <item x="2985"/>
        <item x="3759"/>
        <item x="1718"/>
        <item x="2127"/>
        <item x="1593"/>
        <item x="2479"/>
        <item x="4044"/>
        <item x="1668"/>
        <item x="3009"/>
        <item x="199"/>
        <item x="508"/>
        <item x="680"/>
        <item x="2882"/>
        <item x="1099"/>
        <item x="4070"/>
        <item x="3418"/>
        <item x="3217"/>
        <item x="2728"/>
        <item x="1988"/>
        <item x="2553"/>
        <item x="3865"/>
        <item x="1155"/>
        <item x="474"/>
        <item x="3008"/>
        <item x="744"/>
        <item x="290"/>
        <item x="1100"/>
        <item x="1663"/>
        <item x="3184"/>
        <item x="1037"/>
        <item x="545"/>
        <item x="182"/>
        <item x="148"/>
        <item x="1081"/>
        <item x="511"/>
        <item x="3591"/>
        <item x="547"/>
        <item x="4021"/>
        <item x="2631"/>
        <item x="4035"/>
        <item x="3819"/>
        <item x="3219"/>
        <item x="4068"/>
        <item x="1933"/>
        <item x="497"/>
        <item x="765"/>
        <item x="24"/>
        <item x="231"/>
        <item x="2355"/>
        <item x="126"/>
        <item x="3403"/>
        <item x="1011"/>
        <item x="3287"/>
        <item x="136"/>
        <item x="3851"/>
        <item x="796"/>
        <item x="3239"/>
        <item x="3765"/>
        <item x="1789"/>
        <item x="3441"/>
        <item x="2213"/>
        <item x="1163"/>
        <item x="3777"/>
        <item x="2899"/>
        <item x="2462"/>
        <item x="1085"/>
        <item x="2367"/>
        <item x="3702"/>
        <item x="1472"/>
        <item x="3539"/>
        <item x="3302"/>
        <item x="1702"/>
        <item x="2720"/>
        <item x="3550"/>
        <item x="4091"/>
        <item x="1375"/>
        <item x="2358"/>
        <item x="3460"/>
        <item x="1079"/>
        <item x="2710"/>
        <item x="3762"/>
        <item x="2828"/>
        <item x="488"/>
        <item x="3867"/>
        <item x="2850"/>
        <item x="1242"/>
        <item x="1444"/>
        <item x="555"/>
        <item x="4075"/>
        <item x="1509"/>
        <item x="2835"/>
        <item x="1936"/>
        <item x="1185"/>
        <item x="550"/>
        <item x="3273"/>
        <item x="441"/>
        <item x="3772"/>
        <item x="2419"/>
        <item x="1628"/>
        <item x="1147"/>
        <item x="2795"/>
        <item x="3898"/>
        <item x="2625"/>
        <item x="3452"/>
        <item x="1651"/>
        <item x="3257"/>
        <item x="413"/>
        <item x="3512"/>
        <item x="4032"/>
        <item x="807"/>
        <item x="4076"/>
        <item x="1611"/>
        <item x="2595"/>
        <item x="2207"/>
        <item x="1736"/>
        <item x="2727"/>
        <item x="774"/>
        <item x="700"/>
        <item x="666"/>
        <item x="195"/>
        <item x="600"/>
        <item x="2968"/>
        <item x="908"/>
        <item x="1566"/>
        <item x="1126"/>
        <item x="4037"/>
        <item x="213"/>
        <item x="42"/>
        <item x="29"/>
        <item x="3560"/>
        <item x="2857"/>
        <item x="3409"/>
        <item x="143"/>
        <item x="552"/>
        <item x="2911"/>
        <item x="228"/>
        <item x="3915"/>
        <item x="390"/>
        <item x="2666"/>
        <item x="431"/>
        <item x="2764"/>
        <item x="47"/>
        <item x="3826"/>
        <item x="224"/>
        <item x="3240"/>
        <item x="3565"/>
        <item x="3154"/>
        <item x="710"/>
        <item x="1134"/>
        <item x="3806"/>
        <item x="956"/>
        <item x="1448"/>
        <item x="3932"/>
        <item x="344"/>
        <item x="786"/>
        <item x="2442"/>
        <item x="278"/>
        <item x="2208"/>
        <item x="2578"/>
        <item x="760"/>
        <item x="1928"/>
        <item x="775"/>
        <item x="3113"/>
        <item x="3430"/>
        <item x="3267"/>
        <item x="3720"/>
        <item x="124"/>
        <item x="3949"/>
        <item x="2999"/>
        <item x="3301"/>
        <item x="1088"/>
        <item x="1374"/>
        <item x="3723"/>
        <item x="591"/>
        <item x="2949"/>
        <item x="2556"/>
        <item x="4023"/>
        <item x="730"/>
        <item x="3631"/>
        <item x="3592"/>
        <item x="2823"/>
        <item x="2876"/>
        <item x="2444"/>
        <item x="3753"/>
        <item x="1672"/>
        <item x="2344"/>
        <item x="11"/>
        <item x="460"/>
        <item x="3697"/>
        <item x="897"/>
        <item x="2126"/>
        <item x="2470"/>
        <item x="1864"/>
        <item x="2256"/>
        <item x="3902"/>
        <item x="2894"/>
        <item x="2120"/>
        <item x="830"/>
        <item x="3934"/>
        <item x="3144"/>
        <item x="3343"/>
        <item x="2022"/>
        <item x="305"/>
        <item x="3767"/>
        <item x="1072"/>
        <item x="3366"/>
        <item x="756"/>
        <item x="1533"/>
        <item x="2604"/>
        <item x="2195"/>
        <item x="587"/>
        <item x="4012"/>
        <item x="1045"/>
        <item x="298"/>
        <item x="3465"/>
        <item x="1440"/>
        <item x="3981"/>
        <item x="1748"/>
        <item x="3744"/>
        <item x="1524"/>
        <item x="3260"/>
        <item x="3297"/>
        <item x="4000"/>
        <item x="2824"/>
        <item x="3491"/>
        <item x="2768"/>
        <item x="354"/>
        <item x="186"/>
        <item x="4050"/>
        <item x="4087"/>
        <item x="3963"/>
        <item x="527"/>
        <item x="2107"/>
        <item x="3053"/>
        <item x="2664"/>
        <item x="1845"/>
        <item x="2008"/>
        <item x="563"/>
        <item x="1749"/>
        <item x="2745"/>
        <item x="1784"/>
        <item x="1782"/>
        <item x="1926"/>
        <item x="3600"/>
        <item x="1976"/>
        <item x="2918"/>
        <item x="1494"/>
        <item x="3752"/>
        <item x="3935"/>
        <item x="2421"/>
        <item x="2007"/>
        <item x="3649"/>
        <item x="1148"/>
        <item x="2498"/>
        <item x="2003"/>
        <item x="3304"/>
        <item x="3424"/>
        <item x="2848"/>
        <item x="423"/>
        <item x="3807"/>
        <item x="408"/>
        <item x="2646"/>
        <item x="2690"/>
        <item x="3508"/>
        <item x="3719"/>
        <item x="2368"/>
        <item x="3107"/>
        <item x="3091"/>
        <item x="2951"/>
        <item x="351"/>
        <item x="2634"/>
        <item x="1139"/>
        <item x="3609"/>
        <item x="1035"/>
        <item x="3483"/>
        <item x="401"/>
        <item x="3014"/>
        <item x="2517"/>
        <item x="2753"/>
        <item x="2846"/>
        <item x="35"/>
        <item x="2190"/>
        <item x="3638"/>
        <item x="3112"/>
        <item x="2338"/>
        <item x="2537"/>
        <item x="2858"/>
        <item x="2852"/>
        <item x="3166"/>
        <item x="257"/>
        <item x="1087"/>
        <item x="2380"/>
        <item x="2962"/>
        <item x="86"/>
        <item x="3543"/>
        <item x="809"/>
        <item x="2855"/>
        <item x="275"/>
        <item x="3531"/>
        <item x="3310"/>
        <item x="3955"/>
        <item x="3681"/>
        <item x="3634"/>
        <item x="3048"/>
        <item x="3749"/>
        <item x="1532"/>
        <item x="3028"/>
        <item x="2674"/>
        <item x="3197"/>
        <item x="1066"/>
        <item x="1895"/>
        <item x="1590"/>
        <item x="1664"/>
        <item x="583"/>
        <item x="3177"/>
        <item x="2948"/>
        <item x="2334"/>
        <item x="1735"/>
        <item x="2352"/>
        <item x="1806"/>
        <item x="4073"/>
        <item x="2945"/>
        <item x="3581"/>
        <item x="2291"/>
        <item x="3812"/>
        <item x="2429"/>
        <item x="3253"/>
        <item x="3090"/>
        <item x="2903"/>
        <item x="3419"/>
        <item x="534"/>
        <item x="2738"/>
        <item x="2395"/>
        <item x="13"/>
        <item x="2678"/>
        <item x="3619"/>
        <item x="3061"/>
        <item x="3379"/>
        <item x="3364"/>
        <item x="2681"/>
        <item x="2214"/>
        <item x="3648"/>
        <item x="3545"/>
        <item x="2318"/>
        <item x="3138"/>
        <item x="2055"/>
        <item x="492"/>
        <item x="3675"/>
        <item x="1275"/>
        <item x="10"/>
        <item x="2566"/>
        <item x="870"/>
        <item x="1804"/>
        <item x="2281"/>
        <item x="1786"/>
        <item x="1569"/>
        <item x="1415"/>
        <item x="479"/>
        <item x="471"/>
        <item x="3477"/>
        <item x="3654"/>
        <item x="233"/>
        <item x="3566"/>
        <item x="270"/>
        <item x="67"/>
        <item x="355"/>
        <item x="505"/>
        <item x="3548"/>
        <item x="4074"/>
        <item x="1589"/>
        <item x="2842"/>
        <item x="1408"/>
        <item x="369"/>
        <item x="500"/>
        <item x="146"/>
        <item x="2310"/>
        <item x="3206"/>
        <item x="2671"/>
        <item x="2336"/>
        <item x="1665"/>
        <item x="3237"/>
        <item x="3421"/>
        <item x="2943"/>
        <item x="1548"/>
        <item x="920"/>
        <item x="456"/>
        <item x="2640"/>
        <item x="3071"/>
        <item x="2663"/>
        <item x="940"/>
        <item x="1120"/>
        <item x="647"/>
        <item x="4059"/>
        <item x="770"/>
        <item x="3296"/>
        <item x="2158"/>
        <item x="3644"/>
        <item x="34"/>
        <item x="4019"/>
        <item x="1295"/>
        <item x="1641"/>
        <item x="1584"/>
        <item x="2889"/>
        <item x="2758"/>
        <item x="2851"/>
        <item x="1573"/>
        <item x="1588"/>
        <item x="162"/>
        <item x="185"/>
        <item x="3890"/>
        <item x="1407"/>
        <item x="1710"/>
        <item x="3411"/>
        <item x="1377"/>
        <item x="3716"/>
        <item x="378"/>
        <item x="1445"/>
        <item x="3292"/>
        <item x="3388"/>
        <item x="1605"/>
        <item x="1689"/>
        <item x="1551"/>
        <item x="2218"/>
        <item x="2181"/>
        <item x="1266"/>
        <item x="2837"/>
        <item x="3948"/>
        <item x="3485"/>
        <item x="2269"/>
        <item x="3367"/>
        <item x="2853"/>
        <item x="2497"/>
        <item x="1399"/>
        <item x="404"/>
        <item x="931"/>
        <item x="3373"/>
        <item x="3612"/>
        <item x="2027"/>
        <item x="2554"/>
        <item x="671"/>
        <item x="1119"/>
        <item x="3479"/>
        <item x="2954"/>
        <item x="946"/>
        <item x="1467"/>
        <item x="935"/>
        <item x="715"/>
        <item x="1240"/>
        <item x="2621"/>
        <item x="2180"/>
        <item x="4081"/>
        <item x="2123"/>
        <item x="3860"/>
        <item x="1000"/>
        <item x="2801"/>
        <item x="1385"/>
        <item x="23"/>
        <item x="79"/>
        <item x="1181"/>
        <item x="551"/>
        <item x="828"/>
        <item x="3567"/>
        <item x="731"/>
        <item x="3660"/>
        <item x="3455"/>
        <item x="4067"/>
        <item x="977"/>
        <item x="2516"/>
        <item x="2153"/>
        <item x="1197"/>
        <item x="2478"/>
        <item x="2582"/>
        <item x="1012"/>
        <item x="1437"/>
        <item x="1488"/>
        <item x="1829"/>
        <item x="2636"/>
        <item x="256"/>
        <item x="1432"/>
        <item x="768"/>
        <item x="142"/>
        <item x="1581"/>
        <item x="1067"/>
        <item x="3666"/>
        <item x="1427"/>
        <item x="2086"/>
        <item x="2337"/>
        <item x="3931"/>
        <item x="1681"/>
        <item x="2877"/>
        <item x="374"/>
        <item x="3896"/>
        <item x="3817"/>
        <item x="122"/>
        <item x="1639"/>
        <item x="2039"/>
        <item x="3618"/>
        <item x="3676"/>
        <item x="435"/>
        <item x="2163"/>
        <item x="3647"/>
        <item x="1244"/>
        <item x="2159"/>
        <item x="3537"/>
        <item x="2547"/>
        <item x="1293"/>
        <item x="3608"/>
        <item x="3041"/>
        <item x="1245"/>
        <item x="2670"/>
        <item x="877"/>
        <item x="2565"/>
        <item x="2661"/>
        <item x="102"/>
        <item x="3526"/>
        <item x="2682"/>
        <item x="642"/>
        <item x="2437"/>
        <item x="4014"/>
        <item x="2393"/>
        <item x="1726"/>
        <item x="1342"/>
        <item x="3118"/>
        <item x="4053"/>
        <item x="1790"/>
        <item x="1774"/>
        <item x="2975"/>
        <item x="3102"/>
        <item x="589"/>
        <item x="297"/>
        <item x="311"/>
        <item x="524"/>
        <item x="1732"/>
        <item x="206"/>
        <item x="3173"/>
        <item x="2511"/>
        <item x="2778"/>
        <item x="3604"/>
        <item x="2285"/>
        <item x="2940"/>
        <item x="1019"/>
        <item x="3022"/>
        <item x="3193"/>
        <item x="1893"/>
        <item x="1324"/>
        <item x="2104"/>
        <item x="3975"/>
        <item x="3614"/>
        <item x="3413"/>
        <item x="2887"/>
        <item x="220"/>
        <item x="3587"/>
        <item x="2552"/>
        <item x="3487"/>
        <item x="1909"/>
        <item x="2261"/>
        <item x="3714"/>
        <item x="2294"/>
        <item x="2633"/>
        <item x="663"/>
        <item x="3999"/>
        <item x="1111"/>
        <item x="3164"/>
        <item x="3856"/>
        <item x="1464"/>
        <item x="3637"/>
        <item x="936"/>
        <item x="3665"/>
        <item x="2916"/>
        <item x="3653"/>
        <item x="652"/>
        <item x="2505"/>
        <item x="1996"/>
        <item x="2093"/>
        <item x="2099"/>
        <item x="2426"/>
        <item x="2732"/>
        <item x="3687"/>
        <item x="1601"/>
        <item x="683"/>
        <item x="1350"/>
        <item x="1308"/>
        <item x="1773"/>
        <item x="3571"/>
        <item x="1630"/>
        <item x="2802"/>
        <item x="1999"/>
        <item x="3635"/>
        <item x="4057"/>
        <item x="633"/>
        <item x="1720"/>
        <item x="1856"/>
        <item x="428"/>
        <item x="4088"/>
        <item x="1865"/>
        <item x="1660"/>
        <item x="3423"/>
        <item x="2827"/>
        <item x="2956"/>
        <item x="2068"/>
        <item x="859"/>
        <item x="1358"/>
        <item x="1694"/>
        <item x="1466"/>
        <item x="4"/>
        <item x="3810"/>
        <item x="4015"/>
        <item x="205"/>
        <item x="3958"/>
        <item x="2257"/>
        <item x="2406"/>
        <item x="2863"/>
        <item x="1070"/>
        <item x="2330"/>
        <item x="3899"/>
        <item x="1638"/>
        <item x="59"/>
        <item x="2046"/>
        <item x="2592"/>
        <item x="3754"/>
        <item x="1443"/>
        <item x="3997"/>
        <item x="219"/>
        <item x="2062"/>
        <item x="4085"/>
        <item x="1813"/>
        <item x="154"/>
        <item x="1587"/>
        <item x="2404"/>
        <item x="3252"/>
        <item x="3170"/>
        <item x="2348"/>
        <item x="73"/>
        <item x="188"/>
        <item x="2448"/>
        <item x="1029"/>
        <item x="2196"/>
        <item x="2895"/>
        <item x="3837"/>
        <item x="2879"/>
        <item x="321"/>
        <item x="3153"/>
        <item x="943"/>
        <item x="2862"/>
        <item x="3576"/>
        <item x="486"/>
        <item x="2353"/>
        <item x="292"/>
        <item x="725"/>
        <item x="1683"/>
        <item x="1442"/>
        <item x="1026"/>
        <item x="387"/>
        <item x="1916"/>
        <item x="1056"/>
        <item x="3769"/>
        <item x="3650"/>
        <item x="1048"/>
        <item x="2765"/>
        <item x="2550"/>
        <item x="3601"/>
        <item x="575"/>
        <item x="12"/>
        <item x="3584"/>
        <item x="1646"/>
        <item x="3376"/>
        <item x="3063"/>
        <item x="736"/>
        <item x="1493"/>
        <item x="2179"/>
        <item x="3803"/>
        <item x="1043"/>
        <item x="507"/>
        <item x="2785"/>
        <item x="1097"/>
        <item x="856"/>
        <item x="611"/>
        <item x="2054"/>
        <item x="2669"/>
        <item x="2407"/>
        <item x="3482"/>
        <item x="2454"/>
        <item x="2512"/>
        <item x="2649"/>
        <item x="3540"/>
        <item x="762"/>
        <item x="2651"/>
        <item x="372"/>
        <item x="2726"/>
        <item x="1195"/>
        <item x="3686"/>
        <item x="187"/>
        <item x="2865"/>
        <item x="3171"/>
        <item x="5"/>
        <item x="3538"/>
        <item x="1027"/>
        <item x="2138"/>
        <item x="95"/>
        <item x="191"/>
        <item x="1461"/>
        <item x="2237"/>
        <item x="1708"/>
        <item x="1692"/>
        <item x="2928"/>
        <item x="2964"/>
        <item x="2734"/>
        <item x="2638"/>
        <item x="4069"/>
        <item x="361"/>
        <item x="3496"/>
        <item x="2559"/>
        <item x="3620"/>
        <item x="3307"/>
        <item x="310"/>
        <item x="2239"/>
        <item x="3983"/>
        <item x="980"/>
        <item x="2070"/>
        <item x="2790"/>
        <item x="2763"/>
        <item x="3094"/>
        <item x="2264"/>
        <item x="2202"/>
        <item x="2441"/>
        <item x="4086"/>
        <item x="1728"/>
        <item x="2979"/>
        <item x="1877"/>
        <item x="1979"/>
        <item x="632"/>
        <item x="3146"/>
        <item x="174"/>
        <item x="863"/>
        <item x="3264"/>
        <item x="1943"/>
        <item x="2320"/>
        <item x="2165"/>
        <item x="2506"/>
        <item x="4009"/>
        <item x="2087"/>
        <item x="1277"/>
        <item x="1624"/>
        <item x="1861"/>
        <item x="2645"/>
        <item x="959"/>
        <item x="963"/>
        <item x="803"/>
        <item x="1248"/>
        <item x="1853"/>
        <item x="4065"/>
        <item x="3137"/>
        <item x="3658"/>
        <item x="4043"/>
        <item x="1223"/>
        <item x="3431"/>
        <item x="1643"/>
        <item x="2564"/>
        <item x="3278"/>
        <item x="1323"/>
        <item x="1884"/>
        <item x="2860"/>
        <item x="698"/>
        <item x="1302"/>
        <item x="2632"/>
        <item x="1394"/>
        <item x="1544"/>
        <item x="3870"/>
        <item x="3248"/>
        <item x="1052"/>
        <item x="2386"/>
        <item x="50"/>
        <item x="3559"/>
        <item x="951"/>
        <item x="65"/>
        <item x="1125"/>
        <item x="3710"/>
        <item x="8"/>
        <item x="345"/>
        <item x="3510"/>
        <item x="383"/>
        <item x="3247"/>
        <item x="3262"/>
        <item x="2255"/>
        <item x="2575"/>
        <item x="3075"/>
        <item x="1319"/>
        <item x="707"/>
        <item x="38"/>
        <item x="1059"/>
        <item x="3611"/>
        <item x="2172"/>
        <item x="2485"/>
        <item x="2750"/>
        <item x="1340"/>
        <item x="2451"/>
        <item x="799"/>
        <item x="921"/>
        <item x="3606"/>
        <item x="518"/>
        <item x="3002"/>
        <item x="1366"/>
        <item x="1661"/>
        <item x="1418"/>
        <item x="1246"/>
        <item x="714"/>
        <item x="1229"/>
        <item x="1778"/>
        <item x="88"/>
        <item x="2171"/>
        <item x="157"/>
        <item x="1508"/>
        <item x="1004"/>
        <item x="251"/>
        <item x="1145"/>
        <item x="968"/>
        <item x="1496"/>
        <item x="269"/>
        <item x="341"/>
        <item x="1666"/>
        <item x="2473"/>
        <item x="1653"/>
        <item x="3458"/>
        <item x="1005"/>
        <item x="2886"/>
        <item x="712"/>
        <item x="2931"/>
        <item x="1046"/>
        <item x="1391"/>
        <item x="3818"/>
        <item x="2708"/>
        <item x="2654"/>
        <item x="3708"/>
        <item x="3274"/>
        <item x="2144"/>
        <item x="3768"/>
        <item x="2114"/>
        <item x="1330"/>
        <item x="3238"/>
        <item x="3283"/>
        <item x="472"/>
        <item x="3692"/>
        <item x="4048"/>
        <item x="2252"/>
        <item x="2783"/>
        <item x="769"/>
        <item x="1237"/>
        <item x="1882"/>
        <item x="2920"/>
        <item x="1007"/>
        <item x="3427"/>
        <item x="2558"/>
        <item x="373"/>
        <item x="1582"/>
        <item x="406"/>
        <item x="2491"/>
        <item x="1854"/>
        <item x="1712"/>
        <item x="2836"/>
        <item x="3937"/>
        <item x="295"/>
        <item x="1364"/>
        <item x="926"/>
        <item x="3673"/>
        <item x="466"/>
        <item x="3903"/>
        <item x="1263"/>
        <item x="2115"/>
        <item x="2938"/>
        <item x="3101"/>
        <item x="2693"/>
        <item x="2723"/>
        <item x="3889"/>
        <item x="594"/>
        <item x="3375"/>
        <item x="2324"/>
        <item x="31"/>
        <item x="3622"/>
        <item x="817"/>
        <item x="601"/>
        <item x="2929"/>
        <item x="2189"/>
        <item x="1226"/>
        <item x="2490"/>
        <item x="2000"/>
        <item x="2362"/>
        <item x="3721"/>
        <item x="985"/>
        <item x="3363"/>
        <item x="1457"/>
        <item x="347"/>
        <item x="4080"/>
        <item x="3804"/>
        <item x="450"/>
        <item x="1849"/>
        <item x="3103"/>
        <item x="139"/>
        <item x="981"/>
        <item x="3583"/>
        <item x="3480"/>
        <item x="159"/>
        <item x="1433"/>
        <item x="964"/>
        <item x="438"/>
        <item x="1967"/>
        <item x="1985"/>
        <item x="3668"/>
        <item x="3038"/>
        <item x="3729"/>
        <item x="2944"/>
        <item x="2247"/>
        <item x="3528"/>
        <item x="2698"/>
        <item x="1498"/>
        <item x="3682"/>
        <item x="2906"/>
        <item x="743"/>
        <item x="690"/>
        <item x="3176"/>
        <item x="2424"/>
        <item x="306"/>
        <item x="3745"/>
        <item x="1188"/>
        <item x="718"/>
        <item x="3466"/>
        <item x="364"/>
        <item x="1502"/>
        <item x="1980"/>
        <item x="659"/>
        <item x="2088"/>
        <item x="3299"/>
        <item x="291"/>
        <item x="3968"/>
        <item x="1935"/>
        <item x="1057"/>
        <item x="2611"/>
        <item x="432"/>
        <item x="2603"/>
        <item x="2028"/>
        <item x="2757"/>
        <item x="929"/>
        <item x="3323"/>
        <item x="3987"/>
        <item x="3160"/>
        <item x="1345"/>
        <item x="1883"/>
        <item x="1938"/>
        <item x="327"/>
        <item x="322"/>
        <item x="1866"/>
        <item x="2590"/>
        <item x="1310"/>
        <item x="3130"/>
        <item x="593"/>
        <item x="1371"/>
        <item x="363"/>
        <item x="2623"/>
        <item x="2830"/>
        <item x="3628"/>
        <item x="2538"/>
        <item x="636"/>
        <item x="2504"/>
        <item x="1175"/>
        <item x="349"/>
        <item x="3656"/>
        <item x="3607"/>
        <item x="189"/>
        <item x="596"/>
        <item x="2829"/>
        <item x="2637"/>
        <item x="69"/>
        <item x="1127"/>
        <item x="2960"/>
        <item x="3110"/>
        <item x="3541"/>
        <item x="2018"/>
        <item x="1132"/>
        <item x="3502"/>
        <item x="894"/>
        <item x="3579"/>
        <item x="76"/>
        <item x="3098"/>
        <item x="223"/>
        <item x="2111"/>
        <item x="3066"/>
        <item x="371"/>
        <item x="459"/>
        <item x="288"/>
        <item x="1697"/>
        <item x="670"/>
        <item x="451"/>
        <item x="3026"/>
        <item x="2102"/>
        <item x="1090"/>
        <item x="2067"/>
        <item x="1723"/>
        <item x="2908"/>
        <item x="2814"/>
        <item x="421"/>
        <item x="3295"/>
        <item x="1975"/>
        <item x="2251"/>
        <item x="3471"/>
        <item x="118"/>
        <item x="3669"/>
        <item x="1131"/>
        <item x="2284"/>
        <item x="4040"/>
        <item x="2583"/>
        <item x="49"/>
        <item x="370"/>
        <item x="2283"/>
        <item x="1216"/>
        <item x="3100"/>
        <item x="3938"/>
        <item x="2744"/>
        <item x="800"/>
        <item x="3951"/>
        <item x="3782"/>
        <item x="1068"/>
        <item x="2833"/>
        <item x="2528"/>
        <item x="99"/>
        <item x="1699"/>
        <item x="39"/>
        <item x="3182"/>
        <item x="4061"/>
        <item x="1506"/>
        <item x="1545"/>
        <item x="2015"/>
        <item x="1762"/>
        <item x="483"/>
        <item x="2136"/>
        <item x="22"/>
        <item x="53"/>
        <item x="750"/>
        <item x="1714"/>
        <item x="3783"/>
        <item x="3914"/>
        <item x="3814"/>
        <item x="1818"/>
        <item x="3121"/>
        <item x="2642"/>
        <item x="1287"/>
        <item x="3916"/>
        <item x="782"/>
        <item x="2792"/>
        <item x="66"/>
        <item x="843"/>
        <item x="2198"/>
        <item x="433"/>
        <item x="4028"/>
        <item x="3006"/>
        <item x="137"/>
        <item x="2440"/>
        <item x="918"/>
        <item x="3268"/>
        <item x="2557"/>
        <item x="2137"/>
        <item x="2535"/>
        <item x="388"/>
        <item x="239"/>
        <item x="557"/>
        <item x="759"/>
        <item x="1384"/>
        <item x="3780"/>
        <item x="887"/>
        <item x="108"/>
        <item x="928"/>
        <item x="57"/>
        <item x="1327"/>
        <item x="1974"/>
        <item x="3756"/>
        <item x="323"/>
        <item x="2449"/>
        <item x="114"/>
        <item x="151"/>
        <item x="3050"/>
        <item x="15"/>
        <item x="2907"/>
        <item x="2773"/>
        <item x="2151"/>
        <item x="848"/>
        <item x="2164"/>
        <item x="495"/>
        <item x="1206"/>
        <item x="393"/>
        <item x="1008"/>
        <item x="2033"/>
        <item x="3741"/>
        <item x="1753"/>
        <item x="4082"/>
        <item x="248"/>
        <item x="1478"/>
        <item x="2885"/>
        <item x="412"/>
        <item x="1102"/>
        <item x="2706"/>
        <item x="2672"/>
        <item x="3724"/>
        <item x="1914"/>
        <item x="2474"/>
        <item x="682"/>
        <item x="2652"/>
        <item x="1873"/>
        <item x="1092"/>
        <item x="2108"/>
        <item x="147"/>
        <item x="3857"/>
        <item x="18"/>
        <item x="790"/>
        <item x="3636"/>
        <item x="3011"/>
        <item x="3925"/>
        <item x="308"/>
        <item x="3910"/>
        <item x="1934"/>
        <item x="3362"/>
        <item x="2232"/>
        <item x="1852"/>
        <item x="273"/>
        <item x="3703"/>
        <item x="2808"/>
        <item x="1787"/>
        <item x="3742"/>
        <item x="271"/>
        <item x="3944"/>
        <item x="2736"/>
        <item x="33"/>
        <item x="2045"/>
        <item x="2839"/>
        <item x="3305"/>
        <item x="1940"/>
        <item x="3342"/>
        <item x="3670"/>
        <item x="1487"/>
        <item x="1338"/>
        <item x="1137"/>
        <item x="925"/>
        <item x="1552"/>
        <item x="2856"/>
        <item x="2089"/>
        <item x="3068"/>
        <item x="2002"/>
        <item x="235"/>
        <item x="489"/>
        <item x="2365"/>
        <item x="3047"/>
        <item x="1756"/>
        <item x="72"/>
        <item x="1"/>
        <item x="1754"/>
        <item x="4090"/>
        <item x="3847"/>
        <item x="2122"/>
        <item x="4084"/>
        <item x="773"/>
        <item x="1033"/>
        <item x="676"/>
        <item x="579"/>
        <item x="746"/>
        <item x="1136"/>
        <item x="3331"/>
        <item x="2660"/>
        <item x="937"/>
        <item x="2422"/>
        <item x="797"/>
        <item x="1118"/>
        <item x="2589"/>
        <item x="1113"/>
        <item x="1320"/>
        <item x="2936"/>
        <item x="1213"/>
        <item x="2076"/>
        <item x="3187"/>
        <item x="422"/>
        <item x="1889"/>
        <item x="1387"/>
        <item x="360"/>
        <item x="2425"/>
        <item x="3222"/>
        <item x="771"/>
        <item x="540"/>
        <item x="2233"/>
        <item x="376"/>
        <item x="27"/>
        <item x="2832"/>
        <item x="625"/>
        <item x="862"/>
        <item x="2387"/>
        <item x="382"/>
        <item x="1541"/>
        <item x="3615"/>
        <item x="713"/>
        <item x="2864"/>
        <item x="2673"/>
        <item x="3139"/>
        <item x="1709"/>
        <item x="3515"/>
        <item x="3408"/>
        <item x="2675"/>
        <item x="2519"/>
        <item x="975"/>
        <item x="888"/>
        <item x="204"/>
        <item x="1517"/>
        <item x="52"/>
        <item x="1812"/>
        <item x="2926"/>
        <item x="3876"/>
        <item x="1953"/>
        <item x="603"/>
        <item x="512"/>
        <item x="1269"/>
        <item x="3771"/>
        <item x="961"/>
        <item x="1615"/>
        <item x="3778"/>
        <item x="3965"/>
        <item x="2624"/>
        <item x="312"/>
        <item x="688"/>
        <item x="2400"/>
        <item x="1054"/>
        <item x="2746"/>
        <item x="1766"/>
        <item x="1276"/>
        <item x="2377"/>
        <item x="3049"/>
        <item x="133"/>
        <item x="585"/>
        <item x="529"/>
        <item x="2996"/>
        <item x="1018"/>
        <item x="838"/>
        <item x="3095"/>
        <item x="3223"/>
        <item x="2174"/>
        <item x="3056"/>
        <item x="343"/>
        <item x="3704"/>
        <item x="872"/>
        <item x="1484"/>
        <item x="628"/>
        <item x="3450"/>
        <item x="2731"/>
        <item x="3497"/>
        <item x="619"/>
        <item x="180"/>
        <item x="2106"/>
        <item x="184"/>
        <item x="3995"/>
        <item x="1074"/>
        <item x="1850"/>
        <item x="229"/>
        <item x="1716"/>
        <item x="2312"/>
        <item x="294"/>
        <item x="1069"/>
        <item x="463"/>
        <item x="523"/>
        <item x="752"/>
        <item x="487"/>
        <item x="1347"/>
        <item x="330"/>
        <item x="3236"/>
        <item x="41"/>
        <item x="444"/>
        <item x="419"/>
        <item x="4013"/>
        <item x="1477"/>
        <item x="476"/>
        <item x="1722"/>
        <item x="778"/>
        <item x="882"/>
        <item x="3300"/>
        <item x="3058"/>
        <item x="193"/>
        <item x="2771"/>
        <item x="2626"/>
        <item x="1982"/>
        <item x="1621"/>
        <item x="3443"/>
        <item x="3893"/>
        <item x="2051"/>
        <item x="3775"/>
        <item x="1725"/>
        <item x="3561"/>
        <item x="2915"/>
        <item x="4027"/>
        <item x="121"/>
        <item x="3321"/>
        <item x="3162"/>
        <item x="2543"/>
        <item x="3892"/>
        <item x="2919"/>
        <item x="1133"/>
        <item x="721"/>
        <item x="4025"/>
        <item x="2990"/>
        <item x="1291"/>
        <item x="1414"/>
        <item x="2241"/>
        <item x="2548"/>
        <item x="3129"/>
        <item x="2043"/>
        <item x="2467"/>
        <item x="2533"/>
        <item x="4026"/>
        <item x="1972"/>
        <item x="2844"/>
        <item x="3152"/>
        <item x="1682"/>
        <item x="2118"/>
        <item x="1501"/>
        <item x="2921"/>
        <item x="3891"/>
        <item x="2762"/>
        <item x="3864"/>
        <item x="1121"/>
        <item x="2874"/>
        <item x="3517"/>
        <item x="3518"/>
        <item x="3444"/>
        <item x="3082"/>
        <item x="327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80" zoomScaleNormal="80" workbookViewId="0">
      <pane ySplit="1" topLeftCell="A84" activePane="bottomLeft" state="frozen"/>
      <selection pane="bottomLeft" activeCell="S1285" sqref="S128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33203125" style="6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83203125" bestFit="1" customWidth="1"/>
    <col min="16" max="16" width="15.33203125" bestFit="1" customWidth="1"/>
    <col min="17" max="17" width="41.1640625" customWidth="1"/>
    <col min="18" max="18" width="15" bestFit="1" customWidth="1"/>
    <col min="19" max="19" width="27.6640625" bestFit="1" customWidth="1"/>
    <col min="20" max="20" width="26.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48" hidden="1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 t="shared" ref="O2:O65" si="0">ROUND(E2/D2*100,0)</f>
        <v>7814</v>
      </c>
      <c r="P2">
        <f>IFERROR(ROUND(E2/L2,2),0)</f>
        <v>88.6</v>
      </c>
      <c r="Q2" s="10" t="s">
        <v>8308</v>
      </c>
      <c r="R2" t="s">
        <v>8309</v>
      </c>
      <c r="S2" s="16">
        <f>(((J2/60)/60)/24)+DATE(1970,1,1)</f>
        <v>41324.214571759258</v>
      </c>
      <c r="T2" s="15">
        <f>(((I2/60)/60)/24)+DATE(1970,1,1)</f>
        <v>41358.172905092593</v>
      </c>
      <c r="U2">
        <f>YEAR(S2)</f>
        <v>2013</v>
      </c>
    </row>
    <row r="3" spans="1:21" ht="49" hidden="1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si="0"/>
        <v>21535</v>
      </c>
      <c r="P3">
        <f t="shared" ref="P3:P66" si="1">IFERROR(ROUND(E3/L3,2),0)</f>
        <v>1389.36</v>
      </c>
      <c r="Q3" s="10" t="s">
        <v>8308</v>
      </c>
      <c r="R3" t="s">
        <v>8310</v>
      </c>
      <c r="S3" s="14">
        <f>(((J3/60)/60)/24)+DATE(1970,1,1)</f>
        <v>42714.440416666665</v>
      </c>
      <c r="T3" s="15">
        <f t="shared" ref="T3:T66" si="2">(((I3/60)/60)/24)+DATE(1970,1,1)</f>
        <v>42759.440416666665</v>
      </c>
    </row>
    <row r="4" spans="1:21" ht="49" hidden="1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0" t="s">
        <v>8308</v>
      </c>
      <c r="R4" t="s">
        <v>8309</v>
      </c>
      <c r="S4" s="14">
        <f t="shared" ref="S4:S66" si="3">(((J4/60)/60)/24)+DATE(1970,1,1)</f>
        <v>41561.500706018516</v>
      </c>
      <c r="T4" s="15">
        <f t="shared" si="2"/>
        <v>41593.166666666664</v>
      </c>
    </row>
    <row r="5" spans="1:21" ht="33" hidden="1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0" t="s">
        <v>8308</v>
      </c>
      <c r="R5" t="s">
        <v>8309</v>
      </c>
      <c r="S5" s="14">
        <f t="shared" si="3"/>
        <v>41803.880659722221</v>
      </c>
      <c r="T5" s="15">
        <f t="shared" si="2"/>
        <v>41843.880659722221</v>
      </c>
    </row>
    <row r="6" spans="1:21" ht="33" hidden="1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0" t="s">
        <v>8308</v>
      </c>
      <c r="R6" t="s">
        <v>8309</v>
      </c>
      <c r="S6" s="14">
        <f t="shared" si="3"/>
        <v>42473.604270833333</v>
      </c>
      <c r="T6" s="15">
        <f t="shared" si="2"/>
        <v>42527.709722222222</v>
      </c>
    </row>
    <row r="7" spans="1:21" ht="49" hidden="1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0" t="s">
        <v>8308</v>
      </c>
      <c r="R7" t="s">
        <v>8309</v>
      </c>
      <c r="S7" s="14">
        <f t="shared" si="3"/>
        <v>42499.960810185185</v>
      </c>
      <c r="T7" s="15">
        <f t="shared" si="2"/>
        <v>42559.960810185185</v>
      </c>
    </row>
    <row r="8" spans="1:21" ht="49" hidden="1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0" t="s">
        <v>8311</v>
      </c>
      <c r="R8" t="s">
        <v>8312</v>
      </c>
      <c r="S8" s="14">
        <f t="shared" si="3"/>
        <v>41394.871678240743</v>
      </c>
      <c r="T8" s="15">
        <f t="shared" si="2"/>
        <v>41408.871678240743</v>
      </c>
    </row>
    <row r="9" spans="1:21" ht="49" hidden="1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10" t="s">
        <v>8308</v>
      </c>
      <c r="R9" t="s">
        <v>8309</v>
      </c>
      <c r="S9" s="14">
        <f t="shared" si="3"/>
        <v>41039.225601851853</v>
      </c>
      <c r="T9" s="15">
        <f t="shared" si="2"/>
        <v>41072.291666666664</v>
      </c>
    </row>
    <row r="10" spans="1:21" ht="49" hidden="1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0" t="s">
        <v>8308</v>
      </c>
      <c r="R10" t="s">
        <v>8309</v>
      </c>
      <c r="S10" s="14">
        <f t="shared" si="3"/>
        <v>42549.722962962958</v>
      </c>
      <c r="T10" s="15">
        <f t="shared" si="2"/>
        <v>42588.291666666672</v>
      </c>
    </row>
    <row r="11" spans="1:21" ht="49" hidden="1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0" t="s">
        <v>8308</v>
      </c>
      <c r="R11" t="s">
        <v>8309</v>
      </c>
      <c r="S11" s="14">
        <f t="shared" si="3"/>
        <v>41389.364849537036</v>
      </c>
      <c r="T11" s="15">
        <f t="shared" si="2"/>
        <v>41425.5</v>
      </c>
    </row>
    <row r="12" spans="1:21" ht="49" hidden="1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0" t="s">
        <v>8313</v>
      </c>
      <c r="R12" t="s">
        <v>8314</v>
      </c>
      <c r="S12" s="14">
        <f t="shared" si="3"/>
        <v>42415.253437499996</v>
      </c>
      <c r="T12" s="15">
        <f t="shared" si="2"/>
        <v>42445.211770833332</v>
      </c>
    </row>
    <row r="13" spans="1:21" ht="49" hidden="1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0" t="s">
        <v>8308</v>
      </c>
      <c r="R13" t="s">
        <v>8309</v>
      </c>
      <c r="S13" s="14">
        <f t="shared" si="3"/>
        <v>42347.358483796299</v>
      </c>
      <c r="T13" s="15">
        <f t="shared" si="2"/>
        <v>42380.958333333328</v>
      </c>
    </row>
    <row r="14" spans="1:21" ht="49" hidden="1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0" t="s">
        <v>8308</v>
      </c>
      <c r="R14" t="s">
        <v>8309</v>
      </c>
      <c r="S14" s="14">
        <f t="shared" si="3"/>
        <v>42519.6565162037</v>
      </c>
      <c r="T14" s="15">
        <f t="shared" si="2"/>
        <v>42549.6565162037</v>
      </c>
    </row>
    <row r="15" spans="1:21" ht="33" hidden="1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0" t="s">
        <v>8308</v>
      </c>
      <c r="R15" t="s">
        <v>8309</v>
      </c>
      <c r="S15" s="14">
        <f t="shared" si="3"/>
        <v>42394.580740740741</v>
      </c>
      <c r="T15" s="15">
        <f t="shared" si="2"/>
        <v>42441.208333333328</v>
      </c>
    </row>
    <row r="16" spans="1:21" ht="49" hidden="1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0" t="s">
        <v>8308</v>
      </c>
      <c r="R16" t="s">
        <v>8309</v>
      </c>
      <c r="S16" s="14">
        <f t="shared" si="3"/>
        <v>42157.251828703709</v>
      </c>
      <c r="T16" s="15">
        <f t="shared" si="2"/>
        <v>42197.251828703709</v>
      </c>
    </row>
    <row r="17" spans="1:20" ht="49" hidden="1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0" t="s">
        <v>8308</v>
      </c>
      <c r="R17" t="s">
        <v>8315</v>
      </c>
      <c r="S17" s="14">
        <f t="shared" si="3"/>
        <v>42689.582349537035</v>
      </c>
      <c r="T17" s="15">
        <f t="shared" si="2"/>
        <v>42725.332638888889</v>
      </c>
    </row>
    <row r="18" spans="1:20" ht="49" hidden="1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0" t="s">
        <v>8308</v>
      </c>
      <c r="R18" t="s">
        <v>8309</v>
      </c>
      <c r="S18" s="14">
        <f t="shared" si="3"/>
        <v>41744.290868055556</v>
      </c>
      <c r="T18" s="15">
        <f t="shared" si="2"/>
        <v>41774.290868055556</v>
      </c>
    </row>
    <row r="19" spans="1:20" ht="49" hidden="1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0" t="s">
        <v>8308</v>
      </c>
      <c r="R19" t="s">
        <v>8309</v>
      </c>
      <c r="S19" s="14">
        <f t="shared" si="3"/>
        <v>41730.584374999999</v>
      </c>
      <c r="T19" s="15">
        <f t="shared" si="2"/>
        <v>41760.584374999999</v>
      </c>
    </row>
    <row r="20" spans="1:20" ht="49" hidden="1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0" t="s">
        <v>8308</v>
      </c>
      <c r="R20" t="s">
        <v>8315</v>
      </c>
      <c r="S20" s="14">
        <f t="shared" si="3"/>
        <v>42704.335810185185</v>
      </c>
      <c r="T20" s="15">
        <f t="shared" si="2"/>
        <v>42737.957638888889</v>
      </c>
    </row>
    <row r="21" spans="1:20" ht="49" hidden="1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0" t="s">
        <v>8308</v>
      </c>
      <c r="R21" t="s">
        <v>8309</v>
      </c>
      <c r="S21" s="14">
        <f t="shared" si="3"/>
        <v>42076.130011574074</v>
      </c>
      <c r="T21" s="15">
        <f t="shared" si="2"/>
        <v>42131.290277777778</v>
      </c>
    </row>
    <row r="22" spans="1:20" ht="49" hidden="1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0" t="s">
        <v>8308</v>
      </c>
      <c r="R22" t="s">
        <v>8310</v>
      </c>
      <c r="S22" s="14">
        <f t="shared" si="3"/>
        <v>42199.651319444441</v>
      </c>
      <c r="T22" s="15">
        <f t="shared" si="2"/>
        <v>42235.651319444441</v>
      </c>
    </row>
    <row r="23" spans="1:20" ht="49" hidden="1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0" t="s">
        <v>8316</v>
      </c>
      <c r="R23" t="s">
        <v>8317</v>
      </c>
      <c r="S23" s="14">
        <f t="shared" si="3"/>
        <v>42033.584016203706</v>
      </c>
      <c r="T23" s="15">
        <f t="shared" si="2"/>
        <v>42063.584016203706</v>
      </c>
    </row>
    <row r="24" spans="1:20" ht="49" hidden="1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0" t="s">
        <v>8316</v>
      </c>
      <c r="R24" t="s">
        <v>8317</v>
      </c>
      <c r="S24" s="14">
        <f t="shared" si="3"/>
        <v>42677.005474537036</v>
      </c>
      <c r="T24" s="15">
        <f t="shared" si="2"/>
        <v>42707.0471412037</v>
      </c>
    </row>
    <row r="25" spans="1:20" ht="49" hidden="1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0" t="s">
        <v>8308</v>
      </c>
      <c r="R25" t="s">
        <v>8309</v>
      </c>
      <c r="S25" s="14">
        <f t="shared" si="3"/>
        <v>42452.272824074069</v>
      </c>
      <c r="T25" s="15">
        <f t="shared" si="2"/>
        <v>42482.272824074069</v>
      </c>
    </row>
    <row r="26" spans="1:20" ht="33" hidden="1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0" t="s">
        <v>8308</v>
      </c>
      <c r="R26" t="s">
        <v>8309</v>
      </c>
      <c r="S26" s="14">
        <f t="shared" si="3"/>
        <v>42290.460023148145</v>
      </c>
      <c r="T26" s="15">
        <f t="shared" si="2"/>
        <v>42327.207638888889</v>
      </c>
    </row>
    <row r="27" spans="1:20" ht="33" hidden="1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0" t="s">
        <v>8308</v>
      </c>
      <c r="R27" t="s">
        <v>8309</v>
      </c>
      <c r="S27" s="14">
        <f t="shared" si="3"/>
        <v>42136.209675925929</v>
      </c>
      <c r="T27" s="15">
        <f t="shared" si="2"/>
        <v>42167.833333333328</v>
      </c>
    </row>
    <row r="28" spans="1:20" ht="49" hidden="1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0" t="s">
        <v>8308</v>
      </c>
      <c r="R28" t="s">
        <v>8309</v>
      </c>
      <c r="S28" s="14">
        <f t="shared" si="3"/>
        <v>41835.540486111109</v>
      </c>
      <c r="T28" s="15">
        <f t="shared" si="2"/>
        <v>41865.540486111109</v>
      </c>
    </row>
    <row r="29" spans="1:20" ht="33" hidden="1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0" t="s">
        <v>8308</v>
      </c>
      <c r="R29" t="s">
        <v>8318</v>
      </c>
      <c r="S29" s="14">
        <f t="shared" si="3"/>
        <v>42746.270057870366</v>
      </c>
      <c r="T29" s="15">
        <f t="shared" si="2"/>
        <v>42776.270057870366</v>
      </c>
    </row>
    <row r="30" spans="1:20" ht="49" hidden="1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0" t="s">
        <v>8316</v>
      </c>
      <c r="R30" t="s">
        <v>8317</v>
      </c>
      <c r="S30" s="14">
        <f t="shared" si="3"/>
        <v>42068.209097222221</v>
      </c>
      <c r="T30" s="15">
        <f t="shared" si="2"/>
        <v>42097.165972222225</v>
      </c>
    </row>
    <row r="31" spans="1:20" ht="49" hidden="1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0" t="s">
        <v>8308</v>
      </c>
      <c r="R31" t="s">
        <v>8309</v>
      </c>
      <c r="S31" s="14">
        <f t="shared" si="3"/>
        <v>42311.216898148152</v>
      </c>
      <c r="T31" s="15">
        <f t="shared" si="2"/>
        <v>42357.332638888889</v>
      </c>
    </row>
    <row r="32" spans="1:20" ht="49" hidden="1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0" t="s">
        <v>8316</v>
      </c>
      <c r="R32" t="s">
        <v>8317</v>
      </c>
      <c r="S32" s="14">
        <f t="shared" si="3"/>
        <v>41873.79184027778</v>
      </c>
      <c r="T32" s="15">
        <f t="shared" si="2"/>
        <v>41903.79184027778</v>
      </c>
    </row>
    <row r="33" spans="1:20" ht="49" hidden="1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0" t="s">
        <v>8308</v>
      </c>
      <c r="R33" t="s">
        <v>8309</v>
      </c>
      <c r="S33" s="14">
        <f t="shared" si="3"/>
        <v>42605.70857638889</v>
      </c>
      <c r="T33" s="15">
        <f t="shared" si="2"/>
        <v>42635.70857638889</v>
      </c>
    </row>
    <row r="34" spans="1:20" ht="33" hidden="1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0" t="s">
        <v>8319</v>
      </c>
      <c r="R34" t="s">
        <v>8320</v>
      </c>
      <c r="S34" s="14">
        <f t="shared" si="3"/>
        <v>41842.917129629634</v>
      </c>
      <c r="T34" s="15">
        <f t="shared" si="2"/>
        <v>41877.917129629634</v>
      </c>
    </row>
    <row r="35" spans="1:20" ht="49" hidden="1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0" t="s">
        <v>8316</v>
      </c>
      <c r="R35" t="s">
        <v>8317</v>
      </c>
      <c r="S35" s="14">
        <f t="shared" si="3"/>
        <v>42725.869363425925</v>
      </c>
      <c r="T35" s="15">
        <f t="shared" si="2"/>
        <v>42745.915972222225</v>
      </c>
    </row>
    <row r="36" spans="1:20" ht="33" hidden="1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0" t="s">
        <v>8308</v>
      </c>
      <c r="R36" t="s">
        <v>8309</v>
      </c>
      <c r="S36" s="14">
        <f t="shared" si="3"/>
        <v>42423.542384259257</v>
      </c>
      <c r="T36" s="15">
        <f t="shared" si="2"/>
        <v>42463.500717592593</v>
      </c>
    </row>
    <row r="37" spans="1:20" ht="49" hidden="1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0" t="s">
        <v>8308</v>
      </c>
      <c r="R37" t="s">
        <v>8309</v>
      </c>
      <c r="S37" s="14">
        <f t="shared" si="3"/>
        <v>42375.08394675926</v>
      </c>
      <c r="T37" s="15">
        <f t="shared" si="2"/>
        <v>42420.08394675926</v>
      </c>
    </row>
    <row r="38" spans="1:20" ht="49" hidden="1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0" t="s">
        <v>8308</v>
      </c>
      <c r="R38" t="s">
        <v>8309</v>
      </c>
      <c r="S38" s="14">
        <f t="shared" si="3"/>
        <v>42067.923668981486</v>
      </c>
      <c r="T38" s="15">
        <f t="shared" si="2"/>
        <v>42112.882002314815</v>
      </c>
    </row>
    <row r="39" spans="1:20" ht="49" hidden="1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0" t="s">
        <v>8321</v>
      </c>
      <c r="R39" t="s">
        <v>8322</v>
      </c>
      <c r="S39" s="14">
        <f t="shared" si="3"/>
        <v>41261.767812500002</v>
      </c>
      <c r="T39" s="15">
        <f t="shared" si="2"/>
        <v>41306.767812500002</v>
      </c>
    </row>
    <row r="40" spans="1:20" ht="49" hidden="1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0" t="s">
        <v>8308</v>
      </c>
      <c r="R40" t="s">
        <v>8309</v>
      </c>
      <c r="S40" s="14">
        <f t="shared" si="3"/>
        <v>42548.269861111112</v>
      </c>
      <c r="T40" s="15">
        <f t="shared" si="2"/>
        <v>42593.269861111112</v>
      </c>
    </row>
    <row r="41" spans="1:20" ht="33" hidden="1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0" t="s">
        <v>8308</v>
      </c>
      <c r="R41" t="s">
        <v>8309</v>
      </c>
      <c r="S41" s="14">
        <f t="shared" si="3"/>
        <v>42675.438946759255</v>
      </c>
      <c r="T41" s="15">
        <f t="shared" si="2"/>
        <v>42705.207638888889</v>
      </c>
    </row>
    <row r="42" spans="1:20" ht="49" hidden="1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0" t="s">
        <v>8323</v>
      </c>
      <c r="R42" t="s">
        <v>8324</v>
      </c>
      <c r="S42" s="14">
        <f t="shared" si="3"/>
        <v>41894.632361111115</v>
      </c>
      <c r="T42" s="15">
        <f t="shared" si="2"/>
        <v>41954.674027777779</v>
      </c>
    </row>
    <row r="43" spans="1:20" ht="49" hidden="1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0" t="s">
        <v>8321</v>
      </c>
      <c r="R43" t="s">
        <v>8322</v>
      </c>
      <c r="S43" s="14">
        <f t="shared" si="3"/>
        <v>42775.314884259264</v>
      </c>
      <c r="T43" s="15">
        <f t="shared" si="2"/>
        <v>42808.956250000003</v>
      </c>
    </row>
    <row r="44" spans="1:20" ht="49" hidden="1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0" t="s">
        <v>8308</v>
      </c>
      <c r="R44" t="s">
        <v>8309</v>
      </c>
      <c r="S44" s="14">
        <f t="shared" si="3"/>
        <v>42311.625081018516</v>
      </c>
      <c r="T44" s="15">
        <f t="shared" si="2"/>
        <v>42357.041666666672</v>
      </c>
    </row>
    <row r="45" spans="1:20" ht="49" hidden="1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0" t="s">
        <v>8308</v>
      </c>
      <c r="R45" t="s">
        <v>8309</v>
      </c>
      <c r="S45" s="14">
        <f t="shared" si="3"/>
        <v>41450.681574074071</v>
      </c>
      <c r="T45" s="15">
        <f t="shared" si="2"/>
        <v>41480.681574074071</v>
      </c>
    </row>
    <row r="46" spans="1:20" ht="49" hidden="1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0" t="s">
        <v>8308</v>
      </c>
      <c r="R46" t="s">
        <v>8309</v>
      </c>
      <c r="S46" s="14">
        <f t="shared" si="3"/>
        <v>41020.271770833337</v>
      </c>
      <c r="T46" s="15">
        <f t="shared" si="2"/>
        <v>41052.791666666664</v>
      </c>
    </row>
    <row r="47" spans="1:20" ht="49" hidden="1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0" t="s">
        <v>8308</v>
      </c>
      <c r="R47" t="s">
        <v>8309</v>
      </c>
      <c r="S47" s="14">
        <f t="shared" si="3"/>
        <v>42136.420752314814</v>
      </c>
      <c r="T47" s="15">
        <f t="shared" si="2"/>
        <v>42166.420752314814</v>
      </c>
    </row>
    <row r="48" spans="1:20" ht="49" hidden="1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0" t="s">
        <v>8308</v>
      </c>
      <c r="R48" t="s">
        <v>8309</v>
      </c>
      <c r="S48" s="14">
        <f t="shared" si="3"/>
        <v>42136.184560185182</v>
      </c>
      <c r="T48" s="15">
        <f t="shared" si="2"/>
        <v>42166.184560185182</v>
      </c>
    </row>
    <row r="49" spans="1:20" ht="49" hidden="1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0" t="s">
        <v>8323</v>
      </c>
      <c r="R49" t="s">
        <v>8324</v>
      </c>
      <c r="S49" s="14">
        <f t="shared" si="3"/>
        <v>42322.653749999998</v>
      </c>
      <c r="T49" s="15">
        <f t="shared" si="2"/>
        <v>42362.653749999998</v>
      </c>
    </row>
    <row r="50" spans="1:20" ht="49" hidden="1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0" t="s">
        <v>8308</v>
      </c>
      <c r="R50" t="s">
        <v>8309</v>
      </c>
      <c r="S50" s="14">
        <f t="shared" si="3"/>
        <v>42087.668032407411</v>
      </c>
      <c r="T50" s="15">
        <f t="shared" si="2"/>
        <v>42132.668032407411</v>
      </c>
    </row>
    <row r="51" spans="1:20" ht="49" hidden="1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0" t="s">
        <v>8308</v>
      </c>
      <c r="R51" t="s">
        <v>8309</v>
      </c>
      <c r="S51" s="14">
        <f t="shared" si="3"/>
        <v>42661.323414351849</v>
      </c>
      <c r="T51" s="15">
        <f t="shared" si="2"/>
        <v>42697.365081018521</v>
      </c>
    </row>
    <row r="52" spans="1:20" ht="49" hidden="1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0" t="s">
        <v>8321</v>
      </c>
      <c r="R52" t="s">
        <v>8325</v>
      </c>
      <c r="S52" s="14">
        <f t="shared" si="3"/>
        <v>42556.583368055552</v>
      </c>
      <c r="T52" s="15">
        <f t="shared" si="2"/>
        <v>42586.583368055552</v>
      </c>
    </row>
    <row r="53" spans="1:20" ht="33" hidden="1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0" t="s">
        <v>8308</v>
      </c>
      <c r="R53" t="s">
        <v>8310</v>
      </c>
      <c r="S53" s="14">
        <f t="shared" si="3"/>
        <v>42276.624803240738</v>
      </c>
      <c r="T53" s="15">
        <f t="shared" si="2"/>
        <v>42307.624803240738</v>
      </c>
    </row>
    <row r="54" spans="1:20" ht="49" hidden="1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0" t="s">
        <v>8321</v>
      </c>
      <c r="R54" t="s">
        <v>8322</v>
      </c>
      <c r="S54" s="14">
        <f t="shared" si="3"/>
        <v>42758.197013888886</v>
      </c>
      <c r="T54" s="15">
        <f t="shared" si="2"/>
        <v>42788.197013888886</v>
      </c>
    </row>
    <row r="55" spans="1:20" ht="33" hidden="1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0" t="s">
        <v>8308</v>
      </c>
      <c r="R55" t="s">
        <v>8309</v>
      </c>
      <c r="S55" s="14">
        <f t="shared" si="3"/>
        <v>42676.586979166663</v>
      </c>
      <c r="T55" s="15">
        <f t="shared" si="2"/>
        <v>42707.628645833334</v>
      </c>
    </row>
    <row r="56" spans="1:20" ht="33" hidden="1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0" t="s">
        <v>8321</v>
      </c>
      <c r="R56" t="s">
        <v>8322</v>
      </c>
      <c r="S56" s="14">
        <f t="shared" si="3"/>
        <v>41709.463518518518</v>
      </c>
      <c r="T56" s="15">
        <f t="shared" si="2"/>
        <v>41768.875</v>
      </c>
    </row>
    <row r="57" spans="1:20" ht="49" hidden="1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0" t="s">
        <v>8311</v>
      </c>
      <c r="R57" t="s">
        <v>8312</v>
      </c>
      <c r="S57" s="14">
        <f t="shared" si="3"/>
        <v>40959.734398148146</v>
      </c>
      <c r="T57" s="15">
        <f t="shared" si="2"/>
        <v>40990.125</v>
      </c>
    </row>
    <row r="58" spans="1:20" ht="33" hidden="1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0" t="s">
        <v>8316</v>
      </c>
      <c r="R58" t="s">
        <v>8317</v>
      </c>
      <c r="S58" s="14">
        <f t="shared" si="3"/>
        <v>41569.575613425928</v>
      </c>
      <c r="T58" s="15">
        <f t="shared" si="2"/>
        <v>41605.126388888886</v>
      </c>
    </row>
    <row r="59" spans="1:20" ht="49" hidden="1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0" t="s">
        <v>8316</v>
      </c>
      <c r="R59" t="s">
        <v>8317</v>
      </c>
      <c r="S59" s="14">
        <f t="shared" si="3"/>
        <v>42691.8512037037</v>
      </c>
      <c r="T59" s="15">
        <f t="shared" si="2"/>
        <v>42719.958333333328</v>
      </c>
    </row>
    <row r="60" spans="1:20" ht="49" hidden="1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0" t="s">
        <v>8308</v>
      </c>
      <c r="R60" t="s">
        <v>8309</v>
      </c>
      <c r="S60" s="14">
        <f t="shared" si="3"/>
        <v>41387.651516203703</v>
      </c>
      <c r="T60" s="15">
        <f t="shared" si="2"/>
        <v>41417.651516203703</v>
      </c>
    </row>
    <row r="61" spans="1:20" ht="49" hidden="1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0" t="s">
        <v>8308</v>
      </c>
      <c r="R61" t="s">
        <v>8309</v>
      </c>
      <c r="S61" s="14">
        <f t="shared" si="3"/>
        <v>42502.569120370375</v>
      </c>
      <c r="T61" s="15">
        <f t="shared" si="2"/>
        <v>42532.569120370375</v>
      </c>
    </row>
    <row r="62" spans="1:20" ht="49" hidden="1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0" t="s">
        <v>8308</v>
      </c>
      <c r="R62" t="s">
        <v>8309</v>
      </c>
      <c r="S62" s="14">
        <f t="shared" si="3"/>
        <v>41941.500520833331</v>
      </c>
      <c r="T62" s="15">
        <f t="shared" si="2"/>
        <v>41976.542187500003</v>
      </c>
    </row>
    <row r="63" spans="1:20" ht="49" hidden="1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0" t="s">
        <v>8321</v>
      </c>
      <c r="R63" t="s">
        <v>8322</v>
      </c>
      <c r="S63" s="14">
        <f t="shared" si="3"/>
        <v>41674.063078703701</v>
      </c>
      <c r="T63" s="15">
        <f t="shared" si="2"/>
        <v>41705.957638888889</v>
      </c>
    </row>
    <row r="64" spans="1:20" ht="49" hidden="1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0" t="s">
        <v>8308</v>
      </c>
      <c r="R64" t="s">
        <v>8309</v>
      </c>
      <c r="S64" s="14">
        <f t="shared" si="3"/>
        <v>42048.813877314817</v>
      </c>
      <c r="T64" s="15">
        <f t="shared" si="2"/>
        <v>42093.772210648152</v>
      </c>
    </row>
    <row r="65" spans="1:20" ht="49" hidden="1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0" t="s">
        <v>8308</v>
      </c>
      <c r="R65" t="s">
        <v>8309</v>
      </c>
      <c r="S65" s="14">
        <f t="shared" si="3"/>
        <v>41800.604895833334</v>
      </c>
      <c r="T65" s="15">
        <f t="shared" si="2"/>
        <v>41830.604895833334</v>
      </c>
    </row>
    <row r="66" spans="1:20" ht="49" hidden="1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ref="O66:O129" si="4">ROUND(E66/D66*100,0)</f>
        <v>156</v>
      </c>
      <c r="P66">
        <f t="shared" si="1"/>
        <v>54.75</v>
      </c>
      <c r="Q66" s="10" t="s">
        <v>8321</v>
      </c>
      <c r="R66" t="s">
        <v>8322</v>
      </c>
      <c r="S66" s="14">
        <f t="shared" si="3"/>
        <v>41744.590682870366</v>
      </c>
      <c r="T66" s="15">
        <f t="shared" si="2"/>
        <v>41789.590682870366</v>
      </c>
    </row>
    <row r="67" spans="1:20" ht="49" hidden="1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si="4"/>
        <v>579</v>
      </c>
      <c r="P67">
        <f t="shared" ref="P67:P83" si="5">IFERROR(ROUND(E67/L67,2),0)</f>
        <v>61.38</v>
      </c>
      <c r="Q67" s="10" t="s">
        <v>8308</v>
      </c>
      <c r="R67" t="s">
        <v>8309</v>
      </c>
      <c r="S67" s="14">
        <f t="shared" ref="S67:S83" si="6">(((J67/60)/60)/24)+DATE(1970,1,1)</f>
        <v>42557.792453703703</v>
      </c>
      <c r="T67" s="15">
        <f t="shared" ref="T67:T83" si="7">(((I67/60)/60)/24)+DATE(1970,1,1)</f>
        <v>42587.792453703703</v>
      </c>
    </row>
    <row r="68" spans="1:20" ht="49" hidden="1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4"/>
        <v>58</v>
      </c>
      <c r="P68">
        <f t="shared" si="5"/>
        <v>343.15</v>
      </c>
      <c r="Q68" s="10" t="s">
        <v>8308</v>
      </c>
      <c r="R68" t="s">
        <v>8310</v>
      </c>
      <c r="S68" s="14">
        <f t="shared" si="6"/>
        <v>42675.66778935185</v>
      </c>
      <c r="T68" s="15">
        <f t="shared" si="7"/>
        <v>42712.207638888889</v>
      </c>
    </row>
    <row r="69" spans="1:20" ht="49" hidden="1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4"/>
        <v>115</v>
      </c>
      <c r="P69">
        <f t="shared" si="5"/>
        <v>566.39</v>
      </c>
      <c r="Q69" s="10" t="s">
        <v>8308</v>
      </c>
      <c r="R69" t="s">
        <v>8309</v>
      </c>
      <c r="S69" s="14">
        <f t="shared" si="6"/>
        <v>42423.3830787037</v>
      </c>
      <c r="T69" s="15">
        <f t="shared" si="7"/>
        <v>42453.341412037036</v>
      </c>
    </row>
    <row r="70" spans="1:20" ht="49" hidden="1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4"/>
        <v>113</v>
      </c>
      <c r="P70">
        <f t="shared" si="5"/>
        <v>203.63</v>
      </c>
      <c r="Q70" s="10" t="s">
        <v>8321</v>
      </c>
      <c r="R70" t="s">
        <v>8322</v>
      </c>
      <c r="S70" s="14">
        <f t="shared" si="6"/>
        <v>42263.680289351847</v>
      </c>
      <c r="T70" s="15">
        <f t="shared" si="7"/>
        <v>42305.333333333328</v>
      </c>
    </row>
    <row r="71" spans="1:20" ht="65" hidden="1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4"/>
        <v>113</v>
      </c>
      <c r="P71">
        <f t="shared" si="5"/>
        <v>89.31</v>
      </c>
      <c r="Q71" s="10" t="s">
        <v>8323</v>
      </c>
      <c r="R71" t="s">
        <v>8324</v>
      </c>
      <c r="S71" s="14">
        <f t="shared" si="6"/>
        <v>42644.535358796296</v>
      </c>
      <c r="T71" s="15">
        <f t="shared" si="7"/>
        <v>42675.165972222225</v>
      </c>
    </row>
    <row r="72" spans="1:20" ht="49" hidden="1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4"/>
        <v>1105</v>
      </c>
      <c r="P72">
        <f t="shared" si="5"/>
        <v>67.69</v>
      </c>
      <c r="Q72" s="10" t="s">
        <v>8308</v>
      </c>
      <c r="R72" t="s">
        <v>8309</v>
      </c>
      <c r="S72" s="14">
        <f t="shared" si="6"/>
        <v>41148.194641203707</v>
      </c>
      <c r="T72" s="15">
        <f t="shared" si="7"/>
        <v>41188.165972222225</v>
      </c>
    </row>
    <row r="73" spans="1:20" ht="49" hidden="1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4"/>
        <v>1379</v>
      </c>
      <c r="P73">
        <f t="shared" si="5"/>
        <v>31.82</v>
      </c>
      <c r="Q73" s="10" t="s">
        <v>8308</v>
      </c>
      <c r="R73" t="s">
        <v>8315</v>
      </c>
      <c r="S73" s="14">
        <f t="shared" si="6"/>
        <v>41144.42155092593</v>
      </c>
      <c r="T73" s="15">
        <f t="shared" si="7"/>
        <v>41165.42155092593</v>
      </c>
    </row>
    <row r="74" spans="1:20" ht="49" hidden="1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4"/>
        <v>217</v>
      </c>
      <c r="P74">
        <f t="shared" si="5"/>
        <v>78.83</v>
      </c>
      <c r="Q74" s="10" t="s">
        <v>8308</v>
      </c>
      <c r="R74" t="s">
        <v>8309</v>
      </c>
      <c r="S74" s="14">
        <f t="shared" si="6"/>
        <v>42728.71230324074</v>
      </c>
      <c r="T74" s="15">
        <f t="shared" si="7"/>
        <v>42758.71230324074</v>
      </c>
    </row>
    <row r="75" spans="1:20" ht="49" hidden="1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4"/>
        <v>107</v>
      </c>
      <c r="P75">
        <f t="shared" si="5"/>
        <v>60.97</v>
      </c>
      <c r="Q75" s="10" t="s">
        <v>8308</v>
      </c>
      <c r="R75" t="s">
        <v>8315</v>
      </c>
      <c r="S75" s="14">
        <f t="shared" si="6"/>
        <v>42508.541550925926</v>
      </c>
      <c r="T75" s="15">
        <f t="shared" si="7"/>
        <v>42538.541550925926</v>
      </c>
    </row>
    <row r="76" spans="1:20" ht="49" hidden="1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4"/>
        <v>82</v>
      </c>
      <c r="P76">
        <f t="shared" si="5"/>
        <v>120.39</v>
      </c>
      <c r="Q76" s="10" t="s">
        <v>8308</v>
      </c>
      <c r="R76" t="s">
        <v>8310</v>
      </c>
      <c r="S76" s="14">
        <f t="shared" si="6"/>
        <v>41563.485509259262</v>
      </c>
      <c r="T76" s="15">
        <f t="shared" si="7"/>
        <v>41600.666666666664</v>
      </c>
    </row>
    <row r="77" spans="1:20" ht="49" hidden="1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4"/>
        <v>304</v>
      </c>
      <c r="P77">
        <f t="shared" si="5"/>
        <v>157.29</v>
      </c>
      <c r="Q77" s="10" t="s">
        <v>8308</v>
      </c>
      <c r="R77" t="s">
        <v>8315</v>
      </c>
      <c r="S77" s="14">
        <f t="shared" si="6"/>
        <v>41075.237858796296</v>
      </c>
      <c r="T77" s="15">
        <f t="shared" si="7"/>
        <v>41105.237858796296</v>
      </c>
    </row>
    <row r="78" spans="1:20" ht="49" hidden="1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4"/>
        <v>212</v>
      </c>
      <c r="P78">
        <f t="shared" si="5"/>
        <v>127.36</v>
      </c>
      <c r="Q78" s="10" t="s">
        <v>8308</v>
      </c>
      <c r="R78" t="s">
        <v>8309</v>
      </c>
      <c r="S78" s="14">
        <f t="shared" si="6"/>
        <v>42651.420567129629</v>
      </c>
      <c r="T78" s="15">
        <f t="shared" si="7"/>
        <v>42681.462233796294</v>
      </c>
    </row>
    <row r="79" spans="1:20" ht="49" hidden="1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4"/>
        <v>141</v>
      </c>
      <c r="P79">
        <f t="shared" si="5"/>
        <v>95.83</v>
      </c>
      <c r="Q79" s="10" t="s">
        <v>8308</v>
      </c>
      <c r="R79" t="s">
        <v>8310</v>
      </c>
      <c r="S79" s="14">
        <f t="shared" si="6"/>
        <v>42199.618518518517</v>
      </c>
      <c r="T79" s="15">
        <f t="shared" si="7"/>
        <v>42236.618518518517</v>
      </c>
    </row>
    <row r="80" spans="1:20" ht="49" hidden="1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4"/>
        <v>2647</v>
      </c>
      <c r="P80">
        <f t="shared" si="5"/>
        <v>53.48</v>
      </c>
      <c r="Q80" s="10" t="s">
        <v>8316</v>
      </c>
      <c r="R80" t="s">
        <v>8317</v>
      </c>
      <c r="S80" s="14">
        <f t="shared" si="6"/>
        <v>41660.708530092597</v>
      </c>
      <c r="T80" s="15">
        <f t="shared" si="7"/>
        <v>41691.75</v>
      </c>
    </row>
    <row r="81" spans="1:21" ht="21" hidden="1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4"/>
        <v>106</v>
      </c>
      <c r="P81">
        <f t="shared" si="5"/>
        <v>261.75</v>
      </c>
      <c r="Q81" s="10" t="s">
        <v>8308</v>
      </c>
      <c r="R81" t="s">
        <v>8309</v>
      </c>
      <c r="S81" s="14">
        <f t="shared" si="6"/>
        <v>42452.579988425925</v>
      </c>
      <c r="T81" s="15">
        <f t="shared" si="7"/>
        <v>42482.579988425925</v>
      </c>
    </row>
    <row r="82" spans="1:21" ht="49" hidden="1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4"/>
        <v>521</v>
      </c>
      <c r="P82">
        <f t="shared" si="5"/>
        <v>48.1</v>
      </c>
      <c r="Q82" s="10" t="s">
        <v>8319</v>
      </c>
      <c r="R82" t="s">
        <v>8320</v>
      </c>
      <c r="S82" s="14">
        <f t="shared" si="6"/>
        <v>41666.924710648149</v>
      </c>
      <c r="T82" s="15">
        <f t="shared" si="7"/>
        <v>41706.924710648149</v>
      </c>
    </row>
    <row r="83" spans="1:21" ht="49" hidden="1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4"/>
        <v>103</v>
      </c>
      <c r="P83">
        <f t="shared" si="5"/>
        <v>227.85</v>
      </c>
      <c r="Q83" s="10" t="s">
        <v>8308</v>
      </c>
      <c r="R83" t="s">
        <v>8309</v>
      </c>
      <c r="S83" s="14">
        <f t="shared" si="6"/>
        <v>42081.903587962966</v>
      </c>
      <c r="T83" s="15">
        <f t="shared" si="7"/>
        <v>42111</v>
      </c>
    </row>
    <row r="84" spans="1:21" ht="49" x14ac:dyDescent="0.25">
      <c r="A84">
        <v>520</v>
      </c>
      <c r="B84" s="3" t="s">
        <v>521</v>
      </c>
      <c r="C84" s="3" t="s">
        <v>4630</v>
      </c>
      <c r="D84" s="6">
        <v>5000</v>
      </c>
      <c r="E84" s="8">
        <v>5105</v>
      </c>
      <c r="F84" t="s">
        <v>8218</v>
      </c>
      <c r="G84" t="s">
        <v>8224</v>
      </c>
      <c r="H84" t="s">
        <v>8246</v>
      </c>
      <c r="I84">
        <v>1449766261</v>
      </c>
      <c r="J84">
        <v>1447174261</v>
      </c>
      <c r="K84" t="b">
        <v>0</v>
      </c>
      <c r="L84">
        <v>34</v>
      </c>
      <c r="M84" t="b">
        <v>1</v>
      </c>
      <c r="N84" t="s">
        <v>8269</v>
      </c>
      <c r="O84">
        <f t="shared" si="4"/>
        <v>102</v>
      </c>
      <c r="P84">
        <f t="shared" ref="P84:P147" si="8">IFERROR(ROUND(E84/L84,2),0)</f>
        <v>150.15</v>
      </c>
      <c r="Q84" s="10" t="s">
        <v>8323</v>
      </c>
      <c r="R84" t="s">
        <v>8326</v>
      </c>
      <c r="S84" s="14">
        <f t="shared" ref="S84:S147" si="9">(((J84/60)/60)/24)+DATE(1970,1,1)</f>
        <v>42318.702094907407</v>
      </c>
      <c r="T84" s="15">
        <f t="shared" ref="T84:T147" si="10">(((I84/60)/60)/24)+DATE(1970,1,1)</f>
        <v>42348.702094907407</v>
      </c>
      <c r="U84">
        <f>YEAR(S84)</f>
        <v>2015</v>
      </c>
    </row>
    <row r="85" spans="1:21" ht="49" hidden="1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4"/>
        <v>1436</v>
      </c>
      <c r="P85">
        <f t="shared" si="8"/>
        <v>74.11</v>
      </c>
      <c r="Q85" s="10" t="s">
        <v>8308</v>
      </c>
      <c r="R85" t="s">
        <v>8309</v>
      </c>
      <c r="S85" s="14">
        <f t="shared" si="9"/>
        <v>41326.987974537034</v>
      </c>
      <c r="T85" s="15">
        <f t="shared" si="10"/>
        <v>41356.94630787037</v>
      </c>
    </row>
    <row r="86" spans="1:21" ht="49" x14ac:dyDescent="0.25">
      <c r="A86">
        <v>521</v>
      </c>
      <c r="B86" s="3" t="s">
        <v>522</v>
      </c>
      <c r="C86" s="3" t="s">
        <v>4631</v>
      </c>
      <c r="D86" s="6">
        <v>5000</v>
      </c>
      <c r="E86" s="8">
        <v>5232</v>
      </c>
      <c r="F86" t="s">
        <v>8218</v>
      </c>
      <c r="G86" t="s">
        <v>8223</v>
      </c>
      <c r="H86" t="s">
        <v>8245</v>
      </c>
      <c r="I86">
        <v>1477976340</v>
      </c>
      <c r="J86">
        <v>1475460819</v>
      </c>
      <c r="K86" t="b">
        <v>0</v>
      </c>
      <c r="L86">
        <v>56</v>
      </c>
      <c r="M86" t="b">
        <v>1</v>
      </c>
      <c r="N86" t="s">
        <v>8269</v>
      </c>
      <c r="O86">
        <f t="shared" si="4"/>
        <v>105</v>
      </c>
      <c r="P86">
        <f t="shared" si="8"/>
        <v>93.43</v>
      </c>
      <c r="Q86" s="10" t="s">
        <v>8323</v>
      </c>
      <c r="R86" t="s">
        <v>8326</v>
      </c>
      <c r="S86" s="14">
        <f t="shared" si="9"/>
        <v>42646.092812499999</v>
      </c>
      <c r="T86" s="15">
        <f t="shared" si="10"/>
        <v>42675.207638888889</v>
      </c>
      <c r="U86">
        <f>YEAR(S86)</f>
        <v>2016</v>
      </c>
    </row>
    <row r="87" spans="1:21" ht="49" hidden="1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4"/>
        <v>132</v>
      </c>
      <c r="P87">
        <f t="shared" si="8"/>
        <v>105.05</v>
      </c>
      <c r="Q87" s="10" t="s">
        <v>8321</v>
      </c>
      <c r="R87" t="s">
        <v>8322</v>
      </c>
      <c r="S87" s="14">
        <f t="shared" si="9"/>
        <v>42072.738067129627</v>
      </c>
      <c r="T87" s="15">
        <f t="shared" si="10"/>
        <v>42102.738067129627</v>
      </c>
    </row>
    <row r="88" spans="1:21" ht="49" hidden="1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4"/>
        <v>56</v>
      </c>
      <c r="P88">
        <f t="shared" si="8"/>
        <v>790.84</v>
      </c>
      <c r="Q88" s="10" t="s">
        <v>8308</v>
      </c>
      <c r="R88" t="s">
        <v>8310</v>
      </c>
      <c r="S88" s="14">
        <f t="shared" si="9"/>
        <v>42395.309039351851</v>
      </c>
      <c r="T88" s="15">
        <f t="shared" si="10"/>
        <v>42425.309039351851</v>
      </c>
    </row>
    <row r="89" spans="1:21" ht="49" hidden="1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4"/>
        <v>201</v>
      </c>
      <c r="P89">
        <f t="shared" si="8"/>
        <v>51.31</v>
      </c>
      <c r="Q89" s="10" t="s">
        <v>8308</v>
      </c>
      <c r="R89" t="s">
        <v>8309</v>
      </c>
      <c r="S89" s="14">
        <f t="shared" si="9"/>
        <v>40624.181400462963</v>
      </c>
      <c r="T89" s="15">
        <f t="shared" si="10"/>
        <v>40655.181400462963</v>
      </c>
    </row>
    <row r="90" spans="1:21" ht="33" hidden="1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4"/>
        <v>320</v>
      </c>
      <c r="P90">
        <f t="shared" si="8"/>
        <v>55.28</v>
      </c>
      <c r="Q90" s="10" t="s">
        <v>8308</v>
      </c>
      <c r="R90" t="s">
        <v>8309</v>
      </c>
      <c r="S90" s="14">
        <f t="shared" si="9"/>
        <v>42570.996423611112</v>
      </c>
      <c r="T90" s="15">
        <f t="shared" si="10"/>
        <v>42600.996423611112</v>
      </c>
    </row>
    <row r="91" spans="1:21" ht="49" hidden="1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4"/>
        <v>144</v>
      </c>
      <c r="P91">
        <f t="shared" si="8"/>
        <v>74.64</v>
      </c>
      <c r="Q91" s="10" t="s">
        <v>8308</v>
      </c>
      <c r="R91" t="s">
        <v>8315</v>
      </c>
      <c r="S91" s="14">
        <f t="shared" si="9"/>
        <v>42251.16715277778</v>
      </c>
      <c r="T91" s="15">
        <f t="shared" si="10"/>
        <v>42288.041666666672</v>
      </c>
    </row>
    <row r="92" spans="1:21" ht="49" hidden="1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4"/>
        <v>1857</v>
      </c>
      <c r="P92">
        <f t="shared" si="8"/>
        <v>149.03</v>
      </c>
      <c r="Q92" s="10" t="s">
        <v>8316</v>
      </c>
      <c r="R92" t="s">
        <v>8317</v>
      </c>
      <c r="S92" s="14">
        <f t="shared" si="9"/>
        <v>41319.349988425929</v>
      </c>
      <c r="T92" s="15">
        <f t="shared" si="10"/>
        <v>41359.349988425929</v>
      </c>
    </row>
    <row r="93" spans="1:21" ht="33" hidden="1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4"/>
        <v>154</v>
      </c>
      <c r="P93">
        <f t="shared" si="8"/>
        <v>84.87</v>
      </c>
      <c r="Q93" s="10" t="s">
        <v>8323</v>
      </c>
      <c r="R93" t="s">
        <v>8324</v>
      </c>
      <c r="S93" s="14">
        <f t="shared" si="9"/>
        <v>41828.229490740741</v>
      </c>
      <c r="T93" s="15">
        <f t="shared" si="10"/>
        <v>41860.083333333336</v>
      </c>
    </row>
    <row r="94" spans="1:21" ht="33" hidden="1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4"/>
        <v>922</v>
      </c>
      <c r="P94">
        <f t="shared" si="8"/>
        <v>192.39</v>
      </c>
      <c r="Q94" s="10" t="s">
        <v>8308</v>
      </c>
      <c r="R94" t="s">
        <v>8309</v>
      </c>
      <c r="S94" s="14">
        <f t="shared" si="9"/>
        <v>41312.88077546296</v>
      </c>
      <c r="T94" s="15">
        <f t="shared" si="10"/>
        <v>41342.88077546296</v>
      </c>
    </row>
    <row r="95" spans="1:21" ht="33" hidden="1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4"/>
        <v>166</v>
      </c>
      <c r="P95">
        <f t="shared" si="8"/>
        <v>97.73</v>
      </c>
      <c r="Q95" s="10" t="s">
        <v>8313</v>
      </c>
      <c r="R95" t="s">
        <v>8314</v>
      </c>
      <c r="S95" s="14">
        <f t="shared" si="9"/>
        <v>42163.583599537036</v>
      </c>
      <c r="T95" s="15">
        <f t="shared" si="10"/>
        <v>42193.583599537036</v>
      </c>
    </row>
    <row r="96" spans="1:21" ht="49" hidden="1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4"/>
        <v>101</v>
      </c>
      <c r="P96">
        <f t="shared" si="8"/>
        <v>589.95000000000005</v>
      </c>
      <c r="Q96" s="10" t="s">
        <v>8321</v>
      </c>
      <c r="R96" t="s">
        <v>8322</v>
      </c>
      <c r="S96" s="14">
        <f t="shared" si="9"/>
        <v>40870.774409722224</v>
      </c>
      <c r="T96" s="15">
        <f t="shared" si="10"/>
        <v>40915.774409722224</v>
      </c>
    </row>
    <row r="97" spans="1:20" ht="49" hidden="1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4"/>
        <v>68</v>
      </c>
      <c r="P97">
        <f t="shared" si="8"/>
        <v>244.8</v>
      </c>
      <c r="Q97" s="10" t="s">
        <v>8323</v>
      </c>
      <c r="R97" t="s">
        <v>8324</v>
      </c>
      <c r="S97" s="14">
        <f t="shared" si="9"/>
        <v>42530.993032407408</v>
      </c>
      <c r="T97" s="15">
        <f t="shared" si="10"/>
        <v>42560.993032407408</v>
      </c>
    </row>
    <row r="98" spans="1:20" ht="49" hidden="1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4"/>
        <v>85</v>
      </c>
      <c r="P98">
        <f t="shared" si="8"/>
        <v>379.23</v>
      </c>
      <c r="Q98" s="10" t="s">
        <v>8308</v>
      </c>
      <c r="R98" t="s">
        <v>8310</v>
      </c>
      <c r="S98" s="14">
        <f t="shared" si="9"/>
        <v>41955.863750000004</v>
      </c>
      <c r="T98" s="15">
        <f t="shared" si="10"/>
        <v>41990.863750000004</v>
      </c>
    </row>
    <row r="99" spans="1:20" ht="49" hidden="1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4"/>
        <v>118</v>
      </c>
      <c r="P99">
        <f t="shared" si="8"/>
        <v>2500.9699999999998</v>
      </c>
      <c r="Q99" s="10" t="s">
        <v>8308</v>
      </c>
      <c r="R99" t="s">
        <v>8309</v>
      </c>
      <c r="S99" s="14">
        <f t="shared" si="9"/>
        <v>41964.362743055557</v>
      </c>
      <c r="T99" s="15">
        <f t="shared" si="10"/>
        <v>41994.362743055557</v>
      </c>
    </row>
    <row r="100" spans="1:20" ht="49" hidden="1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4"/>
        <v>214</v>
      </c>
      <c r="P100">
        <f t="shared" si="8"/>
        <v>144.69</v>
      </c>
      <c r="Q100" s="10" t="s">
        <v>8321</v>
      </c>
      <c r="R100" t="s">
        <v>8322</v>
      </c>
      <c r="S100" s="14">
        <f t="shared" si="9"/>
        <v>42200.67659722222</v>
      </c>
      <c r="T100" s="15">
        <f t="shared" si="10"/>
        <v>42231.25</v>
      </c>
    </row>
    <row r="101" spans="1:20" ht="49" hidden="1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4"/>
        <v>32</v>
      </c>
      <c r="P101">
        <f t="shared" si="8"/>
        <v>800.7</v>
      </c>
      <c r="Q101" s="10" t="s">
        <v>8308</v>
      </c>
      <c r="R101" t="s">
        <v>8310</v>
      </c>
      <c r="S101" s="14">
        <f t="shared" si="9"/>
        <v>42669.802303240736</v>
      </c>
      <c r="T101" s="15">
        <f t="shared" si="10"/>
        <v>42704.843969907408</v>
      </c>
    </row>
    <row r="102" spans="1:20" ht="49" hidden="1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4"/>
        <v>199</v>
      </c>
      <c r="P102">
        <f t="shared" si="8"/>
        <v>51.21</v>
      </c>
      <c r="Q102" s="10" t="s">
        <v>8308</v>
      </c>
      <c r="R102" t="s">
        <v>8309</v>
      </c>
      <c r="S102" s="14">
        <f t="shared" si="9"/>
        <v>41603.333668981482</v>
      </c>
      <c r="T102" s="15">
        <f t="shared" si="10"/>
        <v>41633.333668981482</v>
      </c>
    </row>
    <row r="103" spans="1:20" ht="49" hidden="1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4"/>
        <v>429</v>
      </c>
      <c r="P103">
        <f t="shared" si="8"/>
        <v>64.819999999999993</v>
      </c>
      <c r="Q103" s="10" t="s">
        <v>8327</v>
      </c>
      <c r="R103" t="s">
        <v>8328</v>
      </c>
      <c r="S103" s="14">
        <f t="shared" si="9"/>
        <v>41324.79415509259</v>
      </c>
      <c r="T103" s="15">
        <f t="shared" si="10"/>
        <v>41354.752488425926</v>
      </c>
    </row>
    <row r="104" spans="1:20" ht="49" hidden="1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4"/>
        <v>111</v>
      </c>
      <c r="P104">
        <f t="shared" si="8"/>
        <v>226.21</v>
      </c>
      <c r="Q104" s="10" t="s">
        <v>8308</v>
      </c>
      <c r="R104" t="s">
        <v>8309</v>
      </c>
      <c r="S104" s="14">
        <f t="shared" si="9"/>
        <v>42467.581388888888</v>
      </c>
      <c r="T104" s="15">
        <f t="shared" si="10"/>
        <v>42497.581388888888</v>
      </c>
    </row>
    <row r="105" spans="1:20" ht="49" hidden="1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4"/>
        <v>104</v>
      </c>
      <c r="P105">
        <f t="shared" si="8"/>
        <v>156.05000000000001</v>
      </c>
      <c r="Q105" s="10" t="s">
        <v>8321</v>
      </c>
      <c r="R105" t="s">
        <v>8322</v>
      </c>
      <c r="S105" s="14">
        <f t="shared" si="9"/>
        <v>42278.946620370371</v>
      </c>
      <c r="T105" s="15">
        <f t="shared" si="10"/>
        <v>42309.166666666672</v>
      </c>
    </row>
    <row r="106" spans="1:20" ht="33" hidden="1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4"/>
        <v>110</v>
      </c>
      <c r="P106">
        <f t="shared" si="8"/>
        <v>71.849999999999994</v>
      </c>
      <c r="Q106" s="10" t="s">
        <v>8327</v>
      </c>
      <c r="R106" t="s">
        <v>8329</v>
      </c>
      <c r="S106" s="14">
        <f t="shared" si="9"/>
        <v>42049.833761574075</v>
      </c>
      <c r="T106" s="15">
        <f t="shared" si="10"/>
        <v>42079.792094907403</v>
      </c>
    </row>
    <row r="107" spans="1:20" ht="49" hidden="1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4"/>
        <v>153</v>
      </c>
      <c r="P107">
        <f t="shared" si="8"/>
        <v>138.49</v>
      </c>
      <c r="Q107" s="10" t="s">
        <v>8308</v>
      </c>
      <c r="R107" t="s">
        <v>8309</v>
      </c>
      <c r="S107" s="14">
        <f t="shared" si="9"/>
        <v>41351.76090277778</v>
      </c>
      <c r="T107" s="15">
        <f t="shared" si="10"/>
        <v>41381.76090277778</v>
      </c>
    </row>
    <row r="108" spans="1:20" ht="49" hidden="1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4"/>
        <v>102</v>
      </c>
      <c r="P108">
        <f t="shared" si="8"/>
        <v>154.41999999999999</v>
      </c>
      <c r="Q108" s="10" t="s">
        <v>8321</v>
      </c>
      <c r="R108" t="s">
        <v>8322</v>
      </c>
      <c r="S108" s="14">
        <f t="shared" si="9"/>
        <v>40812.803229166668</v>
      </c>
      <c r="T108" s="15">
        <f t="shared" si="10"/>
        <v>40845.165972222225</v>
      </c>
    </row>
    <row r="109" spans="1:20" ht="49" hidden="1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4"/>
        <v>381</v>
      </c>
      <c r="P109">
        <f t="shared" si="8"/>
        <v>188.38</v>
      </c>
      <c r="Q109" s="10" t="s">
        <v>8316</v>
      </c>
      <c r="R109" t="s">
        <v>8317</v>
      </c>
      <c r="S109" s="14">
        <f t="shared" si="9"/>
        <v>41968.829826388886</v>
      </c>
      <c r="T109" s="15">
        <f t="shared" si="10"/>
        <v>41994.041666666672</v>
      </c>
    </row>
    <row r="110" spans="1:20" ht="49" hidden="1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4"/>
        <v>304</v>
      </c>
      <c r="P110">
        <f t="shared" si="8"/>
        <v>143.21</v>
      </c>
      <c r="Q110" s="10" t="s">
        <v>8308</v>
      </c>
      <c r="R110" t="s">
        <v>8309</v>
      </c>
      <c r="S110" s="14">
        <f t="shared" si="9"/>
        <v>42689.565671296295</v>
      </c>
      <c r="T110" s="15">
        <f t="shared" si="10"/>
        <v>42719.208333333328</v>
      </c>
    </row>
    <row r="111" spans="1:20" ht="49" hidden="1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4"/>
        <v>375</v>
      </c>
      <c r="P111">
        <f t="shared" si="8"/>
        <v>186.81</v>
      </c>
      <c r="Q111" s="10" t="s">
        <v>8308</v>
      </c>
      <c r="R111" t="s">
        <v>8309</v>
      </c>
      <c r="S111" s="14">
        <f t="shared" si="9"/>
        <v>41445.334131944444</v>
      </c>
      <c r="T111" s="15">
        <f t="shared" si="10"/>
        <v>41505.334131944444</v>
      </c>
    </row>
    <row r="112" spans="1:20" ht="49" hidden="1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4"/>
        <v>300</v>
      </c>
      <c r="P112">
        <f t="shared" si="8"/>
        <v>73.489999999999995</v>
      </c>
      <c r="Q112" s="10" t="s">
        <v>8308</v>
      </c>
      <c r="R112" t="s">
        <v>8310</v>
      </c>
      <c r="S112" s="14">
        <f t="shared" si="9"/>
        <v>41898.665960648148</v>
      </c>
      <c r="T112" s="15">
        <f t="shared" si="10"/>
        <v>41941.041666666664</v>
      </c>
    </row>
    <row r="113" spans="1:20" ht="49" hidden="1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4"/>
        <v>226</v>
      </c>
      <c r="P113">
        <f t="shared" si="8"/>
        <v>118.61</v>
      </c>
      <c r="Q113" s="10" t="s">
        <v>8308</v>
      </c>
      <c r="R113" t="s">
        <v>8309</v>
      </c>
      <c r="S113" s="14">
        <f t="shared" si="9"/>
        <v>41212.996481481481</v>
      </c>
      <c r="T113" s="15">
        <f t="shared" si="10"/>
        <v>41242.996481481481</v>
      </c>
    </row>
    <row r="114" spans="1:20" ht="49" hidden="1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4"/>
        <v>370</v>
      </c>
      <c r="P114">
        <f t="shared" si="8"/>
        <v>182.78</v>
      </c>
      <c r="Q114" s="10" t="s">
        <v>8308</v>
      </c>
      <c r="R114" t="s">
        <v>8309</v>
      </c>
      <c r="S114" s="14">
        <f t="shared" si="9"/>
        <v>41730.663530092592</v>
      </c>
      <c r="T114" s="15">
        <f t="shared" si="10"/>
        <v>41760.663530092592</v>
      </c>
    </row>
    <row r="115" spans="1:20" ht="49" hidden="1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4"/>
        <v>246</v>
      </c>
      <c r="P115">
        <f t="shared" si="8"/>
        <v>161.88</v>
      </c>
      <c r="Q115" s="10" t="s">
        <v>8308</v>
      </c>
      <c r="R115" t="s">
        <v>8309</v>
      </c>
      <c r="S115" s="14">
        <f t="shared" si="9"/>
        <v>41611.917673611111</v>
      </c>
      <c r="T115" s="15">
        <f t="shared" si="10"/>
        <v>41654.791666666664</v>
      </c>
    </row>
    <row r="116" spans="1:20" ht="49" hidden="1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4"/>
        <v>294</v>
      </c>
      <c r="P116">
        <f t="shared" si="8"/>
        <v>66.62</v>
      </c>
      <c r="Q116" s="10" t="s">
        <v>8319</v>
      </c>
      <c r="R116" t="s">
        <v>8320</v>
      </c>
      <c r="S116" s="14">
        <f t="shared" si="9"/>
        <v>42692.79987268518</v>
      </c>
      <c r="T116" s="15">
        <f t="shared" si="10"/>
        <v>42723.332638888889</v>
      </c>
    </row>
    <row r="117" spans="1:20" ht="65" hidden="1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4"/>
        <v>65</v>
      </c>
      <c r="P117">
        <f t="shared" si="8"/>
        <v>201.6</v>
      </c>
      <c r="Q117" s="10" t="s">
        <v>8308</v>
      </c>
      <c r="R117" t="s">
        <v>8310</v>
      </c>
      <c r="S117" s="14">
        <f t="shared" si="9"/>
        <v>41947.457569444443</v>
      </c>
      <c r="T117" s="15">
        <f t="shared" si="10"/>
        <v>41977.457569444443</v>
      </c>
    </row>
    <row r="118" spans="1:20" ht="49" hidden="1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4"/>
        <v>110</v>
      </c>
      <c r="P118">
        <f t="shared" si="8"/>
        <v>75.44</v>
      </c>
      <c r="Q118" s="10" t="s">
        <v>8321</v>
      </c>
      <c r="R118" t="s">
        <v>8322</v>
      </c>
      <c r="S118" s="14">
        <f t="shared" si="9"/>
        <v>42117.891423611116</v>
      </c>
      <c r="T118" s="15">
        <f t="shared" si="10"/>
        <v>42147.891423611116</v>
      </c>
    </row>
    <row r="119" spans="1:20" ht="49" hidden="1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4"/>
        <v>198</v>
      </c>
      <c r="P119">
        <f t="shared" si="8"/>
        <v>101.86</v>
      </c>
      <c r="Q119" s="10" t="s">
        <v>8308</v>
      </c>
      <c r="R119" t="s">
        <v>8309</v>
      </c>
      <c r="S119" s="14">
        <f t="shared" si="9"/>
        <v>41526.60665509259</v>
      </c>
      <c r="T119" s="15">
        <f t="shared" si="10"/>
        <v>41563.60665509259</v>
      </c>
    </row>
    <row r="120" spans="1:20" ht="49" hidden="1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4"/>
        <v>452</v>
      </c>
      <c r="P120">
        <f t="shared" si="8"/>
        <v>75.650000000000006</v>
      </c>
      <c r="Q120" s="10" t="s">
        <v>8316</v>
      </c>
      <c r="R120" t="s">
        <v>8317</v>
      </c>
      <c r="S120" s="14">
        <f t="shared" si="9"/>
        <v>42664.405925925923</v>
      </c>
      <c r="T120" s="15">
        <f t="shared" si="10"/>
        <v>42695.207638888889</v>
      </c>
    </row>
    <row r="121" spans="1:20" ht="49" hidden="1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4"/>
        <v>133</v>
      </c>
      <c r="P121">
        <f t="shared" si="8"/>
        <v>100.08</v>
      </c>
      <c r="Q121" s="10" t="s">
        <v>8321</v>
      </c>
      <c r="R121" t="s">
        <v>8322</v>
      </c>
      <c r="S121" s="14">
        <f t="shared" si="9"/>
        <v>41519.004733796297</v>
      </c>
      <c r="T121" s="15">
        <f t="shared" si="10"/>
        <v>41579</v>
      </c>
    </row>
    <row r="122" spans="1:20" ht="49" hidden="1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4"/>
        <v>102</v>
      </c>
      <c r="P122">
        <f t="shared" si="8"/>
        <v>147.68</v>
      </c>
      <c r="Q122" s="10" t="s">
        <v>8308</v>
      </c>
      <c r="R122" t="s">
        <v>8309</v>
      </c>
      <c r="S122" s="14">
        <f t="shared" si="9"/>
        <v>42199.365844907406</v>
      </c>
      <c r="T122" s="15">
        <f t="shared" si="10"/>
        <v>42229.365844907406</v>
      </c>
    </row>
    <row r="123" spans="1:20" ht="49" hidden="1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4"/>
        <v>101</v>
      </c>
      <c r="P123">
        <f t="shared" si="8"/>
        <v>74.58</v>
      </c>
      <c r="Q123" s="10" t="s">
        <v>8327</v>
      </c>
      <c r="R123" t="s">
        <v>8330</v>
      </c>
      <c r="S123" s="14">
        <f t="shared" si="9"/>
        <v>42774.121342592596</v>
      </c>
      <c r="T123" s="15">
        <f t="shared" si="10"/>
        <v>42823.083333333328</v>
      </c>
    </row>
    <row r="124" spans="1:20" ht="33" hidden="1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4"/>
        <v>145</v>
      </c>
      <c r="P124">
        <f t="shared" si="8"/>
        <v>88.26</v>
      </c>
      <c r="Q124" s="10" t="s">
        <v>8313</v>
      </c>
      <c r="R124" t="s">
        <v>8314</v>
      </c>
      <c r="S124" s="14">
        <f t="shared" si="9"/>
        <v>42443.00204861111</v>
      </c>
      <c r="T124" s="15">
        <f t="shared" si="10"/>
        <v>42492.165972222225</v>
      </c>
    </row>
    <row r="125" spans="1:20" ht="33" hidden="1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4"/>
        <v>130</v>
      </c>
      <c r="P125">
        <f t="shared" si="8"/>
        <v>358.97</v>
      </c>
      <c r="Q125" s="10" t="s">
        <v>8313</v>
      </c>
      <c r="R125" t="s">
        <v>8314</v>
      </c>
      <c r="S125" s="14">
        <f t="shared" si="9"/>
        <v>42219.950729166667</v>
      </c>
      <c r="T125" s="15">
        <f t="shared" si="10"/>
        <v>42249.950729166667</v>
      </c>
    </row>
    <row r="126" spans="1:20" ht="49" hidden="1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4"/>
        <v>128</v>
      </c>
      <c r="P126">
        <f t="shared" si="8"/>
        <v>244.12</v>
      </c>
      <c r="Q126" s="10" t="s">
        <v>8308</v>
      </c>
      <c r="R126" t="s">
        <v>8309</v>
      </c>
      <c r="S126" s="14">
        <f t="shared" si="9"/>
        <v>42340.972118055557</v>
      </c>
      <c r="T126" s="15">
        <f t="shared" si="10"/>
        <v>42371.972118055557</v>
      </c>
    </row>
    <row r="127" spans="1:20" ht="49" hidden="1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4"/>
        <v>353</v>
      </c>
      <c r="P127">
        <f t="shared" si="8"/>
        <v>64.63</v>
      </c>
      <c r="Q127" s="10" t="s">
        <v>8316</v>
      </c>
      <c r="R127" t="s">
        <v>8317</v>
      </c>
      <c r="S127" s="14">
        <f t="shared" si="9"/>
        <v>41915.003275462965</v>
      </c>
      <c r="T127" s="15">
        <f t="shared" si="10"/>
        <v>41955.332638888889</v>
      </c>
    </row>
    <row r="128" spans="1:20" ht="49" hidden="1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4"/>
        <v>109</v>
      </c>
      <c r="P128">
        <f t="shared" si="8"/>
        <v>103.52</v>
      </c>
      <c r="Q128" s="10" t="s">
        <v>8321</v>
      </c>
      <c r="R128" t="s">
        <v>8322</v>
      </c>
      <c r="S128" s="14">
        <f t="shared" si="9"/>
        <v>42297.791886574079</v>
      </c>
      <c r="T128" s="15">
        <f t="shared" si="10"/>
        <v>42327.833553240736</v>
      </c>
    </row>
    <row r="129" spans="1:21" ht="49" hidden="1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4"/>
        <v>139</v>
      </c>
      <c r="P129">
        <f t="shared" si="8"/>
        <v>133.74</v>
      </c>
      <c r="Q129" s="10" t="s">
        <v>8313</v>
      </c>
      <c r="R129" t="s">
        <v>8314</v>
      </c>
      <c r="S129" s="14">
        <f t="shared" si="9"/>
        <v>41899.830312500002</v>
      </c>
      <c r="T129" s="15">
        <f t="shared" si="10"/>
        <v>41929.830312500002</v>
      </c>
    </row>
    <row r="130" spans="1:21" ht="33" hidden="1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ref="O130:O193" si="11">ROUND(E130/D130*100,0)</f>
        <v>172</v>
      </c>
      <c r="P130">
        <f t="shared" si="8"/>
        <v>153.52000000000001</v>
      </c>
      <c r="Q130" s="10" t="s">
        <v>8323</v>
      </c>
      <c r="R130" t="s">
        <v>8324</v>
      </c>
      <c r="S130" s="14">
        <f t="shared" si="9"/>
        <v>42090.912500000006</v>
      </c>
      <c r="T130" s="15">
        <f t="shared" si="10"/>
        <v>42150.912500000006</v>
      </c>
    </row>
    <row r="131" spans="1:21" ht="33" hidden="1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si="11"/>
        <v>120</v>
      </c>
      <c r="P131">
        <f t="shared" si="8"/>
        <v>118.45</v>
      </c>
      <c r="Q131" s="10" t="s">
        <v>8308</v>
      </c>
      <c r="R131" t="s">
        <v>8309</v>
      </c>
      <c r="S131" s="14">
        <f t="shared" si="9"/>
        <v>41975.329317129625</v>
      </c>
      <c r="T131" s="15">
        <f t="shared" si="10"/>
        <v>42013.041666666672</v>
      </c>
    </row>
    <row r="132" spans="1:21" ht="21" hidden="1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1"/>
        <v>120</v>
      </c>
      <c r="P132">
        <f t="shared" si="8"/>
        <v>80.989999999999995</v>
      </c>
      <c r="Q132" s="10" t="s">
        <v>8308</v>
      </c>
      <c r="R132" t="s">
        <v>8309</v>
      </c>
      <c r="S132" s="14">
        <f t="shared" si="9"/>
        <v>41575.527349537035</v>
      </c>
      <c r="T132" s="15">
        <f t="shared" si="10"/>
        <v>41610.957638888889</v>
      </c>
    </row>
    <row r="133" spans="1:21" ht="49" hidden="1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1"/>
        <v>200</v>
      </c>
      <c r="P133">
        <f t="shared" si="8"/>
        <v>118.2</v>
      </c>
      <c r="Q133" s="10" t="s">
        <v>8327</v>
      </c>
      <c r="R133" t="s">
        <v>8331</v>
      </c>
      <c r="S133" s="14">
        <f t="shared" si="9"/>
        <v>41843.64271990741</v>
      </c>
      <c r="T133" s="15">
        <f t="shared" si="10"/>
        <v>41888.64271990741</v>
      </c>
    </row>
    <row r="134" spans="1:21" ht="49" hidden="1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1"/>
        <v>117</v>
      </c>
      <c r="P134">
        <f t="shared" si="8"/>
        <v>92.16</v>
      </c>
      <c r="Q134" s="10" t="s">
        <v>8311</v>
      </c>
      <c r="R134" t="s">
        <v>8312</v>
      </c>
      <c r="S134" s="14">
        <f t="shared" si="9"/>
        <v>41464.934016203704</v>
      </c>
      <c r="T134" s="15">
        <f t="shared" si="10"/>
        <v>41481.708333333336</v>
      </c>
    </row>
    <row r="135" spans="1:21" ht="33" hidden="1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1"/>
        <v>145</v>
      </c>
      <c r="P135">
        <f t="shared" si="8"/>
        <v>511.65</v>
      </c>
      <c r="Q135" s="10" t="s">
        <v>8308</v>
      </c>
      <c r="R135" t="s">
        <v>8309</v>
      </c>
      <c r="S135" s="14">
        <f t="shared" si="9"/>
        <v>42745.744618055556</v>
      </c>
      <c r="T135" s="15">
        <f t="shared" si="10"/>
        <v>42795.744618055556</v>
      </c>
    </row>
    <row r="136" spans="1:21" ht="49" hidden="1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1"/>
        <v>116</v>
      </c>
      <c r="P136">
        <f t="shared" si="8"/>
        <v>307.2</v>
      </c>
      <c r="Q136" s="10" t="s">
        <v>8308</v>
      </c>
      <c r="R136" t="s">
        <v>8309</v>
      </c>
      <c r="S136" s="14">
        <f t="shared" si="9"/>
        <v>42103.042546296296</v>
      </c>
      <c r="T136" s="15">
        <f t="shared" si="10"/>
        <v>42160.875</v>
      </c>
    </row>
    <row r="137" spans="1:21" ht="49" hidden="1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1"/>
        <v>191</v>
      </c>
      <c r="P137">
        <f t="shared" si="8"/>
        <v>83.35</v>
      </c>
      <c r="Q137" s="10" t="s">
        <v>8321</v>
      </c>
      <c r="R137" t="s">
        <v>8322</v>
      </c>
      <c r="S137" s="14">
        <f t="shared" si="9"/>
        <v>40682.051689814813</v>
      </c>
      <c r="T137" s="15">
        <f t="shared" si="10"/>
        <v>40712.051689814813</v>
      </c>
    </row>
    <row r="138" spans="1:21" ht="49" hidden="1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1"/>
        <v>23</v>
      </c>
      <c r="P138">
        <f t="shared" si="8"/>
        <v>161.12</v>
      </c>
      <c r="Q138" s="10" t="s">
        <v>8308</v>
      </c>
      <c r="R138" t="s">
        <v>8310</v>
      </c>
      <c r="S138" s="14">
        <f t="shared" si="9"/>
        <v>42289.675173611111</v>
      </c>
      <c r="T138" s="15">
        <f t="shared" si="10"/>
        <v>42329.716840277775</v>
      </c>
    </row>
    <row r="139" spans="1:21" ht="49" hidden="1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1"/>
        <v>283</v>
      </c>
      <c r="P139">
        <f t="shared" si="8"/>
        <v>42.63</v>
      </c>
      <c r="Q139" s="10" t="s">
        <v>8316</v>
      </c>
      <c r="R139" t="s">
        <v>8317</v>
      </c>
      <c r="S139" s="14">
        <f t="shared" si="9"/>
        <v>42684.000046296293</v>
      </c>
      <c r="T139" s="15">
        <f t="shared" si="10"/>
        <v>42714.000046296293</v>
      </c>
    </row>
    <row r="140" spans="1:21" ht="49" hidden="1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1"/>
        <v>1132</v>
      </c>
      <c r="P140">
        <f t="shared" si="8"/>
        <v>80.73</v>
      </c>
      <c r="Q140" s="10" t="s">
        <v>8308</v>
      </c>
      <c r="R140" t="s">
        <v>8309</v>
      </c>
      <c r="S140" s="14">
        <f t="shared" si="9"/>
        <v>41324.193298611113</v>
      </c>
      <c r="T140" s="15">
        <f t="shared" si="10"/>
        <v>41384.151631944449</v>
      </c>
    </row>
    <row r="141" spans="1:21" ht="49" hidden="1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1"/>
        <v>281</v>
      </c>
      <c r="P141">
        <f t="shared" si="8"/>
        <v>201.96</v>
      </c>
      <c r="Q141" s="10" t="s">
        <v>8308</v>
      </c>
      <c r="R141" t="s">
        <v>8309</v>
      </c>
      <c r="S141" s="14">
        <f t="shared" si="9"/>
        <v>42600.278749999998</v>
      </c>
      <c r="T141" s="15">
        <f t="shared" si="10"/>
        <v>42645.278749999998</v>
      </c>
    </row>
    <row r="142" spans="1:21" ht="49" x14ac:dyDescent="0.25">
      <c r="A142">
        <v>522</v>
      </c>
      <c r="B142" s="3" t="s">
        <v>523</v>
      </c>
      <c r="C142" s="3" t="s">
        <v>4632</v>
      </c>
      <c r="D142" s="6">
        <v>3000</v>
      </c>
      <c r="E142" s="8">
        <v>3440</v>
      </c>
      <c r="F142" t="s">
        <v>8218</v>
      </c>
      <c r="G142" t="s">
        <v>8223</v>
      </c>
      <c r="H142" t="s">
        <v>8245</v>
      </c>
      <c r="I142">
        <v>1458518325</v>
      </c>
      <c r="J142">
        <v>1456793925</v>
      </c>
      <c r="K142" t="b">
        <v>0</v>
      </c>
      <c r="L142">
        <v>31</v>
      </c>
      <c r="M142" t="b">
        <v>1</v>
      </c>
      <c r="N142" t="s">
        <v>8269</v>
      </c>
      <c r="O142">
        <f t="shared" si="11"/>
        <v>115</v>
      </c>
      <c r="P142">
        <f t="shared" si="8"/>
        <v>110.97</v>
      </c>
      <c r="Q142" s="10" t="s">
        <v>8323</v>
      </c>
      <c r="R142" t="s">
        <v>8326</v>
      </c>
      <c r="S142" s="14">
        <f t="shared" si="9"/>
        <v>42430.040798611109</v>
      </c>
      <c r="T142" s="15">
        <f t="shared" si="10"/>
        <v>42449.999131944445</v>
      </c>
      <c r="U142">
        <f>YEAR(S142)</f>
        <v>2016</v>
      </c>
    </row>
    <row r="143" spans="1:21" ht="33" hidden="1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1"/>
        <v>110</v>
      </c>
      <c r="P143">
        <f t="shared" si="8"/>
        <v>157.33000000000001</v>
      </c>
      <c r="Q143" s="10" t="s">
        <v>8321</v>
      </c>
      <c r="R143" t="s">
        <v>8322</v>
      </c>
      <c r="S143" s="14">
        <f t="shared" si="9"/>
        <v>41526.708935185183</v>
      </c>
      <c r="T143" s="15">
        <f t="shared" si="10"/>
        <v>41557.708935185183</v>
      </c>
    </row>
    <row r="144" spans="1:21" ht="33" hidden="1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1"/>
        <v>100</v>
      </c>
      <c r="P144">
        <f t="shared" si="8"/>
        <v>169.85</v>
      </c>
      <c r="Q144" s="10" t="s">
        <v>8321</v>
      </c>
      <c r="R144" t="s">
        <v>8322</v>
      </c>
      <c r="S144" s="14">
        <f t="shared" si="9"/>
        <v>42459.780844907407</v>
      </c>
      <c r="T144" s="15">
        <f t="shared" si="10"/>
        <v>42489.780844907407</v>
      </c>
    </row>
    <row r="145" spans="1:21" ht="65" hidden="1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1"/>
        <v>123</v>
      </c>
      <c r="P145">
        <f t="shared" si="8"/>
        <v>190.55</v>
      </c>
      <c r="Q145" s="10" t="s">
        <v>8321</v>
      </c>
      <c r="R145" t="s">
        <v>8332</v>
      </c>
      <c r="S145" s="14">
        <f t="shared" si="9"/>
        <v>42327.834247685183</v>
      </c>
      <c r="T145" s="15">
        <f t="shared" si="10"/>
        <v>42357.834247685183</v>
      </c>
    </row>
    <row r="146" spans="1:21" ht="49" hidden="1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1"/>
        <v>114</v>
      </c>
      <c r="P146">
        <f t="shared" si="8"/>
        <v>234.81</v>
      </c>
      <c r="Q146" s="10" t="s">
        <v>8311</v>
      </c>
      <c r="R146" t="s">
        <v>8333</v>
      </c>
      <c r="S146" s="14">
        <f t="shared" si="9"/>
        <v>41946.029467592591</v>
      </c>
      <c r="T146" s="15">
        <f t="shared" si="10"/>
        <v>41977.027083333334</v>
      </c>
    </row>
    <row r="147" spans="1:21" ht="49" hidden="1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1"/>
        <v>108</v>
      </c>
      <c r="P147">
        <f t="shared" si="8"/>
        <v>451.84</v>
      </c>
      <c r="Q147" s="10" t="s">
        <v>8308</v>
      </c>
      <c r="R147" t="s">
        <v>8309</v>
      </c>
      <c r="S147" s="14">
        <f t="shared" si="9"/>
        <v>42044.272847222222</v>
      </c>
      <c r="T147" s="15">
        <f t="shared" si="10"/>
        <v>42104.231180555551</v>
      </c>
    </row>
    <row r="148" spans="1:21" ht="49" hidden="1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1"/>
        <v>537</v>
      </c>
      <c r="P148">
        <f t="shared" ref="P148:P211" si="12">IFERROR(ROUND(E148/L148,2),0)</f>
        <v>61.2</v>
      </c>
      <c r="Q148" s="10" t="s">
        <v>8316</v>
      </c>
      <c r="R148" t="s">
        <v>8317</v>
      </c>
      <c r="S148" s="14">
        <f t="shared" ref="S148:S211" si="13">(((J148/60)/60)/24)+DATE(1970,1,1)</f>
        <v>42425.757986111115</v>
      </c>
      <c r="T148" s="15">
        <f t="shared" ref="T148:T211" si="14">(((I148/60)/60)/24)+DATE(1970,1,1)</f>
        <v>42455.716319444444</v>
      </c>
    </row>
    <row r="149" spans="1:21" ht="49" hidden="1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1"/>
        <v>79</v>
      </c>
      <c r="P149">
        <f t="shared" si="12"/>
        <v>117.7</v>
      </c>
      <c r="Q149" s="10" t="s">
        <v>8308</v>
      </c>
      <c r="R149" t="s">
        <v>8310</v>
      </c>
      <c r="S149" s="14">
        <f t="shared" si="13"/>
        <v>42696.663506944446</v>
      </c>
      <c r="T149" s="15">
        <f t="shared" si="14"/>
        <v>42736.663506944446</v>
      </c>
    </row>
    <row r="150" spans="1:21" ht="49" hidden="1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1"/>
        <v>133</v>
      </c>
      <c r="P150">
        <f t="shared" si="12"/>
        <v>81.650000000000006</v>
      </c>
      <c r="Q150" s="10" t="s">
        <v>8316</v>
      </c>
      <c r="R150" t="s">
        <v>8317</v>
      </c>
      <c r="S150" s="14">
        <f t="shared" si="13"/>
        <v>42292.513888888891</v>
      </c>
      <c r="T150" s="15">
        <f t="shared" si="14"/>
        <v>42322.555555555555</v>
      </c>
    </row>
    <row r="151" spans="1:21" ht="49" hidden="1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1"/>
        <v>106</v>
      </c>
      <c r="P151">
        <f t="shared" si="12"/>
        <v>56.2</v>
      </c>
      <c r="Q151" s="10" t="s">
        <v>8308</v>
      </c>
      <c r="R151" t="s">
        <v>8309</v>
      </c>
      <c r="S151" s="14">
        <f t="shared" si="13"/>
        <v>41800.423043981478</v>
      </c>
      <c r="T151" s="15">
        <f t="shared" si="14"/>
        <v>41830.423043981478</v>
      </c>
    </row>
    <row r="152" spans="1:21" ht="33" hidden="1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1"/>
        <v>131</v>
      </c>
      <c r="P152">
        <f t="shared" si="12"/>
        <v>164.3</v>
      </c>
      <c r="Q152" s="10" t="s">
        <v>8323</v>
      </c>
      <c r="R152" t="s">
        <v>8324</v>
      </c>
      <c r="S152" s="14">
        <f t="shared" si="13"/>
        <v>42053.704293981486</v>
      </c>
      <c r="T152" s="15">
        <f t="shared" si="14"/>
        <v>42083.662627314814</v>
      </c>
    </row>
    <row r="153" spans="1:21" ht="49" hidden="1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1"/>
        <v>104</v>
      </c>
      <c r="P153">
        <f t="shared" si="12"/>
        <v>70.92</v>
      </c>
      <c r="Q153" s="10" t="s">
        <v>8321</v>
      </c>
      <c r="R153" t="s">
        <v>8322</v>
      </c>
      <c r="S153" s="14">
        <f t="shared" si="13"/>
        <v>42689.187881944439</v>
      </c>
      <c r="T153" s="15">
        <f t="shared" si="14"/>
        <v>42724.187881944439</v>
      </c>
    </row>
    <row r="154" spans="1:21" ht="49" hidden="1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1"/>
        <v>104</v>
      </c>
      <c r="P154">
        <f t="shared" si="12"/>
        <v>711.04</v>
      </c>
      <c r="Q154" s="10" t="s">
        <v>8321</v>
      </c>
      <c r="R154" t="s">
        <v>8322</v>
      </c>
      <c r="S154" s="14">
        <f t="shared" si="13"/>
        <v>40732.842245370368</v>
      </c>
      <c r="T154" s="15">
        <f t="shared" si="14"/>
        <v>40762.842245370368</v>
      </c>
    </row>
    <row r="155" spans="1:21" ht="49" hidden="1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1"/>
        <v>103</v>
      </c>
      <c r="P155">
        <f t="shared" si="12"/>
        <v>115.45</v>
      </c>
      <c r="Q155" s="10" t="s">
        <v>8321</v>
      </c>
      <c r="R155" t="s">
        <v>8322</v>
      </c>
      <c r="S155" s="14">
        <f t="shared" si="13"/>
        <v>41051.168900462959</v>
      </c>
      <c r="T155" s="15">
        <f t="shared" si="14"/>
        <v>41086.168900462959</v>
      </c>
    </row>
    <row r="156" spans="1:21" ht="49" hidden="1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1"/>
        <v>103</v>
      </c>
      <c r="P156">
        <f t="shared" si="12"/>
        <v>193.05</v>
      </c>
      <c r="Q156" s="10" t="s">
        <v>8321</v>
      </c>
      <c r="R156" t="s">
        <v>8322</v>
      </c>
      <c r="S156" s="14">
        <f t="shared" si="13"/>
        <v>42507.860196759255</v>
      </c>
      <c r="T156" s="15">
        <f t="shared" si="14"/>
        <v>42536.625</v>
      </c>
    </row>
    <row r="157" spans="1:21" ht="49" hidden="1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1"/>
        <v>103</v>
      </c>
      <c r="P157">
        <f t="shared" si="12"/>
        <v>118.97</v>
      </c>
      <c r="Q157" s="10" t="s">
        <v>8323</v>
      </c>
      <c r="R157" t="s">
        <v>8324</v>
      </c>
      <c r="S157" s="14">
        <f t="shared" si="13"/>
        <v>41778.193622685183</v>
      </c>
      <c r="T157" s="15">
        <f t="shared" si="14"/>
        <v>41806.184027777781</v>
      </c>
    </row>
    <row r="158" spans="1:21" ht="49" x14ac:dyDescent="0.25">
      <c r="A158">
        <v>523</v>
      </c>
      <c r="B158" s="3" t="s">
        <v>524</v>
      </c>
      <c r="C158" s="3" t="s">
        <v>4633</v>
      </c>
      <c r="D158" s="6">
        <v>5000</v>
      </c>
      <c r="E158" s="8">
        <v>6030</v>
      </c>
      <c r="F158" t="s">
        <v>8218</v>
      </c>
      <c r="G158" t="s">
        <v>8223</v>
      </c>
      <c r="H158" t="s">
        <v>8245</v>
      </c>
      <c r="I158">
        <v>1442805076</v>
      </c>
      <c r="J158">
        <v>1440213076</v>
      </c>
      <c r="K158" t="b">
        <v>0</v>
      </c>
      <c r="L158">
        <v>84</v>
      </c>
      <c r="M158" t="b">
        <v>1</v>
      </c>
      <c r="N158" t="s">
        <v>8269</v>
      </c>
      <c r="O158">
        <f t="shared" si="11"/>
        <v>121</v>
      </c>
      <c r="P158">
        <f t="shared" si="12"/>
        <v>71.790000000000006</v>
      </c>
      <c r="Q158" s="10" t="s">
        <v>8323</v>
      </c>
      <c r="R158" t="s">
        <v>8326</v>
      </c>
      <c r="S158" s="14">
        <f t="shared" si="13"/>
        <v>42238.13282407407</v>
      </c>
      <c r="T158" s="15">
        <f t="shared" si="14"/>
        <v>42268.13282407407</v>
      </c>
      <c r="U158">
        <f>YEAR(S158)</f>
        <v>2015</v>
      </c>
    </row>
    <row r="159" spans="1:21" ht="49" hidden="1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1"/>
        <v>102</v>
      </c>
      <c r="P159">
        <f t="shared" si="12"/>
        <v>158.36000000000001</v>
      </c>
      <c r="Q159" s="10" t="s">
        <v>8308</v>
      </c>
      <c r="R159" t="s">
        <v>8310</v>
      </c>
      <c r="S159" s="14">
        <f t="shared" si="13"/>
        <v>42542.526423611111</v>
      </c>
      <c r="T159" s="15">
        <f t="shared" si="14"/>
        <v>42601.165972222225</v>
      </c>
    </row>
    <row r="160" spans="1:21" ht="33" hidden="1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1"/>
        <v>254</v>
      </c>
      <c r="P160">
        <f t="shared" si="12"/>
        <v>493.82</v>
      </c>
      <c r="Q160" s="10" t="s">
        <v>8313</v>
      </c>
      <c r="R160" t="s">
        <v>8314</v>
      </c>
      <c r="S160" s="14">
        <f t="shared" si="13"/>
        <v>42132.941805555558</v>
      </c>
      <c r="T160" s="15">
        <f t="shared" si="14"/>
        <v>42155.875</v>
      </c>
    </row>
    <row r="161" spans="1:20" ht="49" hidden="1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1"/>
        <v>102</v>
      </c>
      <c r="P161">
        <f t="shared" si="12"/>
        <v>164.94</v>
      </c>
      <c r="Q161" s="10" t="s">
        <v>8323</v>
      </c>
      <c r="R161" t="s">
        <v>8324</v>
      </c>
      <c r="S161" s="14">
        <f t="shared" si="13"/>
        <v>42612.149780092594</v>
      </c>
      <c r="T161" s="15">
        <f t="shared" si="14"/>
        <v>42647.165972222225</v>
      </c>
    </row>
    <row r="162" spans="1:20" ht="49" hidden="1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1"/>
        <v>101</v>
      </c>
      <c r="P162">
        <f t="shared" si="12"/>
        <v>82.5</v>
      </c>
      <c r="Q162" s="10" t="s">
        <v>8327</v>
      </c>
      <c r="R162" t="s">
        <v>8328</v>
      </c>
      <c r="S162" s="14">
        <f t="shared" si="13"/>
        <v>41851.962916666671</v>
      </c>
      <c r="T162" s="15">
        <f t="shared" si="14"/>
        <v>41880.041666666664</v>
      </c>
    </row>
    <row r="163" spans="1:20" ht="33" hidden="1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1"/>
        <v>168</v>
      </c>
      <c r="P163">
        <f t="shared" si="12"/>
        <v>76.14</v>
      </c>
      <c r="Q163" s="10" t="s">
        <v>8308</v>
      </c>
      <c r="R163" t="s">
        <v>8309</v>
      </c>
      <c r="S163" s="14">
        <f t="shared" si="13"/>
        <v>41179.098530092589</v>
      </c>
      <c r="T163" s="15">
        <f t="shared" si="14"/>
        <v>41209.098530092589</v>
      </c>
    </row>
    <row r="164" spans="1:20" ht="49" hidden="1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1"/>
        <v>125</v>
      </c>
      <c r="P164">
        <f t="shared" si="12"/>
        <v>188.31</v>
      </c>
      <c r="Q164" s="10" t="s">
        <v>8321</v>
      </c>
      <c r="R164" t="s">
        <v>8322</v>
      </c>
      <c r="S164" s="14">
        <f t="shared" si="13"/>
        <v>42437.636469907404</v>
      </c>
      <c r="T164" s="15">
        <f t="shared" si="14"/>
        <v>42467.59480324074</v>
      </c>
    </row>
    <row r="165" spans="1:20" ht="49" hidden="1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1"/>
        <v>119</v>
      </c>
      <c r="P165">
        <f t="shared" si="12"/>
        <v>346.04</v>
      </c>
      <c r="Q165" s="10" t="s">
        <v>8327</v>
      </c>
      <c r="R165" t="s">
        <v>8331</v>
      </c>
      <c r="S165" s="14">
        <f t="shared" si="13"/>
        <v>41951.695671296293</v>
      </c>
      <c r="T165" s="15">
        <f t="shared" si="14"/>
        <v>42011.6956712963</v>
      </c>
    </row>
    <row r="166" spans="1:20" ht="49" hidden="1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1"/>
        <v>199</v>
      </c>
      <c r="P166">
        <f t="shared" si="12"/>
        <v>183.8</v>
      </c>
      <c r="Q166" s="10" t="s">
        <v>8313</v>
      </c>
      <c r="R166" t="s">
        <v>8314</v>
      </c>
      <c r="S166" s="14">
        <f t="shared" si="13"/>
        <v>42152.288819444439</v>
      </c>
      <c r="T166" s="15">
        <f t="shared" si="14"/>
        <v>42182.288819444439</v>
      </c>
    </row>
    <row r="167" spans="1:20" ht="49" hidden="1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1"/>
        <v>165</v>
      </c>
      <c r="P167">
        <f t="shared" si="12"/>
        <v>59.96</v>
      </c>
      <c r="Q167" s="10" t="s">
        <v>8321</v>
      </c>
      <c r="R167" t="s">
        <v>8332</v>
      </c>
      <c r="S167" s="14">
        <f t="shared" si="13"/>
        <v>41791.713252314818</v>
      </c>
      <c r="T167" s="15">
        <f t="shared" si="14"/>
        <v>41836.125</v>
      </c>
    </row>
    <row r="168" spans="1:20" ht="49" hidden="1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1"/>
        <v>493</v>
      </c>
      <c r="P168">
        <f t="shared" si="12"/>
        <v>69.760000000000005</v>
      </c>
      <c r="Q168" s="10" t="s">
        <v>8308</v>
      </c>
      <c r="R168" t="s">
        <v>8309</v>
      </c>
      <c r="S168" s="14">
        <f t="shared" si="13"/>
        <v>42198.676655092597</v>
      </c>
      <c r="T168" s="15">
        <f t="shared" si="14"/>
        <v>42223.676655092597</v>
      </c>
    </row>
    <row r="169" spans="1:20" ht="49" hidden="1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1"/>
        <v>196</v>
      </c>
      <c r="P169">
        <f t="shared" si="12"/>
        <v>36</v>
      </c>
      <c r="Q169" s="10" t="s">
        <v>8308</v>
      </c>
      <c r="R169" t="s">
        <v>8309</v>
      </c>
      <c r="S169" s="14">
        <f t="shared" si="13"/>
        <v>41783.642939814818</v>
      </c>
      <c r="T169" s="15">
        <f t="shared" si="14"/>
        <v>41843.642939814818</v>
      </c>
    </row>
    <row r="170" spans="1:20" ht="49" hidden="1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1"/>
        <v>101</v>
      </c>
      <c r="P170">
        <f t="shared" si="12"/>
        <v>526.46</v>
      </c>
      <c r="Q170" s="10" t="s">
        <v>8327</v>
      </c>
      <c r="R170" t="s">
        <v>8328</v>
      </c>
      <c r="S170" s="14">
        <f t="shared" si="13"/>
        <v>41136.777812500004</v>
      </c>
      <c r="T170" s="15">
        <f t="shared" si="14"/>
        <v>41184.777812500004</v>
      </c>
    </row>
    <row r="171" spans="1:20" ht="33" hidden="1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1"/>
        <v>108</v>
      </c>
      <c r="P171">
        <f t="shared" si="12"/>
        <v>149.46</v>
      </c>
      <c r="Q171" s="10" t="s">
        <v>8311</v>
      </c>
      <c r="R171" t="s">
        <v>8312</v>
      </c>
      <c r="S171" s="14">
        <f t="shared" si="13"/>
        <v>41290.598483796297</v>
      </c>
      <c r="T171" s="15">
        <f t="shared" si="14"/>
        <v>41320.598483796297</v>
      </c>
    </row>
    <row r="172" spans="1:20" ht="49" hidden="1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1"/>
        <v>119</v>
      </c>
      <c r="P172">
        <f t="shared" si="12"/>
        <v>151.32</v>
      </c>
      <c r="Q172" s="10" t="s">
        <v>8308</v>
      </c>
      <c r="R172" t="s">
        <v>8310</v>
      </c>
      <c r="S172" s="14">
        <f t="shared" si="13"/>
        <v>42199.57</v>
      </c>
      <c r="T172" s="15">
        <f t="shared" si="14"/>
        <v>42229.57</v>
      </c>
    </row>
    <row r="173" spans="1:20" ht="49" hidden="1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1"/>
        <v>473</v>
      </c>
      <c r="P173">
        <f t="shared" si="12"/>
        <v>278.39</v>
      </c>
      <c r="Q173" s="10" t="s">
        <v>8308</v>
      </c>
      <c r="R173" t="s">
        <v>8309</v>
      </c>
      <c r="S173" s="14">
        <f t="shared" si="13"/>
        <v>42115.071504629625</v>
      </c>
      <c r="T173" s="15">
        <f t="shared" si="14"/>
        <v>42155.071504629625</v>
      </c>
    </row>
    <row r="174" spans="1:20" ht="49" hidden="1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1"/>
        <v>135</v>
      </c>
      <c r="P174">
        <f t="shared" si="12"/>
        <v>53.99</v>
      </c>
      <c r="Q174" s="10" t="s">
        <v>8313</v>
      </c>
      <c r="R174" t="s">
        <v>8314</v>
      </c>
      <c r="S174" s="14">
        <f t="shared" si="13"/>
        <v>42275.767303240747</v>
      </c>
      <c r="T174" s="15">
        <f t="shared" si="14"/>
        <v>42300.767303240747</v>
      </c>
    </row>
    <row r="175" spans="1:20" ht="49" hidden="1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1"/>
        <v>63</v>
      </c>
      <c r="P175">
        <f t="shared" si="12"/>
        <v>48.28</v>
      </c>
      <c r="Q175" s="10" t="s">
        <v>8316</v>
      </c>
      <c r="R175" t="s">
        <v>8334</v>
      </c>
      <c r="S175" s="14">
        <f t="shared" si="13"/>
        <v>41838.377893518518</v>
      </c>
      <c r="T175" s="15">
        <f t="shared" si="14"/>
        <v>41893.377893518518</v>
      </c>
    </row>
    <row r="176" spans="1:20" ht="49" hidden="1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1"/>
        <v>233</v>
      </c>
      <c r="P176">
        <f t="shared" si="12"/>
        <v>44.46</v>
      </c>
      <c r="Q176" s="10" t="s">
        <v>8323</v>
      </c>
      <c r="R176" t="s">
        <v>8324</v>
      </c>
      <c r="S176" s="14">
        <f t="shared" si="13"/>
        <v>42512.698217592595</v>
      </c>
      <c r="T176" s="15">
        <f t="shared" si="14"/>
        <v>42572.698217592595</v>
      </c>
    </row>
    <row r="177" spans="1:20" ht="49" hidden="1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1"/>
        <v>102</v>
      </c>
      <c r="P177">
        <f t="shared" si="12"/>
        <v>231.66</v>
      </c>
      <c r="Q177" s="10" t="s">
        <v>8323</v>
      </c>
      <c r="R177" t="s">
        <v>8335</v>
      </c>
      <c r="S177" s="14">
        <f t="shared" si="13"/>
        <v>41863.584120370368</v>
      </c>
      <c r="T177" s="15">
        <f t="shared" si="14"/>
        <v>41893.584120370368</v>
      </c>
    </row>
    <row r="178" spans="1:20" ht="33" hidden="1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1"/>
        <v>115</v>
      </c>
      <c r="P178">
        <f t="shared" si="12"/>
        <v>76.72</v>
      </c>
      <c r="Q178" s="10" t="s">
        <v>8311</v>
      </c>
      <c r="R178" t="s">
        <v>8312</v>
      </c>
      <c r="S178" s="14">
        <f t="shared" si="13"/>
        <v>40933.80190972222</v>
      </c>
      <c r="T178" s="15">
        <f t="shared" si="14"/>
        <v>40993.760243055556</v>
      </c>
    </row>
    <row r="179" spans="1:20" ht="33" hidden="1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1"/>
        <v>170</v>
      </c>
      <c r="P179">
        <f t="shared" si="12"/>
        <v>67.42</v>
      </c>
      <c r="Q179" s="10" t="s">
        <v>8308</v>
      </c>
      <c r="R179" t="s">
        <v>8309</v>
      </c>
      <c r="S179" s="14">
        <f t="shared" si="13"/>
        <v>41351.541377314818</v>
      </c>
      <c r="T179" s="15">
        <f t="shared" si="14"/>
        <v>41386.541377314818</v>
      </c>
    </row>
    <row r="180" spans="1:20" ht="49" hidden="1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1"/>
        <v>101</v>
      </c>
      <c r="P180">
        <f t="shared" si="12"/>
        <v>254.39</v>
      </c>
      <c r="Q180" s="10" t="s">
        <v>8321</v>
      </c>
      <c r="R180" t="s">
        <v>8322</v>
      </c>
      <c r="S180" s="14">
        <f t="shared" si="13"/>
        <v>40194.920046296298</v>
      </c>
      <c r="T180" s="15">
        <f t="shared" si="14"/>
        <v>40231.916666666664</v>
      </c>
    </row>
    <row r="181" spans="1:20" ht="49" hidden="1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1"/>
        <v>113</v>
      </c>
      <c r="P181">
        <f t="shared" si="12"/>
        <v>162.91</v>
      </c>
      <c r="Q181" s="10" t="s">
        <v>8323</v>
      </c>
      <c r="R181" t="s">
        <v>8324</v>
      </c>
      <c r="S181" s="14">
        <f t="shared" si="13"/>
        <v>41928.881064814814</v>
      </c>
      <c r="T181" s="15">
        <f t="shared" si="14"/>
        <v>41958.922731481478</v>
      </c>
    </row>
    <row r="182" spans="1:20" ht="49" hidden="1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1"/>
        <v>1802</v>
      </c>
      <c r="P182">
        <f t="shared" si="12"/>
        <v>49.93</v>
      </c>
      <c r="Q182" s="10" t="s">
        <v>8316</v>
      </c>
      <c r="R182" t="s">
        <v>8317</v>
      </c>
      <c r="S182" s="14">
        <f t="shared" si="13"/>
        <v>42776.704432870371</v>
      </c>
      <c r="T182" s="15">
        <f t="shared" si="14"/>
        <v>42801.208333333328</v>
      </c>
    </row>
    <row r="183" spans="1:20" ht="49" hidden="1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1"/>
        <v>179</v>
      </c>
      <c r="P183">
        <f t="shared" si="12"/>
        <v>282.72000000000003</v>
      </c>
      <c r="Q183" s="10" t="s">
        <v>8308</v>
      </c>
      <c r="R183" t="s">
        <v>8309</v>
      </c>
      <c r="S183" s="14">
        <f t="shared" si="13"/>
        <v>41725.082384259258</v>
      </c>
      <c r="T183" s="15">
        <f t="shared" si="14"/>
        <v>41755.082384259258</v>
      </c>
    </row>
    <row r="184" spans="1:20" ht="49" hidden="1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1"/>
        <v>112</v>
      </c>
      <c r="P184">
        <f t="shared" si="12"/>
        <v>117.77</v>
      </c>
      <c r="Q184" s="10" t="s">
        <v>8321</v>
      </c>
      <c r="R184" t="s">
        <v>8322</v>
      </c>
      <c r="S184" s="14">
        <f t="shared" si="13"/>
        <v>42292.495474537034</v>
      </c>
      <c r="T184" s="15">
        <f t="shared" si="14"/>
        <v>42322.537141203706</v>
      </c>
    </row>
    <row r="185" spans="1:20" ht="33" hidden="1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1"/>
        <v>127</v>
      </c>
      <c r="P185">
        <f t="shared" si="12"/>
        <v>1644</v>
      </c>
      <c r="Q185" s="10" t="s">
        <v>8308</v>
      </c>
      <c r="R185" t="s">
        <v>8310</v>
      </c>
      <c r="S185" s="14">
        <f t="shared" si="13"/>
        <v>41891.693379629629</v>
      </c>
      <c r="T185" s="15">
        <f t="shared" si="14"/>
        <v>41926.693379629629</v>
      </c>
    </row>
    <row r="186" spans="1:20" ht="49" hidden="1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1"/>
        <v>125</v>
      </c>
      <c r="P186">
        <f t="shared" si="12"/>
        <v>146.35</v>
      </c>
      <c r="Q186" s="10" t="s">
        <v>8321</v>
      </c>
      <c r="R186" t="s">
        <v>8322</v>
      </c>
      <c r="S186" s="14">
        <f t="shared" si="13"/>
        <v>42772.669062500005</v>
      </c>
      <c r="T186" s="15">
        <f t="shared" si="14"/>
        <v>42802.875</v>
      </c>
    </row>
    <row r="187" spans="1:20" ht="49" hidden="1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1"/>
        <v>127</v>
      </c>
      <c r="P187">
        <f t="shared" si="12"/>
        <v>44.91</v>
      </c>
      <c r="Q187" s="10" t="s">
        <v>8321</v>
      </c>
      <c r="R187" t="s">
        <v>8322</v>
      </c>
      <c r="S187" s="14">
        <f t="shared" si="13"/>
        <v>42427.964745370366</v>
      </c>
      <c r="T187" s="15">
        <f t="shared" si="14"/>
        <v>42467.923078703709</v>
      </c>
    </row>
    <row r="188" spans="1:20" ht="49" hidden="1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1"/>
        <v>143</v>
      </c>
      <c r="P188">
        <f t="shared" si="12"/>
        <v>114.77</v>
      </c>
      <c r="Q188" s="10" t="s">
        <v>8308</v>
      </c>
      <c r="R188" t="s">
        <v>8309</v>
      </c>
      <c r="S188" s="14">
        <f t="shared" si="13"/>
        <v>42361.602476851855</v>
      </c>
      <c r="T188" s="15">
        <f t="shared" si="14"/>
        <v>42400.915972222225</v>
      </c>
    </row>
    <row r="189" spans="1:20" ht="65" hidden="1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1"/>
        <v>22</v>
      </c>
      <c r="P189">
        <f t="shared" si="12"/>
        <v>1536.25</v>
      </c>
      <c r="Q189" s="10" t="s">
        <v>8308</v>
      </c>
      <c r="R189" t="s">
        <v>8310</v>
      </c>
      <c r="S189" s="14">
        <f t="shared" si="13"/>
        <v>42527.625671296293</v>
      </c>
      <c r="T189" s="15">
        <f t="shared" si="14"/>
        <v>42557.625671296293</v>
      </c>
    </row>
    <row r="190" spans="1:20" ht="49" hidden="1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1"/>
        <v>107</v>
      </c>
      <c r="P190">
        <f t="shared" si="12"/>
        <v>97.36</v>
      </c>
      <c r="Q190" s="10" t="s">
        <v>8321</v>
      </c>
      <c r="R190" t="s">
        <v>8322</v>
      </c>
      <c r="S190" s="14">
        <f t="shared" si="13"/>
        <v>42507.581412037034</v>
      </c>
      <c r="T190" s="15">
        <f t="shared" si="14"/>
        <v>42538.581412037034</v>
      </c>
    </row>
    <row r="191" spans="1:20" ht="49" hidden="1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1"/>
        <v>106</v>
      </c>
      <c r="P191">
        <f t="shared" si="12"/>
        <v>104.99</v>
      </c>
      <c r="Q191" s="10" t="s">
        <v>8319</v>
      </c>
      <c r="R191" t="s">
        <v>8320</v>
      </c>
      <c r="S191" s="14">
        <f t="shared" si="13"/>
        <v>42643.642800925925</v>
      </c>
      <c r="T191" s="15">
        <f t="shared" si="14"/>
        <v>42673.642800925925</v>
      </c>
    </row>
    <row r="192" spans="1:20" ht="49" hidden="1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1"/>
        <v>8</v>
      </c>
      <c r="P192">
        <f t="shared" si="12"/>
        <v>78.67</v>
      </c>
      <c r="Q192" s="10" t="s">
        <v>8308</v>
      </c>
      <c r="R192" t="s">
        <v>8315</v>
      </c>
      <c r="S192" s="14">
        <f t="shared" si="13"/>
        <v>42226.313298611116</v>
      </c>
      <c r="T192" s="15">
        <f t="shared" si="14"/>
        <v>42256.313298611116</v>
      </c>
    </row>
    <row r="193" spans="1:21" ht="49" hidden="1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1"/>
        <v>12</v>
      </c>
      <c r="P193">
        <f t="shared" si="12"/>
        <v>2796.67</v>
      </c>
      <c r="Q193" s="10" t="s">
        <v>8323</v>
      </c>
      <c r="R193" t="s">
        <v>8324</v>
      </c>
      <c r="S193" s="14">
        <f t="shared" si="13"/>
        <v>42531.228437500002</v>
      </c>
      <c r="T193" s="15">
        <f t="shared" si="14"/>
        <v>42561.228437500002</v>
      </c>
    </row>
    <row r="194" spans="1:21" ht="49" hidden="1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ref="O194:O257" si="15">ROUND(E194/D194*100,0)</f>
        <v>105</v>
      </c>
      <c r="P194">
        <f t="shared" si="12"/>
        <v>55.07</v>
      </c>
      <c r="Q194" s="10" t="s">
        <v>8321</v>
      </c>
      <c r="R194" t="s">
        <v>8322</v>
      </c>
      <c r="S194" s="14">
        <f t="shared" si="13"/>
        <v>40904.738194444442</v>
      </c>
      <c r="T194" s="15">
        <f t="shared" si="14"/>
        <v>40929.738194444442</v>
      </c>
    </row>
    <row r="195" spans="1:21" ht="33" hidden="1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si="15"/>
        <v>104</v>
      </c>
      <c r="P195">
        <f t="shared" si="12"/>
        <v>922.22</v>
      </c>
      <c r="Q195" s="10" t="s">
        <v>8323</v>
      </c>
      <c r="R195" t="s">
        <v>8324</v>
      </c>
      <c r="S195" s="14">
        <f t="shared" si="13"/>
        <v>42756.690162037034</v>
      </c>
      <c r="T195" s="15">
        <f t="shared" si="14"/>
        <v>42816.648495370369</v>
      </c>
    </row>
    <row r="196" spans="1:21" ht="49" hidden="1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>
        <f t="shared" si="12"/>
        <v>109.04</v>
      </c>
      <c r="Q196" s="10" t="s">
        <v>8321</v>
      </c>
      <c r="R196" t="s">
        <v>8322</v>
      </c>
      <c r="S196" s="14">
        <f t="shared" si="13"/>
        <v>41949.697962962964</v>
      </c>
      <c r="T196" s="15">
        <f t="shared" si="14"/>
        <v>41994.697962962964</v>
      </c>
    </row>
    <row r="197" spans="1:21" ht="49" hidden="1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>
        <f t="shared" si="12"/>
        <v>202.23</v>
      </c>
      <c r="Q197" s="10" t="s">
        <v>8323</v>
      </c>
      <c r="R197" t="s">
        <v>8324</v>
      </c>
      <c r="S197" s="14">
        <f t="shared" si="13"/>
        <v>42334.803923611107</v>
      </c>
      <c r="T197" s="15">
        <f t="shared" si="14"/>
        <v>42354.845833333333</v>
      </c>
    </row>
    <row r="198" spans="1:21" ht="33" hidden="1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>
        <f t="shared" si="12"/>
        <v>246.61</v>
      </c>
      <c r="Q198" s="10" t="s">
        <v>8321</v>
      </c>
      <c r="R198" t="s">
        <v>8322</v>
      </c>
      <c r="S198" s="14">
        <f t="shared" si="13"/>
        <v>41943.293912037036</v>
      </c>
      <c r="T198" s="15">
        <f t="shared" si="14"/>
        <v>41974.3355787037</v>
      </c>
    </row>
    <row r="199" spans="1:21" ht="33" hidden="1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>
        <f t="shared" si="12"/>
        <v>97.82</v>
      </c>
      <c r="Q199" s="10" t="s">
        <v>8321</v>
      </c>
      <c r="R199" t="s">
        <v>8322</v>
      </c>
      <c r="S199" s="14">
        <f t="shared" si="13"/>
        <v>41164.040960648148</v>
      </c>
      <c r="T199" s="15">
        <f t="shared" si="14"/>
        <v>41194.040960648148</v>
      </c>
    </row>
    <row r="200" spans="1:21" ht="49" hidden="1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>
        <f t="shared" si="12"/>
        <v>130.22999999999999</v>
      </c>
      <c r="Q200" s="10" t="s">
        <v>8319</v>
      </c>
      <c r="R200" t="s">
        <v>8320</v>
      </c>
      <c r="S200" s="14">
        <f t="shared" si="13"/>
        <v>41836.625254629631</v>
      </c>
      <c r="T200" s="15">
        <f t="shared" si="14"/>
        <v>41866.625254629631</v>
      </c>
    </row>
    <row r="201" spans="1:21" ht="33" hidden="1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>
        <f t="shared" si="12"/>
        <v>162.91999999999999</v>
      </c>
      <c r="Q201" s="10" t="s">
        <v>8308</v>
      </c>
      <c r="R201" t="s">
        <v>8310</v>
      </c>
      <c r="S201" s="14">
        <f t="shared" si="13"/>
        <v>42278.498240740737</v>
      </c>
      <c r="T201" s="15">
        <f t="shared" si="14"/>
        <v>42314.041666666672</v>
      </c>
    </row>
    <row r="202" spans="1:21" ht="49" hidden="1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>
        <f t="shared" si="12"/>
        <v>159.51</v>
      </c>
      <c r="Q202" s="10" t="s">
        <v>8321</v>
      </c>
      <c r="R202" t="s">
        <v>8332</v>
      </c>
      <c r="S202" s="14">
        <f t="shared" si="13"/>
        <v>42032.693043981482</v>
      </c>
      <c r="T202" s="15">
        <f t="shared" si="14"/>
        <v>42062.693043981482</v>
      </c>
    </row>
    <row r="203" spans="1:21" ht="49" hidden="1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>
        <f t="shared" si="12"/>
        <v>56.41</v>
      </c>
      <c r="Q203" s="10" t="s">
        <v>8313</v>
      </c>
      <c r="R203" t="s">
        <v>8314</v>
      </c>
      <c r="S203" s="14">
        <f t="shared" si="13"/>
        <v>42072.488182870366</v>
      </c>
      <c r="T203" s="15">
        <f t="shared" si="14"/>
        <v>42102.488182870366</v>
      </c>
    </row>
    <row r="204" spans="1:21" ht="49" x14ac:dyDescent="0.25">
      <c r="A204">
        <v>524</v>
      </c>
      <c r="B204" s="3" t="s">
        <v>525</v>
      </c>
      <c r="C204" s="3" t="s">
        <v>4634</v>
      </c>
      <c r="D204" s="6">
        <v>3500</v>
      </c>
      <c r="E204" s="8">
        <v>3803.55</v>
      </c>
      <c r="F204" t="s">
        <v>8218</v>
      </c>
      <c r="G204" t="s">
        <v>8224</v>
      </c>
      <c r="H204" t="s">
        <v>8246</v>
      </c>
      <c r="I204">
        <v>1464801169</v>
      </c>
      <c r="J204">
        <v>1462209169</v>
      </c>
      <c r="K204" t="b">
        <v>0</v>
      </c>
      <c r="L204">
        <v>130</v>
      </c>
      <c r="M204" t="b">
        <v>1</v>
      </c>
      <c r="N204" t="s">
        <v>8269</v>
      </c>
      <c r="O204">
        <f t="shared" si="15"/>
        <v>109</v>
      </c>
      <c r="P204">
        <f t="shared" si="12"/>
        <v>29.26</v>
      </c>
      <c r="Q204" s="10" t="s">
        <v>8323</v>
      </c>
      <c r="R204" t="s">
        <v>8326</v>
      </c>
      <c r="S204" s="14">
        <f t="shared" si="13"/>
        <v>42492.717233796298</v>
      </c>
      <c r="T204" s="15">
        <f t="shared" si="14"/>
        <v>42522.717233796298</v>
      </c>
      <c r="U204">
        <f>YEAR(S204)</f>
        <v>2016</v>
      </c>
    </row>
    <row r="205" spans="1:21" ht="49" hidden="1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>
        <f t="shared" si="12"/>
        <v>152.62</v>
      </c>
      <c r="Q205" s="10" t="s">
        <v>8308</v>
      </c>
      <c r="R205" t="s">
        <v>8309</v>
      </c>
      <c r="S205" s="14">
        <f t="shared" si="13"/>
        <v>41069.088506944441</v>
      </c>
      <c r="T205" s="15">
        <f t="shared" si="14"/>
        <v>41099.088506944441</v>
      </c>
    </row>
    <row r="206" spans="1:21" ht="49" hidden="1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>
        <f t="shared" si="12"/>
        <v>364.35</v>
      </c>
      <c r="Q206" s="10" t="s">
        <v>8308</v>
      </c>
      <c r="R206" t="s">
        <v>8310</v>
      </c>
      <c r="S206" s="14">
        <f t="shared" si="13"/>
        <v>42740.693692129629</v>
      </c>
      <c r="T206" s="15">
        <f t="shared" si="14"/>
        <v>42786.791666666672</v>
      </c>
    </row>
    <row r="207" spans="1:21" ht="49" hidden="1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>
        <f t="shared" si="12"/>
        <v>170.45</v>
      </c>
      <c r="Q207" s="10" t="s">
        <v>8313</v>
      </c>
      <c r="R207" t="s">
        <v>8314</v>
      </c>
      <c r="S207" s="14">
        <f t="shared" si="13"/>
        <v>42493.167719907404</v>
      </c>
      <c r="T207" s="15">
        <f t="shared" si="14"/>
        <v>42528.167719907404</v>
      </c>
    </row>
    <row r="208" spans="1:21" ht="49" x14ac:dyDescent="0.25">
      <c r="A208">
        <v>525</v>
      </c>
      <c r="B208" s="3" t="s">
        <v>526</v>
      </c>
      <c r="C208" s="3" t="s">
        <v>4635</v>
      </c>
      <c r="D208" s="6">
        <v>12000</v>
      </c>
      <c r="E208" s="8">
        <v>12000</v>
      </c>
      <c r="F208" t="s">
        <v>8218</v>
      </c>
      <c r="G208" t="s">
        <v>8223</v>
      </c>
      <c r="H208" t="s">
        <v>8245</v>
      </c>
      <c r="I208">
        <v>1410601041</v>
      </c>
      <c r="J208">
        <v>1406713041</v>
      </c>
      <c r="K208" t="b">
        <v>0</v>
      </c>
      <c r="L208">
        <v>12</v>
      </c>
      <c r="M208" t="b">
        <v>1</v>
      </c>
      <c r="N208" t="s">
        <v>8269</v>
      </c>
      <c r="O208">
        <f t="shared" si="15"/>
        <v>100</v>
      </c>
      <c r="P208">
        <f t="shared" si="12"/>
        <v>1000</v>
      </c>
      <c r="Q208" s="10" t="s">
        <v>8323</v>
      </c>
      <c r="R208" t="s">
        <v>8326</v>
      </c>
      <c r="S208" s="14">
        <f t="shared" si="13"/>
        <v>41850.400937500002</v>
      </c>
      <c r="T208" s="15">
        <f t="shared" si="14"/>
        <v>41895.400937500002</v>
      </c>
      <c r="U208">
        <f>YEAR(S208)</f>
        <v>2014</v>
      </c>
    </row>
    <row r="209" spans="1:20" ht="49" hidden="1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>
        <f t="shared" si="12"/>
        <v>64.02</v>
      </c>
      <c r="Q209" s="10" t="s">
        <v>8308</v>
      </c>
      <c r="R209" t="s">
        <v>8309</v>
      </c>
      <c r="S209" s="14">
        <f t="shared" si="13"/>
        <v>41731.520949074074</v>
      </c>
      <c r="T209" s="15">
        <f t="shared" si="14"/>
        <v>41761.520949074074</v>
      </c>
    </row>
    <row r="210" spans="1:20" ht="33" hidden="1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>
        <f t="shared" si="12"/>
        <v>43.33</v>
      </c>
      <c r="Q210" s="10" t="s">
        <v>8311</v>
      </c>
      <c r="R210" t="s">
        <v>8312</v>
      </c>
      <c r="S210" s="14">
        <f t="shared" si="13"/>
        <v>40766.041921296295</v>
      </c>
      <c r="T210" s="15">
        <f t="shared" si="14"/>
        <v>40796.041921296295</v>
      </c>
    </row>
    <row r="211" spans="1:20" ht="49" hidden="1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>
        <f t="shared" si="12"/>
        <v>82.4</v>
      </c>
      <c r="Q211" s="10" t="s">
        <v>8316</v>
      </c>
      <c r="R211" t="s">
        <v>8317</v>
      </c>
      <c r="S211" s="14">
        <f t="shared" si="13"/>
        <v>42234.624895833331</v>
      </c>
      <c r="T211" s="15">
        <f t="shared" si="14"/>
        <v>42264.624895833331</v>
      </c>
    </row>
    <row r="212" spans="1:20" ht="49" hidden="1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>
        <f t="shared" ref="P212:P275" si="16">IFERROR(ROUND(E212/L212,2),0)</f>
        <v>46.58</v>
      </c>
      <c r="Q212" s="10" t="s">
        <v>8308</v>
      </c>
      <c r="R212" t="s">
        <v>8309</v>
      </c>
      <c r="S212" s="14">
        <f t="shared" ref="S212:S275" si="17">(((J212/60)/60)/24)+DATE(1970,1,1)</f>
        <v>41738.864803240744</v>
      </c>
      <c r="T212" s="15">
        <f t="shared" ref="T212:T275" si="18">(((I212/60)/60)/24)+DATE(1970,1,1)</f>
        <v>41768.864803240744</v>
      </c>
    </row>
    <row r="213" spans="1:20" ht="49" hidden="1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>
        <f t="shared" si="16"/>
        <v>71.59</v>
      </c>
      <c r="Q213" s="10" t="s">
        <v>8313</v>
      </c>
      <c r="R213" t="s">
        <v>8314</v>
      </c>
      <c r="S213" s="14">
        <f t="shared" si="17"/>
        <v>41759.923101851848</v>
      </c>
      <c r="T213" s="15">
        <f t="shared" si="18"/>
        <v>41789.923101851848</v>
      </c>
    </row>
    <row r="214" spans="1:20" ht="49" hidden="1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>
        <f t="shared" si="16"/>
        <v>149.44</v>
      </c>
      <c r="Q214" s="10" t="s">
        <v>8323</v>
      </c>
      <c r="R214" t="s">
        <v>8324</v>
      </c>
      <c r="S214" s="14">
        <f t="shared" si="17"/>
        <v>41899.294942129629</v>
      </c>
      <c r="T214" s="15">
        <f t="shared" si="18"/>
        <v>41928.290972222225</v>
      </c>
    </row>
    <row r="215" spans="1:20" ht="33" hidden="1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>
        <f t="shared" si="16"/>
        <v>76.44</v>
      </c>
      <c r="Q215" s="10" t="s">
        <v>8313</v>
      </c>
      <c r="R215" t="s">
        <v>8314</v>
      </c>
      <c r="S215" s="14">
        <f t="shared" si="17"/>
        <v>42326.818738425922</v>
      </c>
      <c r="T215" s="15">
        <f t="shared" si="18"/>
        <v>42356.818738425922</v>
      </c>
    </row>
    <row r="216" spans="1:20" ht="49" hidden="1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>
        <f t="shared" si="16"/>
        <v>80.02</v>
      </c>
      <c r="Q216" s="10" t="s">
        <v>8308</v>
      </c>
      <c r="R216" t="s">
        <v>8315</v>
      </c>
      <c r="S216" s="14">
        <f t="shared" si="17"/>
        <v>41915.747314814813</v>
      </c>
      <c r="T216" s="15">
        <f t="shared" si="18"/>
        <v>41955.888888888891</v>
      </c>
    </row>
    <row r="217" spans="1:20" ht="49" hidden="1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>
        <f t="shared" si="16"/>
        <v>109.82</v>
      </c>
      <c r="Q217" s="10" t="s">
        <v>8321</v>
      </c>
      <c r="R217" t="s">
        <v>8322</v>
      </c>
      <c r="S217" s="14">
        <f t="shared" si="17"/>
        <v>41936.001226851848</v>
      </c>
      <c r="T217" s="15">
        <f t="shared" si="18"/>
        <v>41966.042893518519</v>
      </c>
    </row>
    <row r="218" spans="1:20" ht="49" hidden="1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>
        <f t="shared" si="16"/>
        <v>82.96</v>
      </c>
      <c r="Q218" s="10" t="s">
        <v>8327</v>
      </c>
      <c r="R218" t="s">
        <v>8331</v>
      </c>
      <c r="S218" s="14">
        <f t="shared" si="17"/>
        <v>41116.690104166664</v>
      </c>
      <c r="T218" s="15">
        <f t="shared" si="18"/>
        <v>41151.690104166664</v>
      </c>
    </row>
    <row r="219" spans="1:20" ht="49" hidden="1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>
        <f t="shared" si="16"/>
        <v>287.31</v>
      </c>
      <c r="Q219" s="10" t="s">
        <v>8321</v>
      </c>
      <c r="R219" t="s">
        <v>8322</v>
      </c>
      <c r="S219" s="14">
        <f t="shared" si="17"/>
        <v>41019.793032407404</v>
      </c>
      <c r="T219" s="15">
        <f t="shared" si="18"/>
        <v>41049.793032407404</v>
      </c>
    </row>
    <row r="220" spans="1:20" ht="33" hidden="1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>
        <f t="shared" si="16"/>
        <v>66.349999999999994</v>
      </c>
      <c r="Q220" s="10" t="s">
        <v>8321</v>
      </c>
      <c r="R220" t="s">
        <v>8332</v>
      </c>
      <c r="S220" s="14">
        <f t="shared" si="17"/>
        <v>42229.820173611108</v>
      </c>
      <c r="T220" s="15">
        <f t="shared" si="18"/>
        <v>42262.818750000006</v>
      </c>
    </row>
    <row r="221" spans="1:20" ht="49" hidden="1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>
        <f t="shared" si="16"/>
        <v>121</v>
      </c>
      <c r="Q221" s="10" t="s">
        <v>8313</v>
      </c>
      <c r="R221" t="s">
        <v>8314</v>
      </c>
      <c r="S221" s="14">
        <f t="shared" si="17"/>
        <v>42503.66474537037</v>
      </c>
      <c r="T221" s="15">
        <f t="shared" si="18"/>
        <v>42534.249305555553</v>
      </c>
    </row>
    <row r="222" spans="1:20" ht="49" hidden="1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>
        <f t="shared" si="16"/>
        <v>66.7</v>
      </c>
      <c r="Q222" s="10" t="s">
        <v>8321</v>
      </c>
      <c r="R222" t="s">
        <v>8322</v>
      </c>
      <c r="S222" s="14">
        <f t="shared" si="17"/>
        <v>42479.626875000002</v>
      </c>
      <c r="T222" s="15">
        <f t="shared" si="18"/>
        <v>42509.626875000002</v>
      </c>
    </row>
    <row r="223" spans="1:20" ht="49" hidden="1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>
        <f t="shared" si="16"/>
        <v>194.26</v>
      </c>
      <c r="Q223" s="10" t="s">
        <v>8308</v>
      </c>
      <c r="R223" t="s">
        <v>8309</v>
      </c>
      <c r="S223" s="14">
        <f t="shared" si="17"/>
        <v>41535.812708333331</v>
      </c>
      <c r="T223" s="15">
        <f t="shared" si="18"/>
        <v>41563.165972222225</v>
      </c>
    </row>
    <row r="224" spans="1:20" ht="49" hidden="1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>
        <f t="shared" si="16"/>
        <v>133.13999999999999</v>
      </c>
      <c r="Q224" s="10" t="s">
        <v>8321</v>
      </c>
      <c r="R224" t="s">
        <v>8322</v>
      </c>
      <c r="S224" s="14">
        <f t="shared" si="17"/>
        <v>41646.628032407411</v>
      </c>
      <c r="T224" s="15">
        <f t="shared" si="18"/>
        <v>41675.961111111108</v>
      </c>
    </row>
    <row r="225" spans="1:21" ht="49" hidden="1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>
        <f t="shared" si="16"/>
        <v>106.62</v>
      </c>
      <c r="Q225" s="10" t="s">
        <v>8321</v>
      </c>
      <c r="R225" t="s">
        <v>8322</v>
      </c>
      <c r="S225" s="14">
        <f t="shared" si="17"/>
        <v>42647.446597222224</v>
      </c>
      <c r="T225" s="15">
        <f t="shared" si="18"/>
        <v>42682.488263888896</v>
      </c>
    </row>
    <row r="226" spans="1:21" ht="49" hidden="1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>
        <f t="shared" si="16"/>
        <v>219.93</v>
      </c>
      <c r="Q226" s="10" t="s">
        <v>8319</v>
      </c>
      <c r="R226" t="s">
        <v>8320</v>
      </c>
      <c r="S226" s="14">
        <f t="shared" si="17"/>
        <v>42332.89980324074</v>
      </c>
      <c r="T226" s="15">
        <f t="shared" si="18"/>
        <v>42363</v>
      </c>
    </row>
    <row r="227" spans="1:21" ht="49" hidden="1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>
        <f t="shared" si="16"/>
        <v>104.82</v>
      </c>
      <c r="Q227" s="10" t="s">
        <v>8321</v>
      </c>
      <c r="R227" t="s">
        <v>8322</v>
      </c>
      <c r="S227" s="14">
        <f t="shared" si="17"/>
        <v>41379.515775462962</v>
      </c>
      <c r="T227" s="15">
        <f t="shared" si="18"/>
        <v>41411.165972222225</v>
      </c>
    </row>
    <row r="228" spans="1:21" ht="49" hidden="1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>
        <f t="shared" si="16"/>
        <v>98.03</v>
      </c>
      <c r="Q228" s="10" t="s">
        <v>8327</v>
      </c>
      <c r="R228" t="s">
        <v>8331</v>
      </c>
      <c r="S228" s="14">
        <f t="shared" si="17"/>
        <v>40921.919340277782</v>
      </c>
      <c r="T228" s="15">
        <f t="shared" si="18"/>
        <v>40951.919340277782</v>
      </c>
    </row>
    <row r="229" spans="1:21" ht="33" hidden="1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>
        <f t="shared" si="16"/>
        <v>119.39</v>
      </c>
      <c r="Q229" s="10" t="s">
        <v>8308</v>
      </c>
      <c r="R229" t="s">
        <v>8310</v>
      </c>
      <c r="S229" s="14">
        <f t="shared" si="17"/>
        <v>42094.808182870373</v>
      </c>
      <c r="T229" s="15">
        <f t="shared" si="18"/>
        <v>42124.808182870373</v>
      </c>
    </row>
    <row r="230" spans="1:21" ht="21" hidden="1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>
        <f t="shared" si="16"/>
        <v>97</v>
      </c>
      <c r="Q230" s="10" t="s">
        <v>8323</v>
      </c>
      <c r="R230" t="s">
        <v>8324</v>
      </c>
      <c r="S230" s="14">
        <f t="shared" si="17"/>
        <v>42337.02039351852</v>
      </c>
      <c r="T230" s="15">
        <f t="shared" si="18"/>
        <v>42359.207638888889</v>
      </c>
    </row>
    <row r="231" spans="1:21" ht="49" hidden="1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>
        <f t="shared" si="16"/>
        <v>271.51</v>
      </c>
      <c r="Q231" s="10" t="s">
        <v>8319</v>
      </c>
      <c r="R231" t="s">
        <v>8320</v>
      </c>
      <c r="S231" s="14">
        <f t="shared" si="17"/>
        <v>42770.201481481476</v>
      </c>
      <c r="T231" s="15">
        <f t="shared" si="18"/>
        <v>42805.201481481476</v>
      </c>
    </row>
    <row r="232" spans="1:21" ht="49" x14ac:dyDescent="0.25">
      <c r="A232">
        <v>526</v>
      </c>
      <c r="B232" s="3" t="s">
        <v>527</v>
      </c>
      <c r="C232" s="3" t="s">
        <v>4636</v>
      </c>
      <c r="D232" s="6">
        <v>1500</v>
      </c>
      <c r="E232" s="8">
        <v>1710</v>
      </c>
      <c r="F232" t="s">
        <v>8218</v>
      </c>
      <c r="G232" t="s">
        <v>8224</v>
      </c>
      <c r="H232" t="s">
        <v>8246</v>
      </c>
      <c r="I232">
        <v>1438966800</v>
      </c>
      <c r="J232">
        <v>1436278344</v>
      </c>
      <c r="K232" t="b">
        <v>0</v>
      </c>
      <c r="L232">
        <v>23</v>
      </c>
      <c r="M232" t="b">
        <v>1</v>
      </c>
      <c r="N232" t="s">
        <v>8269</v>
      </c>
      <c r="O232">
        <f t="shared" si="15"/>
        <v>114</v>
      </c>
      <c r="P232">
        <f t="shared" si="16"/>
        <v>74.349999999999994</v>
      </c>
      <c r="Q232" s="10" t="s">
        <v>8323</v>
      </c>
      <c r="R232" t="s">
        <v>8326</v>
      </c>
      <c r="S232" s="14">
        <f t="shared" si="17"/>
        <v>42192.591944444444</v>
      </c>
      <c r="T232" s="15">
        <f t="shared" si="18"/>
        <v>42223.708333333328</v>
      </c>
      <c r="U232">
        <f>YEAR(S232)</f>
        <v>2015</v>
      </c>
    </row>
    <row r="233" spans="1:21" ht="33" hidden="1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>
        <f t="shared" si="16"/>
        <v>153.43</v>
      </c>
      <c r="Q233" s="10" t="s">
        <v>8308</v>
      </c>
      <c r="R233" t="s">
        <v>8310</v>
      </c>
      <c r="S233" s="14">
        <f t="shared" si="17"/>
        <v>42282.168993055559</v>
      </c>
      <c r="T233" s="15">
        <f t="shared" si="18"/>
        <v>42327.210659722223</v>
      </c>
    </row>
    <row r="234" spans="1:21" ht="49" x14ac:dyDescent="0.25">
      <c r="A234">
        <v>527</v>
      </c>
      <c r="B234" s="3" t="s">
        <v>528</v>
      </c>
      <c r="C234" s="3" t="s">
        <v>4637</v>
      </c>
      <c r="D234" s="6">
        <v>10000</v>
      </c>
      <c r="E234" s="8">
        <v>10085</v>
      </c>
      <c r="F234" t="s">
        <v>8218</v>
      </c>
      <c r="G234" t="s">
        <v>8223</v>
      </c>
      <c r="H234" t="s">
        <v>8245</v>
      </c>
      <c r="I234">
        <v>1487347500</v>
      </c>
      <c r="J234">
        <v>1484715366</v>
      </c>
      <c r="K234" t="b">
        <v>0</v>
      </c>
      <c r="L234">
        <v>158</v>
      </c>
      <c r="M234" t="b">
        <v>1</v>
      </c>
      <c r="N234" t="s">
        <v>8269</v>
      </c>
      <c r="O234">
        <f t="shared" si="15"/>
        <v>101</v>
      </c>
      <c r="P234">
        <f t="shared" si="16"/>
        <v>63.83</v>
      </c>
      <c r="Q234" s="10" t="s">
        <v>8323</v>
      </c>
      <c r="R234" t="s">
        <v>8326</v>
      </c>
      <c r="S234" s="14">
        <f t="shared" si="17"/>
        <v>42753.205625000002</v>
      </c>
      <c r="T234" s="15">
        <f t="shared" si="18"/>
        <v>42783.670138888891</v>
      </c>
      <c r="U234">
        <f>YEAR(S234)</f>
        <v>2017</v>
      </c>
    </row>
    <row r="235" spans="1:21" ht="49" hidden="1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>
        <f t="shared" si="16"/>
        <v>65.319999999999993</v>
      </c>
      <c r="Q235" s="10" t="s">
        <v>8316</v>
      </c>
      <c r="R235" t="s">
        <v>8317</v>
      </c>
      <c r="S235" s="14">
        <f t="shared" si="17"/>
        <v>42417.625046296293</v>
      </c>
      <c r="T235" s="15">
        <f t="shared" si="18"/>
        <v>42452.290972222225</v>
      </c>
    </row>
    <row r="236" spans="1:21" ht="49" hidden="1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>
        <f t="shared" si="16"/>
        <v>103.2</v>
      </c>
      <c r="Q236" s="10" t="s">
        <v>8311</v>
      </c>
      <c r="R236" t="s">
        <v>8312</v>
      </c>
      <c r="S236" s="14">
        <f t="shared" si="17"/>
        <v>41533.542858796296</v>
      </c>
      <c r="T236" s="15">
        <f t="shared" si="18"/>
        <v>41563.542858796296</v>
      </c>
    </row>
    <row r="237" spans="1:21" ht="49" hidden="1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>
        <f t="shared" si="16"/>
        <v>40.35</v>
      </c>
      <c r="Q237" s="10" t="s">
        <v>8327</v>
      </c>
      <c r="R237" t="s">
        <v>8331</v>
      </c>
      <c r="S237" s="14">
        <f t="shared" si="17"/>
        <v>42723.63653935185</v>
      </c>
      <c r="T237" s="15">
        <f t="shared" si="18"/>
        <v>42753.63653935185</v>
      </c>
    </row>
    <row r="238" spans="1:21" ht="49" hidden="1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>
        <f t="shared" si="16"/>
        <v>119.99</v>
      </c>
      <c r="Q238" s="10" t="s">
        <v>8321</v>
      </c>
      <c r="R238" t="s">
        <v>8322</v>
      </c>
      <c r="S238" s="14">
        <f t="shared" si="17"/>
        <v>42111.970995370371</v>
      </c>
      <c r="T238" s="15">
        <f t="shared" si="18"/>
        <v>42156.097222222219</v>
      </c>
    </row>
    <row r="239" spans="1:21" ht="49" hidden="1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>
        <f t="shared" si="16"/>
        <v>83.97</v>
      </c>
      <c r="Q239" s="10" t="s">
        <v>8327</v>
      </c>
      <c r="R239" t="s">
        <v>8331</v>
      </c>
      <c r="S239" s="14">
        <f t="shared" si="17"/>
        <v>41710.594282407408</v>
      </c>
      <c r="T239" s="15">
        <f t="shared" si="18"/>
        <v>41740.594282407408</v>
      </c>
    </row>
    <row r="240" spans="1:21" ht="49" hidden="1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>
        <f t="shared" si="16"/>
        <v>230.56</v>
      </c>
      <c r="Q240" s="10" t="s">
        <v>8308</v>
      </c>
      <c r="R240" t="s">
        <v>8309</v>
      </c>
      <c r="S240" s="14">
        <f t="shared" si="17"/>
        <v>40941.199826388889</v>
      </c>
      <c r="T240" s="15">
        <f t="shared" si="18"/>
        <v>40970.125</v>
      </c>
    </row>
    <row r="241" spans="1:20" ht="49" hidden="1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>
        <f t="shared" si="16"/>
        <v>99.97</v>
      </c>
      <c r="Q241" s="10" t="s">
        <v>8308</v>
      </c>
      <c r="R241" t="s">
        <v>8310</v>
      </c>
      <c r="S241" s="14">
        <f t="shared" si="17"/>
        <v>42678.459120370375</v>
      </c>
      <c r="T241" s="15">
        <f t="shared" si="18"/>
        <v>42718.500787037032</v>
      </c>
    </row>
    <row r="242" spans="1:20" ht="49" hidden="1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>
        <f t="shared" si="16"/>
        <v>164.91</v>
      </c>
      <c r="Q242" s="10" t="s">
        <v>8308</v>
      </c>
      <c r="R242" t="s">
        <v>8309</v>
      </c>
      <c r="S242" s="14">
        <f t="shared" si="17"/>
        <v>41424.27107638889</v>
      </c>
      <c r="T242" s="15">
        <f t="shared" si="18"/>
        <v>41456.75</v>
      </c>
    </row>
    <row r="243" spans="1:20" ht="49" hidden="1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>
        <f t="shared" si="16"/>
        <v>117.49</v>
      </c>
      <c r="Q243" s="10" t="s">
        <v>8308</v>
      </c>
      <c r="R243" t="s">
        <v>8318</v>
      </c>
      <c r="S243" s="14">
        <f t="shared" si="17"/>
        <v>42264.963159722218</v>
      </c>
      <c r="T243" s="15">
        <f t="shared" si="18"/>
        <v>42308.947916666672</v>
      </c>
    </row>
    <row r="244" spans="1:20" ht="33" hidden="1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>
        <f t="shared" si="16"/>
        <v>131.99</v>
      </c>
      <c r="Q244" s="10" t="s">
        <v>8308</v>
      </c>
      <c r="R244" t="s">
        <v>8309</v>
      </c>
      <c r="S244" s="14">
        <f t="shared" si="17"/>
        <v>41313.755219907405</v>
      </c>
      <c r="T244" s="15">
        <f t="shared" si="18"/>
        <v>41343.755219907405</v>
      </c>
    </row>
    <row r="245" spans="1:20" ht="49" hidden="1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>
        <f t="shared" si="16"/>
        <v>90.5</v>
      </c>
      <c r="Q245" s="10" t="s">
        <v>8311</v>
      </c>
      <c r="R245" t="s">
        <v>8312</v>
      </c>
      <c r="S245" s="14">
        <f t="shared" si="17"/>
        <v>40840.615787037037</v>
      </c>
      <c r="T245" s="15">
        <f t="shared" si="18"/>
        <v>40900.125</v>
      </c>
    </row>
    <row r="246" spans="1:20" ht="33" hidden="1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>
        <f t="shared" si="16"/>
        <v>73.5</v>
      </c>
      <c r="Q246" s="10" t="s">
        <v>8308</v>
      </c>
      <c r="R246" t="s">
        <v>8309</v>
      </c>
      <c r="S246" s="14">
        <f t="shared" si="17"/>
        <v>41704.735937500001</v>
      </c>
      <c r="T246" s="15">
        <f t="shared" si="18"/>
        <v>41750.165972222225</v>
      </c>
    </row>
    <row r="247" spans="1:20" ht="49" hidden="1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>
        <f t="shared" si="16"/>
        <v>96.88</v>
      </c>
      <c r="Q247" s="10" t="s">
        <v>8311</v>
      </c>
      <c r="R247" t="s">
        <v>8312</v>
      </c>
      <c r="S247" s="14">
        <f t="shared" si="17"/>
        <v>42073.957569444443</v>
      </c>
      <c r="T247" s="15">
        <f t="shared" si="18"/>
        <v>42103.957569444443</v>
      </c>
    </row>
    <row r="248" spans="1:20" ht="49" hidden="1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>
        <f t="shared" si="16"/>
        <v>215.73</v>
      </c>
      <c r="Q248" s="10" t="s">
        <v>8311</v>
      </c>
      <c r="R248" t="s">
        <v>8333</v>
      </c>
      <c r="S248" s="14">
        <f t="shared" si="17"/>
        <v>40977.805300925924</v>
      </c>
      <c r="T248" s="15">
        <f t="shared" si="18"/>
        <v>41007.76363425926</v>
      </c>
    </row>
    <row r="249" spans="1:20" ht="49" hidden="1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>
        <f t="shared" si="16"/>
        <v>94.55</v>
      </c>
      <c r="Q249" s="10" t="s">
        <v>8323</v>
      </c>
      <c r="R249" t="s">
        <v>8324</v>
      </c>
      <c r="S249" s="14">
        <f t="shared" si="17"/>
        <v>41932.708877314813</v>
      </c>
      <c r="T249" s="15">
        <f t="shared" si="18"/>
        <v>41961.190972222219</v>
      </c>
    </row>
    <row r="250" spans="1:20" ht="49" hidden="1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>
        <f t="shared" si="16"/>
        <v>65.86</v>
      </c>
      <c r="Q250" s="10" t="s">
        <v>8327</v>
      </c>
      <c r="R250" t="s">
        <v>8336</v>
      </c>
      <c r="S250" s="14">
        <f t="shared" si="17"/>
        <v>42702.212337962963</v>
      </c>
      <c r="T250" s="15">
        <f t="shared" si="18"/>
        <v>42732.212337962963</v>
      </c>
    </row>
    <row r="251" spans="1:20" ht="49" hidden="1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>
        <f t="shared" si="16"/>
        <v>150.9</v>
      </c>
      <c r="Q251" s="10" t="s">
        <v>8321</v>
      </c>
      <c r="R251" t="s">
        <v>8332</v>
      </c>
      <c r="S251" s="14">
        <f t="shared" si="17"/>
        <v>41754.047083333331</v>
      </c>
      <c r="T251" s="15">
        <f t="shared" si="18"/>
        <v>41784.957638888889</v>
      </c>
    </row>
    <row r="252" spans="1:20" ht="49" hidden="1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>
        <f t="shared" si="16"/>
        <v>81.95</v>
      </c>
      <c r="Q252" s="10" t="s">
        <v>8308</v>
      </c>
      <c r="R252" t="s">
        <v>8315</v>
      </c>
      <c r="S252" s="14">
        <f t="shared" si="17"/>
        <v>42184.874675925923</v>
      </c>
      <c r="T252" s="15">
        <f t="shared" si="18"/>
        <v>42228.083333333328</v>
      </c>
    </row>
    <row r="253" spans="1:20" ht="33" hidden="1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>
        <f t="shared" si="16"/>
        <v>55.76</v>
      </c>
      <c r="Q253" s="10" t="s">
        <v>8308</v>
      </c>
      <c r="R253" t="s">
        <v>8315</v>
      </c>
      <c r="S253" s="14">
        <f t="shared" si="17"/>
        <v>42564.881076388891</v>
      </c>
      <c r="T253" s="15">
        <f t="shared" si="18"/>
        <v>42604.290972222225</v>
      </c>
    </row>
    <row r="254" spans="1:20" ht="49" hidden="1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>
        <f t="shared" si="16"/>
        <v>31.66</v>
      </c>
      <c r="Q254" s="10" t="s">
        <v>8308</v>
      </c>
      <c r="R254" t="s">
        <v>8310</v>
      </c>
      <c r="S254" s="14">
        <f t="shared" si="17"/>
        <v>42163.957326388889</v>
      </c>
      <c r="T254" s="15">
        <f t="shared" si="18"/>
        <v>42193.957326388889</v>
      </c>
    </row>
    <row r="255" spans="1:20" ht="49" hidden="1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>
        <f t="shared" si="16"/>
        <v>56.9</v>
      </c>
      <c r="Q255" s="10" t="s">
        <v>8321</v>
      </c>
      <c r="R255" t="s">
        <v>8322</v>
      </c>
      <c r="S255" s="14">
        <f t="shared" si="17"/>
        <v>41506.756111111114</v>
      </c>
      <c r="T255" s="15">
        <f t="shared" si="18"/>
        <v>41536.756111111114</v>
      </c>
    </row>
    <row r="256" spans="1:20" ht="33" hidden="1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>
        <f t="shared" si="16"/>
        <v>75.13</v>
      </c>
      <c r="Q256" s="10" t="s">
        <v>8316</v>
      </c>
      <c r="R256" t="s">
        <v>8317</v>
      </c>
      <c r="S256" s="14">
        <f t="shared" si="17"/>
        <v>41572.958495370374</v>
      </c>
      <c r="T256" s="15">
        <f t="shared" si="18"/>
        <v>41609.168055555558</v>
      </c>
    </row>
    <row r="257" spans="1:21" ht="49" hidden="1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>
        <f t="shared" si="16"/>
        <v>93.26</v>
      </c>
      <c r="Q257" s="10" t="s">
        <v>8321</v>
      </c>
      <c r="R257" t="s">
        <v>8332</v>
      </c>
      <c r="S257" s="14">
        <f t="shared" si="17"/>
        <v>41869.542314814818</v>
      </c>
      <c r="T257" s="15">
        <f t="shared" si="18"/>
        <v>41899.542314814818</v>
      </c>
    </row>
    <row r="258" spans="1:21" ht="21" x14ac:dyDescent="0.25">
      <c r="A258">
        <v>528</v>
      </c>
      <c r="B258" s="3" t="s">
        <v>529</v>
      </c>
      <c r="C258" s="3" t="s">
        <v>4638</v>
      </c>
      <c r="D258" s="6">
        <v>1150</v>
      </c>
      <c r="E258" s="8">
        <v>1330</v>
      </c>
      <c r="F258" t="s">
        <v>8218</v>
      </c>
      <c r="G258" t="s">
        <v>8223</v>
      </c>
      <c r="H258" t="s">
        <v>8245</v>
      </c>
      <c r="I258">
        <v>1434921600</v>
      </c>
      <c r="J258">
        <v>1433109907</v>
      </c>
      <c r="K258" t="b">
        <v>0</v>
      </c>
      <c r="L258">
        <v>30</v>
      </c>
      <c r="M258" t="b">
        <v>1</v>
      </c>
      <c r="N258" t="s">
        <v>8269</v>
      </c>
      <c r="O258">
        <f t="shared" ref="O258:O321" si="19">ROUND(E258/D258*100,0)</f>
        <v>116</v>
      </c>
      <c r="P258">
        <f t="shared" si="16"/>
        <v>44.33</v>
      </c>
      <c r="Q258" s="10" t="s">
        <v>8323</v>
      </c>
      <c r="R258" t="s">
        <v>8326</v>
      </c>
      <c r="S258" s="14">
        <f t="shared" si="17"/>
        <v>42155.920219907406</v>
      </c>
      <c r="T258" s="15">
        <f t="shared" si="18"/>
        <v>42176.888888888891</v>
      </c>
      <c r="U258">
        <f>YEAR(S258)</f>
        <v>2015</v>
      </c>
    </row>
    <row r="259" spans="1:21" ht="49" hidden="1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si="19"/>
        <v>265</v>
      </c>
      <c r="P259">
        <f t="shared" si="16"/>
        <v>57.63</v>
      </c>
      <c r="Q259" s="10" t="s">
        <v>8323</v>
      </c>
      <c r="R259" t="s">
        <v>8324</v>
      </c>
      <c r="S259" s="14">
        <f t="shared" si="17"/>
        <v>42387.398472222223</v>
      </c>
      <c r="T259" s="15">
        <f t="shared" si="18"/>
        <v>42421.398472222223</v>
      </c>
    </row>
    <row r="260" spans="1:21" ht="49" hidden="1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19"/>
        <v>127</v>
      </c>
      <c r="P260">
        <f t="shared" si="16"/>
        <v>96.3</v>
      </c>
      <c r="Q260" s="10" t="s">
        <v>8323</v>
      </c>
      <c r="R260" t="s">
        <v>8324</v>
      </c>
      <c r="S260" s="14">
        <f t="shared" si="17"/>
        <v>41466.785231481481</v>
      </c>
      <c r="T260" s="15">
        <f t="shared" si="18"/>
        <v>41502.499305555553</v>
      </c>
    </row>
    <row r="261" spans="1:21" ht="49" hidden="1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19"/>
        <v>106</v>
      </c>
      <c r="P261">
        <f t="shared" si="16"/>
        <v>72.48</v>
      </c>
      <c r="Q261" s="10" t="s">
        <v>8321</v>
      </c>
      <c r="R261" t="s">
        <v>8322</v>
      </c>
      <c r="S261" s="14">
        <f t="shared" si="17"/>
        <v>41401.565868055557</v>
      </c>
      <c r="T261" s="15">
        <f t="shared" si="18"/>
        <v>41431.565868055557</v>
      </c>
    </row>
    <row r="262" spans="1:21" ht="49" hidden="1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19"/>
        <v>105</v>
      </c>
      <c r="P262">
        <f t="shared" si="16"/>
        <v>109.45</v>
      </c>
      <c r="Q262" s="10" t="s">
        <v>8327</v>
      </c>
      <c r="R262" t="s">
        <v>8331</v>
      </c>
      <c r="S262" s="14">
        <f t="shared" si="17"/>
        <v>41694.84065972222</v>
      </c>
      <c r="T262" s="15">
        <f t="shared" si="18"/>
        <v>41724.798993055556</v>
      </c>
    </row>
    <row r="263" spans="1:21" ht="49" hidden="1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19"/>
        <v>105</v>
      </c>
      <c r="P263">
        <f t="shared" si="16"/>
        <v>109.42</v>
      </c>
      <c r="Q263" s="10" t="s">
        <v>8321</v>
      </c>
      <c r="R263" t="s">
        <v>8322</v>
      </c>
      <c r="S263" s="14">
        <f t="shared" si="17"/>
        <v>41612.10024305556</v>
      </c>
      <c r="T263" s="15">
        <f t="shared" si="18"/>
        <v>41641.333333333336</v>
      </c>
    </row>
    <row r="264" spans="1:21" ht="49" hidden="1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19"/>
        <v>418</v>
      </c>
      <c r="P264">
        <f t="shared" si="16"/>
        <v>84.91</v>
      </c>
      <c r="Q264" s="10" t="s">
        <v>8313</v>
      </c>
      <c r="R264" t="s">
        <v>8314</v>
      </c>
      <c r="S264" s="14">
        <f t="shared" si="17"/>
        <v>42221.67432870371</v>
      </c>
      <c r="T264" s="15">
        <f t="shared" si="18"/>
        <v>42251.67432870371</v>
      </c>
    </row>
    <row r="265" spans="1:21" ht="49" hidden="1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19"/>
        <v>104</v>
      </c>
      <c r="P265">
        <f t="shared" si="16"/>
        <v>845.7</v>
      </c>
      <c r="Q265" s="10" t="s">
        <v>8308</v>
      </c>
      <c r="R265" t="s">
        <v>8309</v>
      </c>
      <c r="S265" s="14">
        <f t="shared" si="17"/>
        <v>41872.525717592594</v>
      </c>
      <c r="T265" s="15">
        <f t="shared" si="18"/>
        <v>41930.166666666664</v>
      </c>
    </row>
    <row r="266" spans="1:21" ht="49" hidden="1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19"/>
        <v>125</v>
      </c>
      <c r="P266">
        <f t="shared" si="16"/>
        <v>73.42</v>
      </c>
      <c r="Q266" s="10" t="s">
        <v>8308</v>
      </c>
      <c r="R266" t="s">
        <v>8309</v>
      </c>
      <c r="S266" s="14">
        <f t="shared" si="17"/>
        <v>40961.057349537034</v>
      </c>
      <c r="T266" s="15">
        <f t="shared" si="18"/>
        <v>40992.166666666664</v>
      </c>
    </row>
    <row r="267" spans="1:21" ht="49" hidden="1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19"/>
        <v>36</v>
      </c>
      <c r="P267">
        <f t="shared" si="16"/>
        <v>100.23</v>
      </c>
      <c r="Q267" s="10" t="s">
        <v>8316</v>
      </c>
      <c r="R267" t="s">
        <v>8334</v>
      </c>
      <c r="S267" s="14">
        <f t="shared" si="17"/>
        <v>41963.759386574078</v>
      </c>
      <c r="T267" s="15">
        <f t="shared" si="18"/>
        <v>42023.354166666672</v>
      </c>
    </row>
    <row r="268" spans="1:21" ht="49" x14ac:dyDescent="0.25">
      <c r="A268">
        <v>529</v>
      </c>
      <c r="B268" s="3" t="s">
        <v>530</v>
      </c>
      <c r="C268" s="3" t="s">
        <v>4639</v>
      </c>
      <c r="D268" s="6">
        <v>1200</v>
      </c>
      <c r="E268" s="8">
        <v>1565</v>
      </c>
      <c r="F268" t="s">
        <v>8218</v>
      </c>
      <c r="G268" t="s">
        <v>8228</v>
      </c>
      <c r="H268" t="s">
        <v>8250</v>
      </c>
      <c r="I268">
        <v>1484110800</v>
      </c>
      <c r="J268">
        <v>1482281094</v>
      </c>
      <c r="K268" t="b">
        <v>0</v>
      </c>
      <c r="L268">
        <v>18</v>
      </c>
      <c r="M268" t="b">
        <v>1</v>
      </c>
      <c r="N268" t="s">
        <v>8269</v>
      </c>
      <c r="O268">
        <f t="shared" si="19"/>
        <v>130</v>
      </c>
      <c r="P268">
        <f t="shared" si="16"/>
        <v>86.94</v>
      </c>
      <c r="Q268" s="10" t="s">
        <v>8323</v>
      </c>
      <c r="R268" t="s">
        <v>8326</v>
      </c>
      <c r="S268" s="14">
        <f t="shared" si="17"/>
        <v>42725.031180555554</v>
      </c>
      <c r="T268" s="15">
        <f t="shared" si="18"/>
        <v>42746.208333333328</v>
      </c>
      <c r="U268">
        <f>YEAR(S268)</f>
        <v>2016</v>
      </c>
    </row>
    <row r="269" spans="1:21" ht="49" hidden="1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19"/>
        <v>309</v>
      </c>
      <c r="P269">
        <f t="shared" si="16"/>
        <v>117.36</v>
      </c>
      <c r="Q269" s="10" t="s">
        <v>8321</v>
      </c>
      <c r="R269" t="s">
        <v>8332</v>
      </c>
      <c r="S269" s="14">
        <f t="shared" si="17"/>
        <v>41802.790347222224</v>
      </c>
      <c r="T269" s="15">
        <f t="shared" si="18"/>
        <v>41833</v>
      </c>
    </row>
    <row r="270" spans="1:21" ht="33" hidden="1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19"/>
        <v>205</v>
      </c>
      <c r="P270">
        <f t="shared" si="16"/>
        <v>130.53</v>
      </c>
      <c r="Q270" s="10" t="s">
        <v>8313</v>
      </c>
      <c r="R270" t="s">
        <v>8314</v>
      </c>
      <c r="S270" s="14">
        <f t="shared" si="17"/>
        <v>41760.8200462963</v>
      </c>
      <c r="T270" s="15">
        <f t="shared" si="18"/>
        <v>41790.8200462963</v>
      </c>
    </row>
    <row r="271" spans="1:21" ht="49" hidden="1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19"/>
        <v>30</v>
      </c>
      <c r="P271">
        <f t="shared" si="16"/>
        <v>171.79</v>
      </c>
      <c r="Q271" s="10" t="s">
        <v>8308</v>
      </c>
      <c r="R271" t="s">
        <v>8310</v>
      </c>
      <c r="S271" s="14">
        <f t="shared" si="17"/>
        <v>42574.667650462965</v>
      </c>
      <c r="T271" s="15">
        <f t="shared" si="18"/>
        <v>42605.870833333334</v>
      </c>
    </row>
    <row r="272" spans="1:21" ht="49" hidden="1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19"/>
        <v>102</v>
      </c>
      <c r="P272">
        <f t="shared" si="16"/>
        <v>108.78</v>
      </c>
      <c r="Q272" s="10" t="s">
        <v>8319</v>
      </c>
      <c r="R272" t="s">
        <v>8320</v>
      </c>
      <c r="S272" s="14">
        <f t="shared" si="17"/>
        <v>42407.637557870374</v>
      </c>
      <c r="T272" s="15">
        <f t="shared" si="18"/>
        <v>42452.595891203702</v>
      </c>
    </row>
    <row r="273" spans="1:21" ht="49" x14ac:dyDescent="0.25">
      <c r="A273">
        <v>530</v>
      </c>
      <c r="B273" s="3" t="s">
        <v>531</v>
      </c>
      <c r="C273" s="3" t="s">
        <v>4640</v>
      </c>
      <c r="D273" s="6">
        <v>3405</v>
      </c>
      <c r="E273" s="8">
        <v>3670</v>
      </c>
      <c r="F273" t="s">
        <v>8218</v>
      </c>
      <c r="G273" t="s">
        <v>8223</v>
      </c>
      <c r="H273" t="s">
        <v>8245</v>
      </c>
      <c r="I273">
        <v>1435111200</v>
      </c>
      <c r="J273">
        <v>1433254268</v>
      </c>
      <c r="K273" t="b">
        <v>0</v>
      </c>
      <c r="L273">
        <v>29</v>
      </c>
      <c r="M273" t="b">
        <v>1</v>
      </c>
      <c r="N273" t="s">
        <v>8269</v>
      </c>
      <c r="O273">
        <f t="shared" si="19"/>
        <v>108</v>
      </c>
      <c r="P273">
        <f t="shared" si="16"/>
        <v>126.55</v>
      </c>
      <c r="Q273" s="10" t="s">
        <v>8323</v>
      </c>
      <c r="R273" t="s">
        <v>8326</v>
      </c>
      <c r="S273" s="14">
        <f t="shared" si="17"/>
        <v>42157.591064814813</v>
      </c>
      <c r="T273" s="15">
        <f t="shared" si="18"/>
        <v>42179.083333333328</v>
      </c>
      <c r="U273">
        <f>YEAR(S273)</f>
        <v>2015</v>
      </c>
    </row>
    <row r="274" spans="1:21" ht="49" hidden="1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19"/>
        <v>102</v>
      </c>
      <c r="P274">
        <f t="shared" si="16"/>
        <v>58.41</v>
      </c>
      <c r="Q274" s="10" t="s">
        <v>8321</v>
      </c>
      <c r="R274" t="s">
        <v>8322</v>
      </c>
      <c r="S274" s="14">
        <f t="shared" si="17"/>
        <v>41926.73778935185</v>
      </c>
      <c r="T274" s="15">
        <f t="shared" si="18"/>
        <v>41957.125</v>
      </c>
    </row>
    <row r="275" spans="1:21" ht="49" hidden="1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19"/>
        <v>122</v>
      </c>
      <c r="P275">
        <f t="shared" si="16"/>
        <v>709.42</v>
      </c>
      <c r="Q275" s="10" t="s">
        <v>8321</v>
      </c>
      <c r="R275" t="s">
        <v>8322</v>
      </c>
      <c r="S275" s="14">
        <f t="shared" si="17"/>
        <v>42711.795138888891</v>
      </c>
      <c r="T275" s="15">
        <f t="shared" si="18"/>
        <v>42741.795138888891</v>
      </c>
    </row>
    <row r="276" spans="1:21" ht="49" hidden="1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19"/>
        <v>303833</v>
      </c>
      <c r="P276">
        <f t="shared" ref="P276:P339" si="20">IFERROR(ROUND(E276/L276,2),0)</f>
        <v>42.73</v>
      </c>
      <c r="Q276" s="10" t="s">
        <v>8327</v>
      </c>
      <c r="R276" t="s">
        <v>8331</v>
      </c>
      <c r="S276" s="14">
        <f t="shared" ref="S276:S339" si="21">(((J276/60)/60)/24)+DATE(1970,1,1)</f>
        <v>41855.783645833333</v>
      </c>
      <c r="T276" s="15">
        <f t="shared" ref="T276:T339" si="22">(((I276/60)/60)/24)+DATE(1970,1,1)</f>
        <v>41885.783645833333</v>
      </c>
    </row>
    <row r="277" spans="1:21" ht="49" hidden="1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19"/>
        <v>202</v>
      </c>
      <c r="P277">
        <f t="shared" si="20"/>
        <v>45.55</v>
      </c>
      <c r="Q277" s="10" t="s">
        <v>8308</v>
      </c>
      <c r="R277" t="s">
        <v>8309</v>
      </c>
      <c r="S277" s="14">
        <f t="shared" si="21"/>
        <v>42396.494583333333</v>
      </c>
      <c r="T277" s="15">
        <f t="shared" si="22"/>
        <v>42426.494583333333</v>
      </c>
    </row>
    <row r="278" spans="1:21" ht="49" hidden="1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19"/>
        <v>101</v>
      </c>
      <c r="P278">
        <f t="shared" si="20"/>
        <v>125.79</v>
      </c>
      <c r="Q278" s="10" t="s">
        <v>8321</v>
      </c>
      <c r="R278" t="s">
        <v>8322</v>
      </c>
      <c r="S278" s="14">
        <f t="shared" si="21"/>
        <v>41598.17597222222</v>
      </c>
      <c r="T278" s="15">
        <f t="shared" si="22"/>
        <v>41630.208333333336</v>
      </c>
    </row>
    <row r="279" spans="1:21" ht="49" hidden="1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19"/>
        <v>1212</v>
      </c>
      <c r="P279">
        <f t="shared" si="20"/>
        <v>27.23</v>
      </c>
      <c r="Q279" s="10" t="s">
        <v>8316</v>
      </c>
      <c r="R279" t="s">
        <v>8317</v>
      </c>
      <c r="S279" s="14">
        <f t="shared" si="21"/>
        <v>41423.910891203705</v>
      </c>
      <c r="T279" s="15">
        <f t="shared" si="22"/>
        <v>41450.208333333336</v>
      </c>
    </row>
    <row r="280" spans="1:21" ht="33" hidden="1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19"/>
        <v>202</v>
      </c>
      <c r="P280">
        <f t="shared" si="20"/>
        <v>77.23</v>
      </c>
      <c r="Q280" s="10" t="s">
        <v>8308</v>
      </c>
      <c r="R280" t="s">
        <v>8309</v>
      </c>
      <c r="S280" s="14">
        <f t="shared" si="21"/>
        <v>42333.59993055556</v>
      </c>
      <c r="T280" s="15">
        <f t="shared" si="22"/>
        <v>42368.59993055556</v>
      </c>
    </row>
    <row r="281" spans="1:21" ht="33" hidden="1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19"/>
        <v>101</v>
      </c>
      <c r="P281">
        <f t="shared" si="20"/>
        <v>95.7</v>
      </c>
      <c r="Q281" s="10" t="s">
        <v>8321</v>
      </c>
      <c r="R281" t="s">
        <v>8322</v>
      </c>
      <c r="S281" s="14">
        <f t="shared" si="21"/>
        <v>41589.676886574074</v>
      </c>
      <c r="T281" s="15">
        <f t="shared" si="22"/>
        <v>41619.676886574074</v>
      </c>
    </row>
    <row r="282" spans="1:21" ht="33" hidden="1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19"/>
        <v>126</v>
      </c>
      <c r="P282">
        <f t="shared" si="20"/>
        <v>81.25</v>
      </c>
      <c r="Q282" s="10" t="s">
        <v>8319</v>
      </c>
      <c r="R282" t="s">
        <v>8320</v>
      </c>
      <c r="S282" s="14">
        <f t="shared" si="21"/>
        <v>42052.666990740734</v>
      </c>
      <c r="T282" s="15">
        <f t="shared" si="22"/>
        <v>42082.625324074077</v>
      </c>
    </row>
    <row r="283" spans="1:21" ht="49" hidden="1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19"/>
        <v>104</v>
      </c>
      <c r="P283">
        <f t="shared" si="20"/>
        <v>109.34</v>
      </c>
      <c r="Q283" s="10" t="s">
        <v>8308</v>
      </c>
      <c r="R283" t="s">
        <v>8310</v>
      </c>
      <c r="S283" s="14">
        <f t="shared" si="21"/>
        <v>42179.160752314812</v>
      </c>
      <c r="T283" s="15">
        <f t="shared" si="22"/>
        <v>42211.75</v>
      </c>
    </row>
    <row r="284" spans="1:21" ht="49" hidden="1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19"/>
        <v>23</v>
      </c>
      <c r="P284">
        <f t="shared" si="20"/>
        <v>449.43</v>
      </c>
      <c r="Q284" s="10" t="s">
        <v>8321</v>
      </c>
      <c r="R284" t="s">
        <v>8337</v>
      </c>
      <c r="S284" s="14">
        <f t="shared" si="21"/>
        <v>42090.161828703705</v>
      </c>
      <c r="T284" s="15">
        <f t="shared" si="22"/>
        <v>42150.161828703705</v>
      </c>
    </row>
    <row r="285" spans="1:21" ht="49" hidden="1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19"/>
        <v>300</v>
      </c>
      <c r="P285">
        <f t="shared" si="20"/>
        <v>70.040000000000006</v>
      </c>
      <c r="Q285" s="10" t="s">
        <v>8308</v>
      </c>
      <c r="R285" t="s">
        <v>8309</v>
      </c>
      <c r="S285" s="14">
        <f t="shared" si="21"/>
        <v>41578.210104166668</v>
      </c>
      <c r="T285" s="15">
        <f t="shared" si="22"/>
        <v>41638.251770833333</v>
      </c>
    </row>
    <row r="286" spans="1:21" ht="49" hidden="1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19"/>
        <v>250</v>
      </c>
      <c r="P286">
        <f t="shared" si="20"/>
        <v>66.02</v>
      </c>
      <c r="Q286" s="10" t="s">
        <v>8313</v>
      </c>
      <c r="R286" t="s">
        <v>8314</v>
      </c>
      <c r="S286" s="14">
        <f t="shared" si="21"/>
        <v>42213.802199074074</v>
      </c>
      <c r="T286" s="15">
        <f t="shared" si="22"/>
        <v>42243.802199074074</v>
      </c>
    </row>
    <row r="287" spans="1:21" ht="49" hidden="1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19"/>
        <v>120</v>
      </c>
      <c r="P287">
        <f t="shared" si="20"/>
        <v>92.39</v>
      </c>
      <c r="Q287" s="10" t="s">
        <v>8323</v>
      </c>
      <c r="R287" t="s">
        <v>8324</v>
      </c>
      <c r="S287" s="14">
        <f t="shared" si="21"/>
        <v>41934.914918981485</v>
      </c>
      <c r="T287" s="15">
        <f t="shared" si="22"/>
        <v>41979.956585648149</v>
      </c>
    </row>
    <row r="288" spans="1:21" ht="49" hidden="1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19"/>
        <v>120</v>
      </c>
      <c r="P288">
        <f t="shared" si="20"/>
        <v>233.9</v>
      </c>
      <c r="Q288" s="10" t="s">
        <v>8323</v>
      </c>
      <c r="R288" t="s">
        <v>8324</v>
      </c>
      <c r="S288" s="14">
        <f t="shared" si="21"/>
        <v>41939.569907407407</v>
      </c>
      <c r="T288" s="15">
        <f t="shared" si="22"/>
        <v>41969.611574074079</v>
      </c>
    </row>
    <row r="289" spans="1:20" ht="49" hidden="1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19"/>
        <v>119</v>
      </c>
      <c r="P289">
        <f t="shared" si="20"/>
        <v>230.09</v>
      </c>
      <c r="Q289" s="10" t="s">
        <v>8321</v>
      </c>
      <c r="R289" t="s">
        <v>8322</v>
      </c>
      <c r="S289" s="14">
        <f t="shared" si="21"/>
        <v>41134.475497685184</v>
      </c>
      <c r="T289" s="15">
        <f t="shared" si="22"/>
        <v>41159.475497685184</v>
      </c>
    </row>
    <row r="290" spans="1:20" ht="49" hidden="1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19"/>
        <v>118</v>
      </c>
      <c r="P290">
        <f t="shared" si="20"/>
        <v>170.7</v>
      </c>
      <c r="Q290" s="10" t="s">
        <v>8323</v>
      </c>
      <c r="R290" t="s">
        <v>8324</v>
      </c>
      <c r="S290" s="14">
        <f t="shared" si="21"/>
        <v>42655.465891203698</v>
      </c>
      <c r="T290" s="15">
        <f t="shared" si="22"/>
        <v>42685.507557870369</v>
      </c>
    </row>
    <row r="291" spans="1:20" ht="65" hidden="1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19"/>
        <v>118</v>
      </c>
      <c r="P291">
        <f t="shared" si="20"/>
        <v>30.65</v>
      </c>
      <c r="Q291" s="10" t="s">
        <v>8321</v>
      </c>
      <c r="R291" t="s">
        <v>8322</v>
      </c>
      <c r="S291" s="14">
        <f t="shared" si="21"/>
        <v>41149.954791666663</v>
      </c>
      <c r="T291" s="15">
        <f t="shared" si="22"/>
        <v>41179.954791666663</v>
      </c>
    </row>
    <row r="292" spans="1:20" ht="49" hidden="1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19"/>
        <v>117</v>
      </c>
      <c r="P292">
        <f t="shared" si="20"/>
        <v>59.25</v>
      </c>
      <c r="Q292" s="10" t="s">
        <v>8321</v>
      </c>
      <c r="R292" t="s">
        <v>8322</v>
      </c>
      <c r="S292" s="14">
        <f t="shared" si="21"/>
        <v>42291.596273148149</v>
      </c>
      <c r="T292" s="15">
        <f t="shared" si="22"/>
        <v>42321.637939814813</v>
      </c>
    </row>
    <row r="293" spans="1:20" ht="33" hidden="1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19"/>
        <v>116</v>
      </c>
      <c r="P293">
        <f t="shared" si="20"/>
        <v>95.37</v>
      </c>
      <c r="Q293" s="10" t="s">
        <v>8323</v>
      </c>
      <c r="R293" t="s">
        <v>8324</v>
      </c>
      <c r="S293" s="14">
        <f t="shared" si="21"/>
        <v>42629.655046296291</v>
      </c>
      <c r="T293" s="15">
        <f t="shared" si="22"/>
        <v>42657.958333333328</v>
      </c>
    </row>
    <row r="294" spans="1:20" ht="49" hidden="1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19"/>
        <v>83</v>
      </c>
      <c r="P294">
        <f t="shared" si="20"/>
        <v>301.94</v>
      </c>
      <c r="Q294" s="10" t="s">
        <v>8308</v>
      </c>
      <c r="R294" t="s">
        <v>8310</v>
      </c>
      <c r="S294" s="14">
        <f t="shared" si="21"/>
        <v>42506.416990740734</v>
      </c>
      <c r="T294" s="15">
        <f t="shared" si="22"/>
        <v>42541.790972222225</v>
      </c>
    </row>
    <row r="295" spans="1:20" ht="49" hidden="1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19"/>
        <v>288</v>
      </c>
      <c r="P295">
        <f t="shared" si="20"/>
        <v>47.47</v>
      </c>
      <c r="Q295" s="10" t="s">
        <v>8308</v>
      </c>
      <c r="R295" t="s">
        <v>8309</v>
      </c>
      <c r="S295" s="14">
        <f t="shared" si="21"/>
        <v>42150.71056712963</v>
      </c>
      <c r="T295" s="15">
        <f t="shared" si="22"/>
        <v>42180.791666666672</v>
      </c>
    </row>
    <row r="296" spans="1:20" ht="49" hidden="1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19"/>
        <v>103</v>
      </c>
      <c r="P296">
        <f t="shared" si="20"/>
        <v>148.08000000000001</v>
      </c>
      <c r="Q296" s="10" t="s">
        <v>8316</v>
      </c>
      <c r="R296" t="s">
        <v>8317</v>
      </c>
      <c r="S296" s="14">
        <f t="shared" si="21"/>
        <v>42776.082349537035</v>
      </c>
      <c r="T296" s="15">
        <f t="shared" si="22"/>
        <v>42806.082349537035</v>
      </c>
    </row>
    <row r="297" spans="1:20" ht="49" hidden="1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19"/>
        <v>115</v>
      </c>
      <c r="P297">
        <f t="shared" si="20"/>
        <v>129.82</v>
      </c>
      <c r="Q297" s="10" t="s">
        <v>8321</v>
      </c>
      <c r="R297" t="s">
        <v>8322</v>
      </c>
      <c r="S297" s="14">
        <f t="shared" si="21"/>
        <v>42586.066076388888</v>
      </c>
      <c r="T297" s="15">
        <f t="shared" si="22"/>
        <v>42624.165972222225</v>
      </c>
    </row>
    <row r="298" spans="1:20" ht="49" hidden="1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19"/>
        <v>115</v>
      </c>
      <c r="P298">
        <f t="shared" si="20"/>
        <v>120.31</v>
      </c>
      <c r="Q298" s="10" t="s">
        <v>8308</v>
      </c>
      <c r="R298" t="s">
        <v>8315</v>
      </c>
      <c r="S298" s="14">
        <f t="shared" si="21"/>
        <v>42211.99454861111</v>
      </c>
      <c r="T298" s="15">
        <f t="shared" si="22"/>
        <v>42241.99454861111</v>
      </c>
    </row>
    <row r="299" spans="1:20" ht="49" hidden="1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19"/>
        <v>100</v>
      </c>
      <c r="P299">
        <f t="shared" si="20"/>
        <v>320.45</v>
      </c>
      <c r="Q299" s="10" t="s">
        <v>8321</v>
      </c>
      <c r="R299" t="s">
        <v>8332</v>
      </c>
      <c r="S299" s="14">
        <f t="shared" si="21"/>
        <v>42461.627511574072</v>
      </c>
      <c r="T299" s="15">
        <f t="shared" si="22"/>
        <v>42503.165972222225</v>
      </c>
    </row>
    <row r="300" spans="1:20" ht="49" hidden="1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19"/>
        <v>285</v>
      </c>
      <c r="P300">
        <f t="shared" si="20"/>
        <v>107.05</v>
      </c>
      <c r="Q300" s="10" t="s">
        <v>8316</v>
      </c>
      <c r="R300" t="s">
        <v>8317</v>
      </c>
      <c r="S300" s="14">
        <f t="shared" si="21"/>
        <v>42380.690289351856</v>
      </c>
      <c r="T300" s="15">
        <f t="shared" si="22"/>
        <v>42394.666666666672</v>
      </c>
    </row>
    <row r="301" spans="1:20" ht="49" hidden="1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19"/>
        <v>189</v>
      </c>
      <c r="P301">
        <f t="shared" si="20"/>
        <v>64.17</v>
      </c>
      <c r="Q301" s="10" t="s">
        <v>8311</v>
      </c>
      <c r="R301" t="s">
        <v>8312</v>
      </c>
      <c r="S301" s="14">
        <f t="shared" si="21"/>
        <v>41960.722951388889</v>
      </c>
      <c r="T301" s="15">
        <f t="shared" si="22"/>
        <v>41993.207638888889</v>
      </c>
    </row>
    <row r="302" spans="1:20" ht="49" hidden="1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19"/>
        <v>113</v>
      </c>
      <c r="P302">
        <f t="shared" si="20"/>
        <v>50.76</v>
      </c>
      <c r="Q302" s="10" t="s">
        <v>8323</v>
      </c>
      <c r="R302" t="s">
        <v>8324</v>
      </c>
      <c r="S302" s="14">
        <f t="shared" si="21"/>
        <v>41920.123611111114</v>
      </c>
      <c r="T302" s="15">
        <f t="shared" si="22"/>
        <v>41948.208333333336</v>
      </c>
    </row>
    <row r="303" spans="1:20" ht="33" hidden="1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19"/>
        <v>704</v>
      </c>
      <c r="P303">
        <f t="shared" si="20"/>
        <v>39.07</v>
      </c>
      <c r="Q303" s="10" t="s">
        <v>8327</v>
      </c>
      <c r="R303" t="s">
        <v>8329</v>
      </c>
      <c r="S303" s="14">
        <f t="shared" si="21"/>
        <v>41184.849166666667</v>
      </c>
      <c r="T303" s="15">
        <f t="shared" si="22"/>
        <v>41214.849166666667</v>
      </c>
    </row>
    <row r="304" spans="1:20" ht="49" hidden="1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19"/>
        <v>351</v>
      </c>
      <c r="P304">
        <f t="shared" si="20"/>
        <v>71.239999999999995</v>
      </c>
      <c r="Q304" s="10" t="s">
        <v>8323</v>
      </c>
      <c r="R304" t="s">
        <v>8324</v>
      </c>
      <c r="S304" s="14">
        <f t="shared" si="21"/>
        <v>41391.782905092594</v>
      </c>
      <c r="T304" s="15">
        <f t="shared" si="22"/>
        <v>41421.290972222225</v>
      </c>
    </row>
    <row r="305" spans="1:21" ht="49" hidden="1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19"/>
        <v>117</v>
      </c>
      <c r="P305">
        <f t="shared" si="20"/>
        <v>89.39</v>
      </c>
      <c r="Q305" s="10" t="s">
        <v>8321</v>
      </c>
      <c r="R305" t="s">
        <v>8322</v>
      </c>
      <c r="S305" s="14">
        <f t="shared" si="21"/>
        <v>42263.952662037031</v>
      </c>
      <c r="T305" s="15">
        <f t="shared" si="22"/>
        <v>42294.083333333328</v>
      </c>
    </row>
    <row r="306" spans="1:21" ht="49" hidden="1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19"/>
        <v>56</v>
      </c>
      <c r="P306">
        <f t="shared" si="20"/>
        <v>331.54</v>
      </c>
      <c r="Q306" s="10" t="s">
        <v>8321</v>
      </c>
      <c r="R306" t="s">
        <v>8325</v>
      </c>
      <c r="S306" s="14">
        <f t="shared" si="21"/>
        <v>42066.958761574075</v>
      </c>
      <c r="T306" s="15">
        <f t="shared" si="22"/>
        <v>42116.917094907403</v>
      </c>
    </row>
    <row r="307" spans="1:21" ht="49" hidden="1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19"/>
        <v>120</v>
      </c>
      <c r="P307">
        <f t="shared" si="20"/>
        <v>98.84</v>
      </c>
      <c r="Q307" s="10" t="s">
        <v>8313</v>
      </c>
      <c r="R307" t="s">
        <v>8314</v>
      </c>
      <c r="S307" s="14">
        <f t="shared" si="21"/>
        <v>42339.276006944448</v>
      </c>
      <c r="T307" s="15">
        <f t="shared" si="22"/>
        <v>42388.276006944448</v>
      </c>
    </row>
    <row r="308" spans="1:21" ht="49" hidden="1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19"/>
        <v>110</v>
      </c>
      <c r="P308">
        <f t="shared" si="20"/>
        <v>104.15</v>
      </c>
      <c r="Q308" s="10" t="s">
        <v>8323</v>
      </c>
      <c r="R308" t="s">
        <v>8324</v>
      </c>
      <c r="S308" s="14">
        <f t="shared" si="21"/>
        <v>42627.307303240741</v>
      </c>
      <c r="T308" s="15">
        <f t="shared" si="22"/>
        <v>42656</v>
      </c>
    </row>
    <row r="309" spans="1:21" ht="49" x14ac:dyDescent="0.25">
      <c r="A309">
        <v>531</v>
      </c>
      <c r="B309" s="3" t="s">
        <v>532</v>
      </c>
      <c r="C309" s="3" t="s">
        <v>4641</v>
      </c>
      <c r="D309" s="6">
        <v>4000</v>
      </c>
      <c r="E309" s="8">
        <v>4000</v>
      </c>
      <c r="F309" t="s">
        <v>8218</v>
      </c>
      <c r="G309" t="s">
        <v>8223</v>
      </c>
      <c r="H309" t="s">
        <v>8245</v>
      </c>
      <c r="I309">
        <v>1481957940</v>
      </c>
      <c r="J309">
        <v>1478050429</v>
      </c>
      <c r="K309" t="b">
        <v>0</v>
      </c>
      <c r="L309">
        <v>31</v>
      </c>
      <c r="M309" t="b">
        <v>1</v>
      </c>
      <c r="N309" t="s">
        <v>8269</v>
      </c>
      <c r="O309">
        <f t="shared" si="19"/>
        <v>100</v>
      </c>
      <c r="P309">
        <f t="shared" si="20"/>
        <v>129.03</v>
      </c>
      <c r="Q309" s="10" t="s">
        <v>8323</v>
      </c>
      <c r="R309" t="s">
        <v>8326</v>
      </c>
      <c r="S309" s="14">
        <f t="shared" si="21"/>
        <v>42676.065150462964</v>
      </c>
      <c r="T309" s="15">
        <f t="shared" si="22"/>
        <v>42721.290972222225</v>
      </c>
      <c r="U309">
        <f>YEAR(S309)</f>
        <v>2016</v>
      </c>
    </row>
    <row r="310" spans="1:21" ht="49" hidden="1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19"/>
        <v>136</v>
      </c>
      <c r="P310">
        <f t="shared" si="20"/>
        <v>95.76</v>
      </c>
      <c r="Q310" s="10" t="s">
        <v>8313</v>
      </c>
      <c r="R310" t="s">
        <v>8314</v>
      </c>
      <c r="S310" s="14">
        <f t="shared" si="21"/>
        <v>42705.919201388882</v>
      </c>
      <c r="T310" s="15">
        <f t="shared" si="22"/>
        <v>42738.919201388882</v>
      </c>
    </row>
    <row r="311" spans="1:21" ht="33" hidden="1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19"/>
        <v>109</v>
      </c>
      <c r="P311">
        <f t="shared" si="20"/>
        <v>88.59</v>
      </c>
      <c r="Q311" s="10" t="s">
        <v>8323</v>
      </c>
      <c r="R311" t="s">
        <v>8324</v>
      </c>
      <c r="S311" s="14">
        <f t="shared" si="21"/>
        <v>41368.560289351852</v>
      </c>
      <c r="T311" s="15">
        <f t="shared" si="22"/>
        <v>41398.560289351852</v>
      </c>
    </row>
    <row r="312" spans="1:21" ht="49" hidden="1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19"/>
        <v>103</v>
      </c>
      <c r="P312">
        <f t="shared" si="20"/>
        <v>148.57</v>
      </c>
      <c r="Q312" s="10" t="s">
        <v>8313</v>
      </c>
      <c r="R312" t="s">
        <v>8314</v>
      </c>
      <c r="S312" s="14">
        <f t="shared" si="21"/>
        <v>42535.809490740736</v>
      </c>
      <c r="T312" s="15">
        <f t="shared" si="22"/>
        <v>42565.809490740736</v>
      </c>
    </row>
    <row r="313" spans="1:21" ht="49" hidden="1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19"/>
        <v>108</v>
      </c>
      <c r="P313">
        <f t="shared" si="20"/>
        <v>145.04</v>
      </c>
      <c r="Q313" s="10" t="s">
        <v>8321</v>
      </c>
      <c r="R313" t="s">
        <v>8322</v>
      </c>
      <c r="S313" s="14">
        <f t="shared" si="21"/>
        <v>42473.57</v>
      </c>
      <c r="T313" s="15">
        <f t="shared" si="22"/>
        <v>42503.57</v>
      </c>
    </row>
    <row r="314" spans="1:21" ht="49" hidden="1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19"/>
        <v>157</v>
      </c>
      <c r="P314">
        <f t="shared" si="20"/>
        <v>87.69</v>
      </c>
      <c r="Q314" s="10" t="s">
        <v>8321</v>
      </c>
      <c r="R314" t="s">
        <v>8322</v>
      </c>
      <c r="S314" s="14">
        <f t="shared" si="21"/>
        <v>42759.244166666671</v>
      </c>
      <c r="T314" s="15">
        <f t="shared" si="22"/>
        <v>42793.084027777775</v>
      </c>
    </row>
    <row r="315" spans="1:21" ht="49" hidden="1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19"/>
        <v>106</v>
      </c>
      <c r="P315">
        <f t="shared" si="20"/>
        <v>151.24</v>
      </c>
      <c r="Q315" s="10" t="s">
        <v>8313</v>
      </c>
      <c r="R315" t="s">
        <v>8314</v>
      </c>
      <c r="S315" s="14">
        <f t="shared" si="21"/>
        <v>42234.597685185188</v>
      </c>
      <c r="T315" s="15">
        <f t="shared" si="22"/>
        <v>42274.597685185188</v>
      </c>
    </row>
    <row r="316" spans="1:21" ht="49" hidden="1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19"/>
        <v>106</v>
      </c>
      <c r="P316">
        <f t="shared" si="20"/>
        <v>75.5</v>
      </c>
      <c r="Q316" s="10" t="s">
        <v>8319</v>
      </c>
      <c r="R316" t="s">
        <v>8320</v>
      </c>
      <c r="S316" s="14">
        <f t="shared" si="21"/>
        <v>42011.628136574072</v>
      </c>
      <c r="T316" s="15">
        <f t="shared" si="22"/>
        <v>42041.628136574072</v>
      </c>
    </row>
    <row r="317" spans="1:21" ht="49" hidden="1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19"/>
        <v>106</v>
      </c>
      <c r="P317">
        <f t="shared" si="20"/>
        <v>111.8</v>
      </c>
      <c r="Q317" s="10" t="s">
        <v>8321</v>
      </c>
      <c r="R317" t="s">
        <v>8322</v>
      </c>
      <c r="S317" s="14">
        <f t="shared" si="21"/>
        <v>41934.584502314814</v>
      </c>
      <c r="T317" s="15">
        <f t="shared" si="22"/>
        <v>41964.626168981486</v>
      </c>
    </row>
    <row r="318" spans="1:21" ht="49" hidden="1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19"/>
        <v>106</v>
      </c>
      <c r="P318">
        <f t="shared" si="20"/>
        <v>211.84</v>
      </c>
      <c r="Q318" s="10" t="s">
        <v>8319</v>
      </c>
      <c r="R318" t="s">
        <v>8320</v>
      </c>
      <c r="S318" s="14">
        <f t="shared" si="21"/>
        <v>41807.624374999999</v>
      </c>
      <c r="T318" s="15">
        <f t="shared" si="22"/>
        <v>41837.624374999999</v>
      </c>
    </row>
    <row r="319" spans="1:21" ht="33" hidden="1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19"/>
        <v>106</v>
      </c>
      <c r="P319">
        <f t="shared" si="20"/>
        <v>174.03</v>
      </c>
      <c r="Q319" s="10" t="s">
        <v>8308</v>
      </c>
      <c r="R319" t="s">
        <v>8310</v>
      </c>
      <c r="S319" s="14">
        <f t="shared" si="21"/>
        <v>42100.642071759255</v>
      </c>
      <c r="T319" s="15">
        <f t="shared" si="22"/>
        <v>42155.642071759255</v>
      </c>
    </row>
    <row r="320" spans="1:21" ht="33" hidden="1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19"/>
        <v>176</v>
      </c>
      <c r="P320">
        <f t="shared" si="20"/>
        <v>91.19</v>
      </c>
      <c r="Q320" s="10" t="s">
        <v>8321</v>
      </c>
      <c r="R320" t="s">
        <v>8322</v>
      </c>
      <c r="S320" s="14">
        <f t="shared" si="21"/>
        <v>41184.277986111112</v>
      </c>
      <c r="T320" s="15">
        <f t="shared" si="22"/>
        <v>41215.166666666664</v>
      </c>
    </row>
    <row r="321" spans="1:20" ht="33" hidden="1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19"/>
        <v>132</v>
      </c>
      <c r="P321">
        <f t="shared" si="20"/>
        <v>99.77</v>
      </c>
      <c r="Q321" s="10" t="s">
        <v>8311</v>
      </c>
      <c r="R321" t="s">
        <v>8333</v>
      </c>
      <c r="S321" s="14">
        <f t="shared" si="21"/>
        <v>40854.745266203703</v>
      </c>
      <c r="T321" s="15">
        <f t="shared" si="22"/>
        <v>40884.745266203703</v>
      </c>
    </row>
    <row r="322" spans="1:20" ht="49" hidden="1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ref="O322:O385" si="23">ROUND(E322/D322*100,0)</f>
        <v>101</v>
      </c>
      <c r="P322">
        <f t="shared" si="20"/>
        <v>201.22</v>
      </c>
      <c r="Q322" s="10" t="s">
        <v>8321</v>
      </c>
      <c r="R322" t="s">
        <v>8322</v>
      </c>
      <c r="S322" s="14">
        <f t="shared" si="21"/>
        <v>41719.667986111112</v>
      </c>
      <c r="T322" s="15">
        <f t="shared" si="22"/>
        <v>41749.667986111112</v>
      </c>
    </row>
    <row r="323" spans="1:20" ht="49" hidden="1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si="23"/>
        <v>29</v>
      </c>
      <c r="P323">
        <f t="shared" si="20"/>
        <v>85</v>
      </c>
      <c r="Q323" s="10" t="s">
        <v>8308</v>
      </c>
      <c r="R323" t="s">
        <v>8310</v>
      </c>
      <c r="S323" s="14">
        <f t="shared" si="21"/>
        <v>42506.709722222222</v>
      </c>
      <c r="T323" s="15">
        <f t="shared" si="22"/>
        <v>42540.340277777781</v>
      </c>
    </row>
    <row r="324" spans="1:20" ht="49" hidden="1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3"/>
        <v>105</v>
      </c>
      <c r="P324">
        <f t="shared" si="20"/>
        <v>346.13</v>
      </c>
      <c r="Q324" s="10" t="s">
        <v>8308</v>
      </c>
      <c r="R324" t="s">
        <v>8309</v>
      </c>
      <c r="S324" s="14">
        <f t="shared" si="21"/>
        <v>42633.841608796298</v>
      </c>
      <c r="T324" s="15">
        <f t="shared" si="22"/>
        <v>42663.841608796298</v>
      </c>
    </row>
    <row r="325" spans="1:20" ht="49" hidden="1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3"/>
        <v>131</v>
      </c>
      <c r="P325">
        <f t="shared" si="20"/>
        <v>546.69000000000005</v>
      </c>
      <c r="Q325" s="10" t="s">
        <v>8308</v>
      </c>
      <c r="R325" t="s">
        <v>8309</v>
      </c>
      <c r="S325" s="14">
        <f t="shared" si="21"/>
        <v>42692.771493055552</v>
      </c>
      <c r="T325" s="15">
        <f t="shared" si="22"/>
        <v>42722.771493055552</v>
      </c>
    </row>
    <row r="326" spans="1:20" ht="49" hidden="1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3"/>
        <v>105</v>
      </c>
      <c r="P326">
        <f t="shared" si="20"/>
        <v>118.7</v>
      </c>
      <c r="Q326" s="10" t="s">
        <v>8327</v>
      </c>
      <c r="R326" t="s">
        <v>8338</v>
      </c>
      <c r="S326" s="14">
        <f t="shared" si="21"/>
        <v>41023.782037037039</v>
      </c>
      <c r="T326" s="15">
        <f t="shared" si="22"/>
        <v>41053.782037037039</v>
      </c>
    </row>
    <row r="327" spans="1:20" ht="49" hidden="1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3"/>
        <v>105</v>
      </c>
      <c r="P327">
        <f t="shared" si="20"/>
        <v>104.31</v>
      </c>
      <c r="Q327" s="10" t="s">
        <v>8321</v>
      </c>
      <c r="R327" t="s">
        <v>8322</v>
      </c>
      <c r="S327" s="14">
        <f t="shared" si="21"/>
        <v>41085.698113425926</v>
      </c>
      <c r="T327" s="15">
        <f t="shared" si="22"/>
        <v>41120.208333333336</v>
      </c>
    </row>
    <row r="328" spans="1:20" ht="49" hidden="1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3"/>
        <v>174</v>
      </c>
      <c r="P328">
        <f t="shared" si="20"/>
        <v>86.14</v>
      </c>
      <c r="Q328" s="10" t="s">
        <v>8321</v>
      </c>
      <c r="R328" t="s">
        <v>8322</v>
      </c>
      <c r="S328" s="14">
        <f t="shared" si="21"/>
        <v>42078.222187499996</v>
      </c>
      <c r="T328" s="15">
        <f t="shared" si="22"/>
        <v>42118.222187499996</v>
      </c>
    </row>
    <row r="329" spans="1:20" ht="33" hidden="1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3"/>
        <v>159</v>
      </c>
      <c r="P329">
        <f t="shared" si="20"/>
        <v>102.86</v>
      </c>
      <c r="Q329" s="10" t="s">
        <v>8313</v>
      </c>
      <c r="R329" t="s">
        <v>8314</v>
      </c>
      <c r="S329" s="14">
        <f t="shared" si="21"/>
        <v>42633.461956018517</v>
      </c>
      <c r="T329" s="15">
        <f t="shared" si="22"/>
        <v>42663.461956018517</v>
      </c>
    </row>
    <row r="330" spans="1:20" ht="49" hidden="1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3"/>
        <v>103</v>
      </c>
      <c r="P330">
        <f t="shared" si="20"/>
        <v>175.51</v>
      </c>
      <c r="Q330" s="10" t="s">
        <v>8323</v>
      </c>
      <c r="R330" t="s">
        <v>8335</v>
      </c>
      <c r="S330" s="14">
        <f t="shared" si="21"/>
        <v>42103.556828703702</v>
      </c>
      <c r="T330" s="15">
        <f t="shared" si="22"/>
        <v>42133.165972222225</v>
      </c>
    </row>
    <row r="331" spans="1:20" ht="49" hidden="1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3"/>
        <v>129</v>
      </c>
      <c r="P331">
        <f t="shared" si="20"/>
        <v>99.38</v>
      </c>
      <c r="Q331" s="10" t="s">
        <v>8327</v>
      </c>
      <c r="R331" t="s">
        <v>8328</v>
      </c>
      <c r="S331" s="14">
        <f t="shared" si="21"/>
        <v>41348.168287037035</v>
      </c>
      <c r="T331" s="15">
        <f t="shared" si="22"/>
        <v>41393.168287037035</v>
      </c>
    </row>
    <row r="332" spans="1:20" ht="49" hidden="1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3"/>
        <v>46</v>
      </c>
      <c r="P332">
        <f t="shared" si="20"/>
        <v>136.46</v>
      </c>
      <c r="Q332" s="10" t="s">
        <v>8308</v>
      </c>
      <c r="R332" t="s">
        <v>8310</v>
      </c>
      <c r="S332" s="14">
        <f t="shared" si="21"/>
        <v>42766.626793981486</v>
      </c>
      <c r="T332" s="15">
        <f t="shared" si="22"/>
        <v>42808.585127314815</v>
      </c>
    </row>
    <row r="333" spans="1:20" ht="49" hidden="1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3"/>
        <v>103</v>
      </c>
      <c r="P333">
        <f t="shared" si="20"/>
        <v>78.2</v>
      </c>
      <c r="Q333" s="10" t="s">
        <v>8321</v>
      </c>
      <c r="R333" t="s">
        <v>8322</v>
      </c>
      <c r="S333" s="14">
        <f t="shared" si="21"/>
        <v>41662.047500000001</v>
      </c>
      <c r="T333" s="15">
        <f t="shared" si="22"/>
        <v>41692.047500000001</v>
      </c>
    </row>
    <row r="334" spans="1:20" ht="49" hidden="1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3"/>
        <v>213</v>
      </c>
      <c r="P334">
        <f t="shared" si="20"/>
        <v>38.18</v>
      </c>
      <c r="Q334" s="10" t="s">
        <v>8327</v>
      </c>
      <c r="R334" t="s">
        <v>8331</v>
      </c>
      <c r="S334" s="14">
        <f t="shared" si="21"/>
        <v>41487.611250000002</v>
      </c>
      <c r="T334" s="15">
        <f t="shared" si="22"/>
        <v>41517.611250000002</v>
      </c>
    </row>
    <row r="335" spans="1:20" ht="49" hidden="1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3"/>
        <v>102</v>
      </c>
      <c r="P335">
        <f t="shared" si="20"/>
        <v>115.69</v>
      </c>
      <c r="Q335" s="10" t="s">
        <v>8319</v>
      </c>
      <c r="R335" t="s">
        <v>8320</v>
      </c>
      <c r="S335" s="14">
        <f t="shared" si="21"/>
        <v>41771.572256944448</v>
      </c>
      <c r="T335" s="15">
        <f t="shared" si="22"/>
        <v>41801.572256944448</v>
      </c>
    </row>
    <row r="336" spans="1:20" ht="65" hidden="1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3"/>
        <v>254</v>
      </c>
      <c r="P336">
        <f t="shared" si="20"/>
        <v>47.38</v>
      </c>
      <c r="Q336" s="10" t="s">
        <v>8319</v>
      </c>
      <c r="R336" t="s">
        <v>8320</v>
      </c>
      <c r="S336" s="14">
        <f t="shared" si="21"/>
        <v>42139.781678240746</v>
      </c>
      <c r="T336" s="15">
        <f t="shared" si="22"/>
        <v>42169.781678240746</v>
      </c>
    </row>
    <row r="337" spans="1:21" ht="49" hidden="1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3"/>
        <v>102</v>
      </c>
      <c r="P337">
        <f t="shared" si="20"/>
        <v>85.34</v>
      </c>
      <c r="Q337" s="10" t="s">
        <v>8321</v>
      </c>
      <c r="R337" t="s">
        <v>8322</v>
      </c>
      <c r="S337" s="14">
        <f t="shared" si="21"/>
        <v>40626.959930555553</v>
      </c>
      <c r="T337" s="15">
        <f t="shared" si="22"/>
        <v>40657.959930555553</v>
      </c>
    </row>
    <row r="338" spans="1:21" ht="49" x14ac:dyDescent="0.25">
      <c r="A338">
        <v>532</v>
      </c>
      <c r="B338" s="3" t="s">
        <v>533</v>
      </c>
      <c r="C338" s="3" t="s">
        <v>4642</v>
      </c>
      <c r="D338" s="6">
        <v>10000</v>
      </c>
      <c r="E338" s="8">
        <v>12325</v>
      </c>
      <c r="F338" t="s">
        <v>8218</v>
      </c>
      <c r="G338" t="s">
        <v>8223</v>
      </c>
      <c r="H338" t="s">
        <v>8245</v>
      </c>
      <c r="I338">
        <v>1463098208</v>
      </c>
      <c r="J338">
        <v>1460506208</v>
      </c>
      <c r="K338" t="b">
        <v>0</v>
      </c>
      <c r="L338">
        <v>173</v>
      </c>
      <c r="M338" t="b">
        <v>1</v>
      </c>
      <c r="N338" t="s">
        <v>8269</v>
      </c>
      <c r="O338">
        <f t="shared" si="23"/>
        <v>123</v>
      </c>
      <c r="P338">
        <f t="shared" si="20"/>
        <v>71.239999999999995</v>
      </c>
      <c r="Q338" s="10" t="s">
        <v>8323</v>
      </c>
      <c r="R338" t="s">
        <v>8326</v>
      </c>
      <c r="S338" s="14">
        <f t="shared" si="21"/>
        <v>42473.007037037038</v>
      </c>
      <c r="T338" s="15">
        <f t="shared" si="22"/>
        <v>42503.007037037038</v>
      </c>
      <c r="U338">
        <f>YEAR(S338)</f>
        <v>2016</v>
      </c>
    </row>
    <row r="339" spans="1:21" ht="49" hidden="1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3"/>
        <v>105</v>
      </c>
      <c r="P339">
        <f t="shared" si="20"/>
        <v>84.02</v>
      </c>
      <c r="Q339" s="10" t="s">
        <v>8321</v>
      </c>
      <c r="R339" t="s">
        <v>8322</v>
      </c>
      <c r="S339" s="14">
        <f t="shared" si="21"/>
        <v>41935.070486111108</v>
      </c>
      <c r="T339" s="15">
        <f t="shared" si="22"/>
        <v>41957.216666666667</v>
      </c>
    </row>
    <row r="340" spans="1:21" ht="49" hidden="1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3"/>
        <v>101</v>
      </c>
      <c r="P340">
        <f t="shared" ref="P340:P403" si="24">IFERROR(ROUND(E340/L340,2),0)</f>
        <v>200.89</v>
      </c>
      <c r="Q340" s="10" t="s">
        <v>8321</v>
      </c>
      <c r="R340" t="s">
        <v>8322</v>
      </c>
      <c r="S340" s="14">
        <f t="shared" ref="S340:S403" si="25">(((J340/60)/60)/24)+DATE(1970,1,1)</f>
        <v>41113.77238425926</v>
      </c>
      <c r="T340" s="15">
        <f t="shared" ref="T340:T403" si="26">(((I340/60)/60)/24)+DATE(1970,1,1)</f>
        <v>41143.77238425926</v>
      </c>
    </row>
    <row r="341" spans="1:21" ht="49" hidden="1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3"/>
        <v>5</v>
      </c>
      <c r="P341">
        <f t="shared" si="24"/>
        <v>267.81</v>
      </c>
      <c r="Q341" s="10" t="s">
        <v>8316</v>
      </c>
      <c r="R341" t="s">
        <v>8334</v>
      </c>
      <c r="S341" s="14">
        <f t="shared" si="25"/>
        <v>41486.537268518521</v>
      </c>
      <c r="T341" s="15">
        <f t="shared" si="26"/>
        <v>41516.537268518521</v>
      </c>
    </row>
    <row r="342" spans="1:21" ht="49" hidden="1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3"/>
        <v>101</v>
      </c>
      <c r="P342">
        <f t="shared" si="24"/>
        <v>239.35</v>
      </c>
      <c r="Q342" s="10" t="s">
        <v>8308</v>
      </c>
      <c r="R342" t="s">
        <v>8310</v>
      </c>
      <c r="S342" s="14">
        <f t="shared" si="25"/>
        <v>41956.017488425925</v>
      </c>
      <c r="T342" s="15">
        <f t="shared" si="26"/>
        <v>41986.017488425925</v>
      </c>
    </row>
    <row r="343" spans="1:21" ht="49" hidden="1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3"/>
        <v>100</v>
      </c>
      <c r="P343">
        <f t="shared" si="24"/>
        <v>115.08</v>
      </c>
      <c r="Q343" s="10" t="s">
        <v>8323</v>
      </c>
      <c r="R343" t="s">
        <v>8324</v>
      </c>
      <c r="S343" s="14">
        <f t="shared" si="25"/>
        <v>42576.278715277775</v>
      </c>
      <c r="T343" s="15">
        <f t="shared" si="26"/>
        <v>42606.278715277775</v>
      </c>
    </row>
    <row r="344" spans="1:21" ht="49" hidden="1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3"/>
        <v>496</v>
      </c>
      <c r="P344">
        <f t="shared" si="24"/>
        <v>25.09</v>
      </c>
      <c r="Q344" s="10" t="s">
        <v>8316</v>
      </c>
      <c r="R344" t="s">
        <v>8317</v>
      </c>
      <c r="S344" s="14">
        <f t="shared" si="25"/>
        <v>41806.794074074074</v>
      </c>
      <c r="T344" s="15">
        <f t="shared" si="26"/>
        <v>41839.125</v>
      </c>
    </row>
    <row r="345" spans="1:21" ht="49" hidden="1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3"/>
        <v>49</v>
      </c>
      <c r="P345">
        <f t="shared" si="24"/>
        <v>176.36</v>
      </c>
      <c r="Q345" s="10" t="s">
        <v>8308</v>
      </c>
      <c r="R345" t="s">
        <v>8310</v>
      </c>
      <c r="S345" s="14">
        <f t="shared" si="25"/>
        <v>42767.577303240745</v>
      </c>
      <c r="T345" s="15">
        <f t="shared" si="26"/>
        <v>42797.577303240745</v>
      </c>
    </row>
    <row r="346" spans="1:21" ht="49" hidden="1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3"/>
        <v>25</v>
      </c>
      <c r="P346">
        <f t="shared" si="24"/>
        <v>725.03</v>
      </c>
      <c r="Q346" s="10" t="s">
        <v>8321</v>
      </c>
      <c r="R346" t="s">
        <v>8339</v>
      </c>
      <c r="S346" s="14">
        <f t="shared" si="25"/>
        <v>42327.490752314814</v>
      </c>
      <c r="T346" s="15">
        <f t="shared" si="26"/>
        <v>42367.490752314814</v>
      </c>
    </row>
    <row r="347" spans="1:21" ht="49" hidden="1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3"/>
        <v>272</v>
      </c>
      <c r="P347">
        <f t="shared" si="24"/>
        <v>98.41</v>
      </c>
      <c r="Q347" s="10" t="s">
        <v>8316</v>
      </c>
      <c r="R347" t="s">
        <v>8317</v>
      </c>
      <c r="S347" s="14">
        <f t="shared" si="25"/>
        <v>42573.327986111108</v>
      </c>
      <c r="T347" s="15">
        <f t="shared" si="26"/>
        <v>42588.327986111108</v>
      </c>
    </row>
    <row r="348" spans="1:21" ht="21" hidden="1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3"/>
        <v>111</v>
      </c>
      <c r="P348">
        <f t="shared" si="24"/>
        <v>42.52</v>
      </c>
      <c r="Q348" s="10" t="s">
        <v>8321</v>
      </c>
      <c r="R348" t="s">
        <v>8322</v>
      </c>
      <c r="S348" s="14">
        <f t="shared" si="25"/>
        <v>41282.944456018515</v>
      </c>
      <c r="T348" s="15">
        <f t="shared" si="26"/>
        <v>41312.944456018515</v>
      </c>
    </row>
    <row r="349" spans="1:21" ht="49" x14ac:dyDescent="0.25">
      <c r="A349">
        <v>533</v>
      </c>
      <c r="B349" s="3" t="s">
        <v>534</v>
      </c>
      <c r="C349" s="3" t="s">
        <v>4643</v>
      </c>
      <c r="D349" s="6">
        <v>2000</v>
      </c>
      <c r="E349" s="8">
        <v>2004</v>
      </c>
      <c r="F349" t="s">
        <v>8218</v>
      </c>
      <c r="G349" t="s">
        <v>8224</v>
      </c>
      <c r="H349" t="s">
        <v>8246</v>
      </c>
      <c r="I349">
        <v>1463394365</v>
      </c>
      <c r="J349">
        <v>1461320765</v>
      </c>
      <c r="K349" t="b">
        <v>0</v>
      </c>
      <c r="L349">
        <v>17</v>
      </c>
      <c r="M349" t="b">
        <v>1</v>
      </c>
      <c r="N349" t="s">
        <v>8269</v>
      </c>
      <c r="O349">
        <f t="shared" si="23"/>
        <v>100</v>
      </c>
      <c r="P349">
        <f t="shared" si="24"/>
        <v>117.88</v>
      </c>
      <c r="Q349" s="10" t="s">
        <v>8323</v>
      </c>
      <c r="R349" t="s">
        <v>8326</v>
      </c>
      <c r="S349" s="14">
        <f t="shared" si="25"/>
        <v>42482.43478009259</v>
      </c>
      <c r="T349" s="15">
        <f t="shared" si="26"/>
        <v>42506.43478009259</v>
      </c>
      <c r="U349">
        <f>YEAR(S349)</f>
        <v>2016</v>
      </c>
    </row>
    <row r="350" spans="1:21" ht="49" hidden="1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3"/>
        <v>162</v>
      </c>
      <c r="P350">
        <f t="shared" si="24"/>
        <v>62.52</v>
      </c>
      <c r="Q350" s="10" t="s">
        <v>8327</v>
      </c>
      <c r="R350" t="s">
        <v>8331</v>
      </c>
      <c r="S350" s="14">
        <f t="shared" si="25"/>
        <v>41458.867905092593</v>
      </c>
      <c r="T350" s="15">
        <f t="shared" si="26"/>
        <v>41493.867905092593</v>
      </c>
    </row>
    <row r="351" spans="1:21" ht="49" hidden="1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3"/>
        <v>243</v>
      </c>
      <c r="P351">
        <f t="shared" si="24"/>
        <v>82.15</v>
      </c>
      <c r="Q351" s="10" t="s">
        <v>8316</v>
      </c>
      <c r="R351" t="s">
        <v>8317</v>
      </c>
      <c r="S351" s="14">
        <f t="shared" si="25"/>
        <v>42644.667534722219</v>
      </c>
      <c r="T351" s="15">
        <f t="shared" si="26"/>
        <v>42672.791666666672</v>
      </c>
    </row>
    <row r="352" spans="1:21" ht="49" hidden="1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3"/>
        <v>162</v>
      </c>
      <c r="P352">
        <f t="shared" si="24"/>
        <v>39.51</v>
      </c>
      <c r="Q352" s="10" t="s">
        <v>8313</v>
      </c>
      <c r="R352" t="s">
        <v>8314</v>
      </c>
      <c r="S352" s="14">
        <f t="shared" si="25"/>
        <v>41948.56658564815</v>
      </c>
      <c r="T352" s="15">
        <f t="shared" si="26"/>
        <v>41979.25</v>
      </c>
    </row>
    <row r="353" spans="1:21" ht="49" hidden="1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3"/>
        <v>484</v>
      </c>
      <c r="P353">
        <f t="shared" si="24"/>
        <v>82.32</v>
      </c>
      <c r="Q353" s="10" t="s">
        <v>8313</v>
      </c>
      <c r="R353" t="s">
        <v>8314</v>
      </c>
      <c r="S353" s="14">
        <f t="shared" si="25"/>
        <v>42391.475289351853</v>
      </c>
      <c r="T353" s="15">
        <f t="shared" si="26"/>
        <v>42415.625</v>
      </c>
    </row>
    <row r="354" spans="1:21" ht="49" hidden="1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3"/>
        <v>127</v>
      </c>
      <c r="P354">
        <f t="shared" si="24"/>
        <v>117.6</v>
      </c>
      <c r="Q354" s="10" t="s">
        <v>8308</v>
      </c>
      <c r="R354" t="s">
        <v>8309</v>
      </c>
      <c r="S354" s="14">
        <f t="shared" si="25"/>
        <v>41863.429791666669</v>
      </c>
      <c r="T354" s="15">
        <f t="shared" si="26"/>
        <v>41898.429791666669</v>
      </c>
    </row>
    <row r="355" spans="1:21" ht="21" hidden="1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3"/>
        <v>7</v>
      </c>
      <c r="P355">
        <f t="shared" si="24"/>
        <v>177.39</v>
      </c>
      <c r="Q355" s="10" t="s">
        <v>8308</v>
      </c>
      <c r="R355" t="s">
        <v>8310</v>
      </c>
      <c r="S355" s="14">
        <f t="shared" si="25"/>
        <v>41809.473275462966</v>
      </c>
      <c r="T355" s="15">
        <f t="shared" si="26"/>
        <v>41845.125</v>
      </c>
    </row>
    <row r="356" spans="1:21" ht="49" hidden="1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3"/>
        <v>119</v>
      </c>
      <c r="P356">
        <f t="shared" si="24"/>
        <v>388.98</v>
      </c>
      <c r="Q356" s="10" t="s">
        <v>8327</v>
      </c>
      <c r="R356" t="s">
        <v>8329</v>
      </c>
      <c r="S356" s="14">
        <f t="shared" si="25"/>
        <v>42370.580590277779</v>
      </c>
      <c r="T356" s="15">
        <f t="shared" si="26"/>
        <v>42400.580590277779</v>
      </c>
    </row>
    <row r="357" spans="1:21" ht="49" hidden="1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3"/>
        <v>102</v>
      </c>
      <c r="P357">
        <f t="shared" si="24"/>
        <v>189.76</v>
      </c>
      <c r="Q357" s="10" t="s">
        <v>8319</v>
      </c>
      <c r="R357" t="s">
        <v>8320</v>
      </c>
      <c r="S357" s="14">
        <f t="shared" si="25"/>
        <v>42423.602500000001</v>
      </c>
      <c r="T357" s="15">
        <f t="shared" si="26"/>
        <v>42453.560833333337</v>
      </c>
    </row>
    <row r="358" spans="1:21" ht="49" x14ac:dyDescent="0.25">
      <c r="A358">
        <v>534</v>
      </c>
      <c r="B358" s="3" t="s">
        <v>535</v>
      </c>
      <c r="C358" s="3" t="s">
        <v>4644</v>
      </c>
      <c r="D358" s="6">
        <v>15000</v>
      </c>
      <c r="E358" s="8">
        <v>15700</v>
      </c>
      <c r="F358" t="s">
        <v>8218</v>
      </c>
      <c r="G358" t="s">
        <v>8233</v>
      </c>
      <c r="H358" t="s">
        <v>8253</v>
      </c>
      <c r="I358">
        <v>1446418800</v>
      </c>
      <c r="J358">
        <v>1443036470</v>
      </c>
      <c r="K358" t="b">
        <v>0</v>
      </c>
      <c r="L358">
        <v>48</v>
      </c>
      <c r="M358" t="b">
        <v>1</v>
      </c>
      <c r="N358" t="s">
        <v>8269</v>
      </c>
      <c r="O358">
        <f t="shared" si="23"/>
        <v>105</v>
      </c>
      <c r="P358">
        <f t="shared" si="24"/>
        <v>327.08</v>
      </c>
      <c r="Q358" s="10" t="s">
        <v>8323</v>
      </c>
      <c r="R358" t="s">
        <v>8326</v>
      </c>
      <c r="S358" s="14">
        <f t="shared" si="25"/>
        <v>42270.810995370368</v>
      </c>
      <c r="T358" s="15">
        <f t="shared" si="26"/>
        <v>42309.958333333328</v>
      </c>
      <c r="U358">
        <f>YEAR(S358)</f>
        <v>2015</v>
      </c>
    </row>
    <row r="359" spans="1:21" ht="49" hidden="1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3"/>
        <v>585</v>
      </c>
      <c r="P359">
        <f t="shared" si="24"/>
        <v>222.99</v>
      </c>
      <c r="Q359" s="10" t="s">
        <v>8308</v>
      </c>
      <c r="R359" t="s">
        <v>8309</v>
      </c>
      <c r="S359" s="14">
        <f t="shared" si="25"/>
        <v>41099.966944444444</v>
      </c>
      <c r="T359" s="15">
        <f t="shared" si="26"/>
        <v>41134.125</v>
      </c>
    </row>
    <row r="360" spans="1:21" ht="49" hidden="1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3"/>
        <v>106</v>
      </c>
      <c r="P360">
        <f t="shared" si="24"/>
        <v>146.44999999999999</v>
      </c>
      <c r="Q360" s="10" t="s">
        <v>8323</v>
      </c>
      <c r="R360" t="s">
        <v>8324</v>
      </c>
      <c r="S360" s="14">
        <f t="shared" si="25"/>
        <v>41841.850034722222</v>
      </c>
      <c r="T360" s="15">
        <f t="shared" si="26"/>
        <v>41871.850034722222</v>
      </c>
    </row>
    <row r="361" spans="1:21" ht="49" hidden="1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3"/>
        <v>125</v>
      </c>
      <c r="P361">
        <f t="shared" si="24"/>
        <v>95.83</v>
      </c>
      <c r="Q361" s="10" t="s">
        <v>8313</v>
      </c>
      <c r="R361" t="s">
        <v>8314</v>
      </c>
      <c r="S361" s="14">
        <f t="shared" si="25"/>
        <v>41964.751342592594</v>
      </c>
      <c r="T361" s="15">
        <f t="shared" si="26"/>
        <v>41996</v>
      </c>
    </row>
    <row r="362" spans="1:21" ht="49" hidden="1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3"/>
        <v>105</v>
      </c>
      <c r="P362">
        <f t="shared" si="24"/>
        <v>61.56</v>
      </c>
      <c r="Q362" s="10" t="s">
        <v>8313</v>
      </c>
      <c r="R362" t="s">
        <v>8314</v>
      </c>
      <c r="S362" s="14">
        <f t="shared" si="25"/>
        <v>42741.599664351852</v>
      </c>
      <c r="T362" s="15">
        <f t="shared" si="26"/>
        <v>42772.599664351852</v>
      </c>
    </row>
    <row r="363" spans="1:21" ht="49" hidden="1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3"/>
        <v>319</v>
      </c>
      <c r="P363">
        <f t="shared" si="24"/>
        <v>131.38</v>
      </c>
      <c r="Q363" s="10" t="s">
        <v>8323</v>
      </c>
      <c r="R363" t="s">
        <v>8324</v>
      </c>
      <c r="S363" s="14">
        <f t="shared" si="25"/>
        <v>42534.895625000005</v>
      </c>
      <c r="T363" s="15">
        <f t="shared" si="26"/>
        <v>42564.895625000005</v>
      </c>
    </row>
    <row r="364" spans="1:21" ht="49" hidden="1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3"/>
        <v>115</v>
      </c>
      <c r="P364">
        <f t="shared" si="24"/>
        <v>80.19</v>
      </c>
      <c r="Q364" s="10" t="s">
        <v>8308</v>
      </c>
      <c r="R364" t="s">
        <v>8315</v>
      </c>
      <c r="S364" s="14">
        <f t="shared" si="25"/>
        <v>42218.169293981482</v>
      </c>
      <c r="T364" s="15">
        <f t="shared" si="26"/>
        <v>42246.169293981482</v>
      </c>
    </row>
    <row r="365" spans="1:21" ht="49" hidden="1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3"/>
        <v>412</v>
      </c>
      <c r="P365">
        <f t="shared" si="24"/>
        <v>44.06</v>
      </c>
      <c r="Q365" s="10" t="s">
        <v>8316</v>
      </c>
      <c r="R365" t="s">
        <v>8317</v>
      </c>
      <c r="S365" s="14">
        <f t="shared" si="25"/>
        <v>42633.586122685185</v>
      </c>
      <c r="T365" s="15">
        <f t="shared" si="26"/>
        <v>42668.708333333328</v>
      </c>
    </row>
    <row r="366" spans="1:21" ht="49" hidden="1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3"/>
        <v>2260300</v>
      </c>
      <c r="P366">
        <f t="shared" si="24"/>
        <v>138.66999999999999</v>
      </c>
      <c r="Q366" s="10" t="s">
        <v>8308</v>
      </c>
      <c r="R366" t="s">
        <v>8309</v>
      </c>
      <c r="S366" s="14">
        <f t="shared" si="25"/>
        <v>42626.668888888889</v>
      </c>
      <c r="T366" s="15">
        <f t="shared" si="26"/>
        <v>42656.915972222225</v>
      </c>
    </row>
    <row r="367" spans="1:21" ht="49" hidden="1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3"/>
        <v>101</v>
      </c>
      <c r="P367">
        <f t="shared" si="24"/>
        <v>216.75</v>
      </c>
      <c r="Q367" s="10" t="s">
        <v>8321</v>
      </c>
      <c r="R367" t="s">
        <v>8322</v>
      </c>
      <c r="S367" s="14">
        <f t="shared" si="25"/>
        <v>42178.282372685186</v>
      </c>
      <c r="T367" s="15">
        <f t="shared" si="26"/>
        <v>42208.282372685186</v>
      </c>
    </row>
    <row r="368" spans="1:21" ht="49" hidden="1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3"/>
        <v>112</v>
      </c>
      <c r="P368">
        <f t="shared" si="24"/>
        <v>58.54</v>
      </c>
      <c r="Q368" s="10" t="s">
        <v>8321</v>
      </c>
      <c r="R368" t="s">
        <v>8322</v>
      </c>
      <c r="S368" s="14">
        <f t="shared" si="25"/>
        <v>41980.781793981485</v>
      </c>
      <c r="T368" s="15">
        <f t="shared" si="26"/>
        <v>42010.781793981485</v>
      </c>
    </row>
    <row r="369" spans="1:21" ht="49" hidden="1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3"/>
        <v>102</v>
      </c>
      <c r="P369">
        <f t="shared" si="24"/>
        <v>140.86000000000001</v>
      </c>
      <c r="Q369" s="10" t="s">
        <v>8327</v>
      </c>
      <c r="R369" t="s">
        <v>8331</v>
      </c>
      <c r="S369" s="14">
        <f t="shared" si="25"/>
        <v>41449.585162037038</v>
      </c>
      <c r="T369" s="15">
        <f t="shared" si="26"/>
        <v>41479.585162037038</v>
      </c>
    </row>
    <row r="370" spans="1:21" ht="49" hidden="1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3"/>
        <v>112</v>
      </c>
      <c r="P370">
        <f t="shared" si="24"/>
        <v>148.97</v>
      </c>
      <c r="Q370" s="10" t="s">
        <v>8321</v>
      </c>
      <c r="R370" t="s">
        <v>8332</v>
      </c>
      <c r="S370" s="14">
        <f t="shared" si="25"/>
        <v>41929.164733796293</v>
      </c>
      <c r="T370" s="15">
        <f t="shared" si="26"/>
        <v>41959.206400462965</v>
      </c>
    </row>
    <row r="371" spans="1:21" ht="49" hidden="1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3"/>
        <v>101</v>
      </c>
      <c r="P371">
        <f t="shared" si="24"/>
        <v>67.84</v>
      </c>
      <c r="Q371" s="10" t="s">
        <v>8313</v>
      </c>
      <c r="R371" t="s">
        <v>8314</v>
      </c>
      <c r="S371" s="14">
        <f t="shared" si="25"/>
        <v>42426.542592592596</v>
      </c>
      <c r="T371" s="15">
        <f t="shared" si="26"/>
        <v>42454.916666666672</v>
      </c>
    </row>
    <row r="372" spans="1:21" ht="49" hidden="1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3"/>
        <v>148</v>
      </c>
      <c r="P372">
        <f t="shared" si="24"/>
        <v>207.62</v>
      </c>
      <c r="Q372" s="10" t="s">
        <v>8313</v>
      </c>
      <c r="R372" t="s">
        <v>8314</v>
      </c>
      <c r="S372" s="14">
        <f t="shared" si="25"/>
        <v>42668.176701388889</v>
      </c>
      <c r="T372" s="15">
        <f t="shared" si="26"/>
        <v>42698.083333333328</v>
      </c>
    </row>
    <row r="373" spans="1:21" ht="33" hidden="1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3"/>
        <v>112</v>
      </c>
      <c r="P373">
        <f t="shared" si="24"/>
        <v>116.21</v>
      </c>
      <c r="Q373" s="10" t="s">
        <v>8313</v>
      </c>
      <c r="R373" t="s">
        <v>8314</v>
      </c>
      <c r="S373" s="14">
        <f t="shared" si="25"/>
        <v>42654.177187499998</v>
      </c>
      <c r="T373" s="15">
        <f t="shared" si="26"/>
        <v>42684.218854166669</v>
      </c>
    </row>
    <row r="374" spans="1:21" ht="65" hidden="1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3"/>
        <v>63</v>
      </c>
      <c r="P374">
        <f t="shared" si="24"/>
        <v>128.62</v>
      </c>
      <c r="Q374" s="10" t="s">
        <v>8308</v>
      </c>
      <c r="R374" t="s">
        <v>8340</v>
      </c>
      <c r="S374" s="14">
        <f t="shared" si="25"/>
        <v>42529.632754629631</v>
      </c>
      <c r="T374" s="15">
        <f t="shared" si="26"/>
        <v>42556.207638888889</v>
      </c>
    </row>
    <row r="375" spans="1:21" ht="33" hidden="1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3"/>
        <v>110</v>
      </c>
      <c r="P375">
        <f t="shared" si="24"/>
        <v>55.96</v>
      </c>
      <c r="Q375" s="10" t="s">
        <v>8316</v>
      </c>
      <c r="R375" t="s">
        <v>8317</v>
      </c>
      <c r="S375" s="14">
        <f t="shared" si="25"/>
        <v>42583.615081018521</v>
      </c>
      <c r="T375" s="15">
        <f t="shared" si="26"/>
        <v>42620.083333333328</v>
      </c>
    </row>
    <row r="376" spans="1:21" ht="33" x14ac:dyDescent="0.25">
      <c r="A376">
        <v>535</v>
      </c>
      <c r="B376" s="3" t="s">
        <v>536</v>
      </c>
      <c r="C376" s="3" t="s">
        <v>4645</v>
      </c>
      <c r="D376" s="6">
        <v>2000</v>
      </c>
      <c r="E376" s="8">
        <v>2050</v>
      </c>
      <c r="F376" t="s">
        <v>8218</v>
      </c>
      <c r="G376" t="s">
        <v>8224</v>
      </c>
      <c r="H376" t="s">
        <v>8246</v>
      </c>
      <c r="I376">
        <v>1483707905</v>
      </c>
      <c r="J376">
        <v>1481115905</v>
      </c>
      <c r="K376" t="b">
        <v>0</v>
      </c>
      <c r="L376">
        <v>59</v>
      </c>
      <c r="M376" t="b">
        <v>1</v>
      </c>
      <c r="N376" t="s">
        <v>8269</v>
      </c>
      <c r="O376">
        <f t="shared" si="23"/>
        <v>103</v>
      </c>
      <c r="P376">
        <f t="shared" si="24"/>
        <v>34.75</v>
      </c>
      <c r="Q376" s="10" t="s">
        <v>8323</v>
      </c>
      <c r="R376" t="s">
        <v>8326</v>
      </c>
      <c r="S376" s="14">
        <f t="shared" si="25"/>
        <v>42711.545196759253</v>
      </c>
      <c r="T376" s="15">
        <f t="shared" si="26"/>
        <v>42741.545196759253</v>
      </c>
      <c r="U376">
        <f t="shared" ref="U376:U377" si="27">YEAR(S376)</f>
        <v>2016</v>
      </c>
    </row>
    <row r="377" spans="1:21" ht="49" x14ac:dyDescent="0.25">
      <c r="A377">
        <v>536</v>
      </c>
      <c r="B377" s="3" t="s">
        <v>537</v>
      </c>
      <c r="C377" s="3" t="s">
        <v>4646</v>
      </c>
      <c r="D377" s="6">
        <v>3300</v>
      </c>
      <c r="E377" s="8">
        <v>3902.5</v>
      </c>
      <c r="F377" t="s">
        <v>8218</v>
      </c>
      <c r="G377" t="s">
        <v>8224</v>
      </c>
      <c r="H377" t="s">
        <v>8246</v>
      </c>
      <c r="I377">
        <v>1438624800</v>
      </c>
      <c r="J377">
        <v>1435133807</v>
      </c>
      <c r="K377" t="b">
        <v>0</v>
      </c>
      <c r="L377">
        <v>39</v>
      </c>
      <c r="M377" t="b">
        <v>1</v>
      </c>
      <c r="N377" t="s">
        <v>8269</v>
      </c>
      <c r="O377">
        <f t="shared" si="23"/>
        <v>118</v>
      </c>
      <c r="P377">
        <f t="shared" si="24"/>
        <v>100.06</v>
      </c>
      <c r="Q377" s="10" t="s">
        <v>8323</v>
      </c>
      <c r="R377" t="s">
        <v>8326</v>
      </c>
      <c r="S377" s="14">
        <f t="shared" si="25"/>
        <v>42179.344988425932</v>
      </c>
      <c r="T377" s="15">
        <f t="shared" si="26"/>
        <v>42219.75</v>
      </c>
      <c r="U377">
        <f t="shared" si="27"/>
        <v>2015</v>
      </c>
    </row>
    <row r="378" spans="1:21" ht="33" hidden="1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3"/>
        <v>122</v>
      </c>
      <c r="P378">
        <f t="shared" si="24"/>
        <v>64.37</v>
      </c>
      <c r="Q378" s="10" t="s">
        <v>8327</v>
      </c>
      <c r="R378" t="s">
        <v>8331</v>
      </c>
      <c r="S378" s="14">
        <f t="shared" si="25"/>
        <v>42745.600243055553</v>
      </c>
      <c r="T378" s="15">
        <f t="shared" si="26"/>
        <v>42776.208333333328</v>
      </c>
    </row>
    <row r="379" spans="1:21" ht="49" hidden="1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3"/>
        <v>146</v>
      </c>
      <c r="P379">
        <f t="shared" si="24"/>
        <v>47.06</v>
      </c>
      <c r="Q379" s="10" t="s">
        <v>8308</v>
      </c>
      <c r="R379" t="s">
        <v>8315</v>
      </c>
      <c r="S379" s="14">
        <f t="shared" si="25"/>
        <v>42115.74754629629</v>
      </c>
      <c r="T379" s="15">
        <f t="shared" si="26"/>
        <v>42145.74754629629</v>
      </c>
    </row>
    <row r="380" spans="1:21" ht="49" hidden="1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3"/>
        <v>104</v>
      </c>
      <c r="P380">
        <f t="shared" si="24"/>
        <v>79.97</v>
      </c>
      <c r="Q380" s="10" t="s">
        <v>8313</v>
      </c>
      <c r="R380" t="s">
        <v>8314</v>
      </c>
      <c r="S380" s="14">
        <f t="shared" si="25"/>
        <v>42409.776076388895</v>
      </c>
      <c r="T380" s="15">
        <f t="shared" si="26"/>
        <v>42469.734409722223</v>
      </c>
    </row>
    <row r="381" spans="1:21" ht="49" hidden="1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3"/>
        <v>109</v>
      </c>
      <c r="P381">
        <f t="shared" si="24"/>
        <v>92.13</v>
      </c>
      <c r="Q381" s="10" t="s">
        <v>8323</v>
      </c>
      <c r="R381" t="s">
        <v>8324</v>
      </c>
      <c r="S381" s="14">
        <f t="shared" si="25"/>
        <v>41610.794421296298</v>
      </c>
      <c r="T381" s="15">
        <f t="shared" si="26"/>
        <v>41637.332638888889</v>
      </c>
    </row>
    <row r="382" spans="1:21" ht="49" hidden="1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3"/>
        <v>120</v>
      </c>
      <c r="P382">
        <f t="shared" si="24"/>
        <v>88.15</v>
      </c>
      <c r="Q382" s="10" t="s">
        <v>8327</v>
      </c>
      <c r="R382" t="s">
        <v>8328</v>
      </c>
      <c r="S382" s="14">
        <f t="shared" si="25"/>
        <v>40555.322662037033</v>
      </c>
      <c r="T382" s="15">
        <f t="shared" si="26"/>
        <v>40603.833333333336</v>
      </c>
    </row>
    <row r="383" spans="1:21" ht="49" hidden="1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3"/>
        <v>108</v>
      </c>
      <c r="P383">
        <f t="shared" si="24"/>
        <v>65.3</v>
      </c>
      <c r="Q383" s="10" t="s">
        <v>8321</v>
      </c>
      <c r="R383" t="s">
        <v>8322</v>
      </c>
      <c r="S383" s="14">
        <f t="shared" si="25"/>
        <v>41193.032013888893</v>
      </c>
      <c r="T383" s="15">
        <f t="shared" si="26"/>
        <v>41223.073680555557</v>
      </c>
    </row>
    <row r="384" spans="1:21" ht="49" hidden="1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3"/>
        <v>124</v>
      </c>
      <c r="P384">
        <f t="shared" si="24"/>
        <v>110.39</v>
      </c>
      <c r="Q384" s="10" t="s">
        <v>8313</v>
      </c>
      <c r="R384" t="s">
        <v>8314</v>
      </c>
      <c r="S384" s="14">
        <f t="shared" si="25"/>
        <v>42751.533391203702</v>
      </c>
      <c r="T384" s="15">
        <f t="shared" si="26"/>
        <v>42780.957638888889</v>
      </c>
    </row>
    <row r="385" spans="1:21" ht="49" hidden="1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3"/>
        <v>180</v>
      </c>
      <c r="P385">
        <f t="shared" si="24"/>
        <v>96.38</v>
      </c>
      <c r="Q385" s="10" t="s">
        <v>8313</v>
      </c>
      <c r="R385" t="s">
        <v>8314</v>
      </c>
      <c r="S385" s="14">
        <f t="shared" si="25"/>
        <v>42552.315127314811</v>
      </c>
      <c r="T385" s="15">
        <f t="shared" si="26"/>
        <v>42588.75</v>
      </c>
    </row>
    <row r="386" spans="1:21" ht="49" x14ac:dyDescent="0.25">
      <c r="A386">
        <v>537</v>
      </c>
      <c r="B386" s="3" t="s">
        <v>538</v>
      </c>
      <c r="C386" s="3" t="s">
        <v>4647</v>
      </c>
      <c r="D386" s="6">
        <v>2000</v>
      </c>
      <c r="E386" s="8">
        <v>2410</v>
      </c>
      <c r="F386" t="s">
        <v>8218</v>
      </c>
      <c r="G386" t="s">
        <v>8223</v>
      </c>
      <c r="H386" t="s">
        <v>8245</v>
      </c>
      <c r="I386">
        <v>1446665191</v>
      </c>
      <c r="J386">
        <v>1444069591</v>
      </c>
      <c r="K386" t="b">
        <v>0</v>
      </c>
      <c r="L386">
        <v>59</v>
      </c>
      <c r="M386" t="b">
        <v>1</v>
      </c>
      <c r="N386" t="s">
        <v>8269</v>
      </c>
      <c r="O386">
        <f t="shared" ref="O386:O449" si="28">ROUND(E386/D386*100,0)</f>
        <v>121</v>
      </c>
      <c r="P386">
        <f t="shared" si="24"/>
        <v>40.85</v>
      </c>
      <c r="Q386" s="10" t="s">
        <v>8323</v>
      </c>
      <c r="R386" t="s">
        <v>8326</v>
      </c>
      <c r="S386" s="14">
        <f t="shared" si="25"/>
        <v>42282.768414351856</v>
      </c>
      <c r="T386" s="15">
        <f t="shared" si="26"/>
        <v>42312.810081018513</v>
      </c>
      <c r="U386">
        <f>YEAR(S386)</f>
        <v>2015</v>
      </c>
    </row>
    <row r="387" spans="1:21" ht="33" hidden="1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si="28"/>
        <v>107</v>
      </c>
      <c r="P387">
        <f t="shared" si="24"/>
        <v>97.64</v>
      </c>
      <c r="Q387" s="10" t="s">
        <v>8321</v>
      </c>
      <c r="R387" t="s">
        <v>8322</v>
      </c>
      <c r="S387" s="14">
        <f t="shared" si="25"/>
        <v>41017.885462962964</v>
      </c>
      <c r="T387" s="15">
        <f t="shared" si="26"/>
        <v>41067.621527777781</v>
      </c>
    </row>
    <row r="388" spans="1:21" ht="49" hidden="1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28"/>
        <v>119</v>
      </c>
      <c r="P388">
        <f t="shared" si="24"/>
        <v>89.96</v>
      </c>
      <c r="Q388" s="10" t="s">
        <v>8321</v>
      </c>
      <c r="R388" t="s">
        <v>8322</v>
      </c>
      <c r="S388" s="14">
        <f t="shared" si="25"/>
        <v>41134.751550925925</v>
      </c>
      <c r="T388" s="15">
        <f t="shared" si="26"/>
        <v>41155.751550925925</v>
      </c>
    </row>
    <row r="389" spans="1:21" ht="49" hidden="1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28"/>
        <v>43</v>
      </c>
      <c r="P389">
        <f t="shared" si="24"/>
        <v>215.96</v>
      </c>
      <c r="Q389" s="10" t="s">
        <v>8308</v>
      </c>
      <c r="R389" t="s">
        <v>8318</v>
      </c>
      <c r="S389" s="14">
        <f t="shared" si="25"/>
        <v>42514.671099537038</v>
      </c>
      <c r="T389" s="15">
        <f t="shared" si="26"/>
        <v>42544.671099537038</v>
      </c>
    </row>
    <row r="390" spans="1:21" ht="49" hidden="1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28"/>
        <v>107</v>
      </c>
      <c r="P390">
        <f t="shared" si="24"/>
        <v>224.85</v>
      </c>
      <c r="Q390" s="10" t="s">
        <v>8321</v>
      </c>
      <c r="R390" t="s">
        <v>8322</v>
      </c>
      <c r="S390" s="14">
        <f t="shared" si="25"/>
        <v>42687.875775462962</v>
      </c>
      <c r="T390" s="15">
        <f t="shared" si="26"/>
        <v>42718.5</v>
      </c>
    </row>
    <row r="391" spans="1:21" ht="49" hidden="1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28"/>
        <v>107</v>
      </c>
      <c r="P391">
        <f t="shared" si="24"/>
        <v>267</v>
      </c>
      <c r="Q391" s="10" t="s">
        <v>8308</v>
      </c>
      <c r="R391" t="s">
        <v>8340</v>
      </c>
      <c r="S391" s="14">
        <f t="shared" si="25"/>
        <v>42207.746678240743</v>
      </c>
      <c r="T391" s="15">
        <f t="shared" si="26"/>
        <v>42237.746678240743</v>
      </c>
    </row>
    <row r="392" spans="1:21" ht="49" hidden="1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28"/>
        <v>107</v>
      </c>
      <c r="P392">
        <f t="shared" si="24"/>
        <v>134.91</v>
      </c>
      <c r="Q392" s="10" t="s">
        <v>8321</v>
      </c>
      <c r="R392" t="s">
        <v>8322</v>
      </c>
      <c r="S392" s="14">
        <f t="shared" si="25"/>
        <v>42331.551307870366</v>
      </c>
      <c r="T392" s="15">
        <f t="shared" si="26"/>
        <v>42360.958333333328</v>
      </c>
    </row>
    <row r="393" spans="1:21" ht="33" hidden="1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28"/>
        <v>47</v>
      </c>
      <c r="P393">
        <f t="shared" si="24"/>
        <v>53.25</v>
      </c>
      <c r="Q393" s="10" t="s">
        <v>8308</v>
      </c>
      <c r="R393" t="s">
        <v>8310</v>
      </c>
      <c r="S393" s="14">
        <f t="shared" si="25"/>
        <v>42009.973946759259</v>
      </c>
      <c r="T393" s="15">
        <f t="shared" si="26"/>
        <v>42039.973946759259</v>
      </c>
    </row>
    <row r="394" spans="1:21" ht="49" hidden="1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28"/>
        <v>65</v>
      </c>
      <c r="P394">
        <f t="shared" si="24"/>
        <v>170.63</v>
      </c>
      <c r="Q394" s="10" t="s">
        <v>8313</v>
      </c>
      <c r="R394" t="s">
        <v>8314</v>
      </c>
      <c r="S394" s="14">
        <f t="shared" si="25"/>
        <v>41891.976388888892</v>
      </c>
      <c r="T394" s="15">
        <f t="shared" si="26"/>
        <v>41936.976388888892</v>
      </c>
    </row>
    <row r="395" spans="1:21" ht="33" hidden="1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28"/>
        <v>28</v>
      </c>
      <c r="P395">
        <f t="shared" si="24"/>
        <v>370.95</v>
      </c>
      <c r="Q395" s="10" t="s">
        <v>8316</v>
      </c>
      <c r="R395" t="s">
        <v>8334</v>
      </c>
      <c r="S395" s="14">
        <f t="shared" si="25"/>
        <v>42694.98128472222</v>
      </c>
      <c r="T395" s="15">
        <f t="shared" si="26"/>
        <v>42727.332638888889</v>
      </c>
    </row>
    <row r="396" spans="1:21" ht="49" hidden="1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28"/>
        <v>105</v>
      </c>
      <c r="P396">
        <f t="shared" si="24"/>
        <v>373.56</v>
      </c>
      <c r="Q396" s="10" t="s">
        <v>8308</v>
      </c>
      <c r="R396" t="s">
        <v>8340</v>
      </c>
      <c r="S396" s="14">
        <f t="shared" si="25"/>
        <v>42222.622766203705</v>
      </c>
      <c r="T396" s="15">
        <f t="shared" si="26"/>
        <v>42251.625</v>
      </c>
    </row>
    <row r="397" spans="1:21" ht="49" hidden="1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28"/>
        <v>104</v>
      </c>
      <c r="P397">
        <f t="shared" si="24"/>
        <v>64.930000000000007</v>
      </c>
      <c r="Q397" s="10" t="s">
        <v>8308</v>
      </c>
      <c r="R397" t="s">
        <v>8315</v>
      </c>
      <c r="S397" s="14">
        <f t="shared" si="25"/>
        <v>40998.051192129627</v>
      </c>
      <c r="T397" s="15">
        <f t="shared" si="26"/>
        <v>41028.051192129627</v>
      </c>
    </row>
    <row r="398" spans="1:21" ht="49" hidden="1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28"/>
        <v>104</v>
      </c>
      <c r="P398">
        <f t="shared" si="24"/>
        <v>138.80000000000001</v>
      </c>
      <c r="Q398" s="10" t="s">
        <v>8321</v>
      </c>
      <c r="R398" t="s">
        <v>8322</v>
      </c>
      <c r="S398" s="14">
        <f t="shared" si="25"/>
        <v>40868.219814814816</v>
      </c>
      <c r="T398" s="15">
        <f t="shared" si="26"/>
        <v>40909.332638888889</v>
      </c>
    </row>
    <row r="399" spans="1:21" ht="21" hidden="1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28"/>
        <v>104</v>
      </c>
      <c r="P399">
        <f t="shared" si="24"/>
        <v>266.08999999999997</v>
      </c>
      <c r="Q399" s="10" t="s">
        <v>8327</v>
      </c>
      <c r="R399" t="s">
        <v>8341</v>
      </c>
      <c r="S399" s="14">
        <f t="shared" si="25"/>
        <v>41943.791030092594</v>
      </c>
      <c r="T399" s="15">
        <f t="shared" si="26"/>
        <v>41974.832696759258</v>
      </c>
    </row>
    <row r="400" spans="1:21" ht="49" hidden="1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28"/>
        <v>138</v>
      </c>
      <c r="P400">
        <f t="shared" si="24"/>
        <v>98.99</v>
      </c>
      <c r="Q400" s="10" t="s">
        <v>8327</v>
      </c>
      <c r="R400" t="s">
        <v>8331</v>
      </c>
      <c r="S400" s="14">
        <f t="shared" si="25"/>
        <v>41228.650196759263</v>
      </c>
      <c r="T400" s="15">
        <f t="shared" si="26"/>
        <v>41258.650196759263</v>
      </c>
    </row>
    <row r="401" spans="1:21" ht="49" hidden="1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28"/>
        <v>106</v>
      </c>
      <c r="P401">
        <f t="shared" si="24"/>
        <v>206.31</v>
      </c>
      <c r="Q401" s="10" t="s">
        <v>8316</v>
      </c>
      <c r="R401" t="s">
        <v>8317</v>
      </c>
      <c r="S401" s="14">
        <f t="shared" si="25"/>
        <v>42152.640833333338</v>
      </c>
      <c r="T401" s="15">
        <f t="shared" si="26"/>
        <v>42182.640833333338</v>
      </c>
    </row>
    <row r="402" spans="1:21" ht="33" hidden="1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28"/>
        <v>114</v>
      </c>
      <c r="P402">
        <f t="shared" si="24"/>
        <v>101.83</v>
      </c>
      <c r="Q402" s="10" t="s">
        <v>8321</v>
      </c>
      <c r="R402" t="s">
        <v>8322</v>
      </c>
      <c r="S402" s="14">
        <f t="shared" si="25"/>
        <v>40675.71</v>
      </c>
      <c r="T402" s="15">
        <f t="shared" si="26"/>
        <v>40695.207638888889</v>
      </c>
    </row>
    <row r="403" spans="1:21" ht="33" hidden="1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28"/>
        <v>82</v>
      </c>
      <c r="P403">
        <f t="shared" si="24"/>
        <v>216.34</v>
      </c>
      <c r="Q403" s="10" t="s">
        <v>8308</v>
      </c>
      <c r="R403" t="s">
        <v>8310</v>
      </c>
      <c r="S403" s="14">
        <f t="shared" si="25"/>
        <v>42388.708645833336</v>
      </c>
      <c r="T403" s="15">
        <f t="shared" si="26"/>
        <v>42418.708645833336</v>
      </c>
    </row>
    <row r="404" spans="1:21" ht="49" hidden="1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28"/>
        <v>111</v>
      </c>
      <c r="P404">
        <f t="shared" ref="P404:P467" si="29">IFERROR(ROUND(E404/L404,2),0)</f>
        <v>97.11</v>
      </c>
      <c r="Q404" s="10" t="s">
        <v>8313</v>
      </c>
      <c r="R404" t="s">
        <v>8314</v>
      </c>
      <c r="S404" s="14">
        <f t="shared" ref="S404:S467" si="30">(((J404/60)/60)/24)+DATE(1970,1,1)</f>
        <v>41786.614363425928</v>
      </c>
      <c r="T404" s="15">
        <f t="shared" ref="T404:T467" si="31">(((I404/60)/60)/24)+DATE(1970,1,1)</f>
        <v>41817.614363425928</v>
      </c>
    </row>
    <row r="405" spans="1:21" ht="49" hidden="1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28"/>
        <v>157</v>
      </c>
      <c r="P405">
        <f t="shared" si="29"/>
        <v>67.97</v>
      </c>
      <c r="Q405" s="10" t="s">
        <v>8316</v>
      </c>
      <c r="R405" t="s">
        <v>8317</v>
      </c>
      <c r="S405" s="14">
        <f t="shared" si="30"/>
        <v>41561.807349537034</v>
      </c>
      <c r="T405" s="15">
        <f t="shared" si="31"/>
        <v>41591.849016203705</v>
      </c>
    </row>
    <row r="406" spans="1:21" ht="49" hidden="1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28"/>
        <v>109</v>
      </c>
      <c r="P406">
        <f t="shared" si="29"/>
        <v>99.16</v>
      </c>
      <c r="Q406" s="10" t="s">
        <v>8327</v>
      </c>
      <c r="R406" t="s">
        <v>8331</v>
      </c>
      <c r="S406" s="14">
        <f t="shared" si="30"/>
        <v>42445.823055555549</v>
      </c>
      <c r="T406" s="15">
        <f t="shared" si="31"/>
        <v>42476</v>
      </c>
    </row>
    <row r="407" spans="1:21" ht="33" hidden="1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28"/>
        <v>146</v>
      </c>
      <c r="P407">
        <f t="shared" si="29"/>
        <v>91.88</v>
      </c>
      <c r="Q407" s="10" t="s">
        <v>8313</v>
      </c>
      <c r="R407" t="s">
        <v>8314</v>
      </c>
      <c r="S407" s="14">
        <f t="shared" si="30"/>
        <v>42247.616400462968</v>
      </c>
      <c r="T407" s="15">
        <f t="shared" si="31"/>
        <v>42279.960416666669</v>
      </c>
    </row>
    <row r="408" spans="1:21" ht="49" x14ac:dyDescent="0.25">
      <c r="A408">
        <v>538</v>
      </c>
      <c r="B408" s="3" t="s">
        <v>539</v>
      </c>
      <c r="C408" s="3" t="s">
        <v>4648</v>
      </c>
      <c r="D408" s="6">
        <v>5000</v>
      </c>
      <c r="E408" s="8">
        <v>15121</v>
      </c>
      <c r="F408" t="s">
        <v>8218</v>
      </c>
      <c r="G408" t="s">
        <v>8223</v>
      </c>
      <c r="H408" t="s">
        <v>8245</v>
      </c>
      <c r="I408">
        <v>1463166263</v>
      </c>
      <c r="J408">
        <v>1460574263</v>
      </c>
      <c r="K408" t="b">
        <v>0</v>
      </c>
      <c r="L408">
        <v>60</v>
      </c>
      <c r="M408" t="b">
        <v>1</v>
      </c>
      <c r="N408" t="s">
        <v>8269</v>
      </c>
      <c r="O408">
        <f t="shared" si="28"/>
        <v>302</v>
      </c>
      <c r="P408">
        <f t="shared" si="29"/>
        <v>252.02</v>
      </c>
      <c r="Q408" s="10" t="s">
        <v>8323</v>
      </c>
      <c r="R408" t="s">
        <v>8326</v>
      </c>
      <c r="S408" s="14">
        <f t="shared" si="30"/>
        <v>42473.794710648144</v>
      </c>
      <c r="T408" s="15">
        <f t="shared" si="31"/>
        <v>42503.794710648144</v>
      </c>
      <c r="U408">
        <f>YEAR(S408)</f>
        <v>2016</v>
      </c>
    </row>
    <row r="409" spans="1:21" ht="33" hidden="1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28"/>
        <v>113</v>
      </c>
      <c r="P409">
        <f t="shared" si="29"/>
        <v>109.96</v>
      </c>
      <c r="Q409" s="10" t="s">
        <v>8327</v>
      </c>
      <c r="R409" t="s">
        <v>8341</v>
      </c>
      <c r="S409" s="14">
        <f t="shared" si="30"/>
        <v>41298.509965277779</v>
      </c>
      <c r="T409" s="15">
        <f t="shared" si="31"/>
        <v>41329.207638888889</v>
      </c>
    </row>
    <row r="410" spans="1:21" ht="33" hidden="1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28"/>
        <v>101</v>
      </c>
      <c r="P410">
        <f t="shared" si="29"/>
        <v>168.78</v>
      </c>
      <c r="Q410" s="10" t="s">
        <v>8311</v>
      </c>
      <c r="R410" t="s">
        <v>8333</v>
      </c>
      <c r="S410" s="14">
        <f t="shared" si="30"/>
        <v>42382.74009259259</v>
      </c>
      <c r="T410" s="15">
        <f t="shared" si="31"/>
        <v>42412.74009259259</v>
      </c>
    </row>
    <row r="411" spans="1:21" ht="49" hidden="1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28"/>
        <v>109</v>
      </c>
      <c r="P411">
        <f t="shared" si="29"/>
        <v>199.9</v>
      </c>
      <c r="Q411" s="10" t="s">
        <v>8321</v>
      </c>
      <c r="R411" t="s">
        <v>8332</v>
      </c>
      <c r="S411" s="14">
        <f t="shared" si="30"/>
        <v>41878.627187500002</v>
      </c>
      <c r="T411" s="15">
        <f t="shared" si="31"/>
        <v>41908.627187500002</v>
      </c>
    </row>
    <row r="412" spans="1:21" ht="49" hidden="1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28"/>
        <v>101</v>
      </c>
      <c r="P412">
        <f t="shared" si="29"/>
        <v>141.75</v>
      </c>
      <c r="Q412" s="10" t="s">
        <v>8321</v>
      </c>
      <c r="R412" t="s">
        <v>8322</v>
      </c>
      <c r="S412" s="14">
        <f t="shared" si="30"/>
        <v>42089.72802083334</v>
      </c>
      <c r="T412" s="15">
        <f t="shared" si="31"/>
        <v>42125.165972222225</v>
      </c>
    </row>
    <row r="413" spans="1:21" ht="49" hidden="1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28"/>
        <v>101</v>
      </c>
      <c r="P413">
        <f t="shared" si="29"/>
        <v>104.26</v>
      </c>
      <c r="Q413" s="10" t="s">
        <v>8321</v>
      </c>
      <c r="R413" t="s">
        <v>8322</v>
      </c>
      <c r="S413" s="14">
        <f t="shared" si="30"/>
        <v>40865.042256944449</v>
      </c>
      <c r="T413" s="15">
        <f t="shared" si="31"/>
        <v>40895.040972222225</v>
      </c>
    </row>
    <row r="414" spans="1:21" ht="49" x14ac:dyDescent="0.25">
      <c r="A414">
        <v>539</v>
      </c>
      <c r="B414" s="3" t="s">
        <v>540</v>
      </c>
      <c r="C414" s="3" t="s">
        <v>4649</v>
      </c>
      <c r="D414" s="6">
        <v>500</v>
      </c>
      <c r="E414" s="8">
        <v>503.22</v>
      </c>
      <c r="F414" t="s">
        <v>8218</v>
      </c>
      <c r="G414" t="s">
        <v>8224</v>
      </c>
      <c r="H414" t="s">
        <v>8246</v>
      </c>
      <c r="I414">
        <v>1467681107</v>
      </c>
      <c r="J414">
        <v>1465866707</v>
      </c>
      <c r="K414" t="b">
        <v>0</v>
      </c>
      <c r="L414">
        <v>20</v>
      </c>
      <c r="M414" t="b">
        <v>1</v>
      </c>
      <c r="N414" t="s">
        <v>8269</v>
      </c>
      <c r="O414">
        <f t="shared" si="28"/>
        <v>101</v>
      </c>
      <c r="P414">
        <f t="shared" si="29"/>
        <v>25.16</v>
      </c>
      <c r="Q414" s="10" t="s">
        <v>8323</v>
      </c>
      <c r="R414" t="s">
        <v>8326</v>
      </c>
      <c r="S414" s="14">
        <f t="shared" si="30"/>
        <v>42535.049849537041</v>
      </c>
      <c r="T414" s="15">
        <f t="shared" si="31"/>
        <v>42556.049849537041</v>
      </c>
      <c r="U414">
        <f>YEAR(S414)</f>
        <v>2016</v>
      </c>
    </row>
    <row r="415" spans="1:21" ht="49" hidden="1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28"/>
        <v>100</v>
      </c>
      <c r="P415">
        <f t="shared" si="29"/>
        <v>143.36000000000001</v>
      </c>
      <c r="Q415" s="10" t="s">
        <v>8311</v>
      </c>
      <c r="R415" t="s">
        <v>8333</v>
      </c>
      <c r="S415" s="14">
        <f t="shared" si="30"/>
        <v>42321.626296296294</v>
      </c>
      <c r="T415" s="15">
        <f t="shared" si="31"/>
        <v>42351.626296296294</v>
      </c>
    </row>
    <row r="416" spans="1:21" ht="49" hidden="1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28"/>
        <v>100</v>
      </c>
      <c r="P416">
        <f t="shared" si="29"/>
        <v>417.33</v>
      </c>
      <c r="Q416" s="10" t="s">
        <v>8327</v>
      </c>
      <c r="R416" t="s">
        <v>8331</v>
      </c>
      <c r="S416" s="14">
        <f t="shared" si="30"/>
        <v>41736.899652777778</v>
      </c>
      <c r="T416" s="15">
        <f t="shared" si="31"/>
        <v>41768.916666666664</v>
      </c>
    </row>
    <row r="417" spans="1:21" ht="49" hidden="1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28"/>
        <v>100</v>
      </c>
      <c r="P417">
        <f t="shared" si="29"/>
        <v>606.82000000000005</v>
      </c>
      <c r="Q417" s="10" t="s">
        <v>8321</v>
      </c>
      <c r="R417" t="s">
        <v>8332</v>
      </c>
      <c r="S417" s="14">
        <f t="shared" si="30"/>
        <v>42230.23583333334</v>
      </c>
      <c r="T417" s="15">
        <f t="shared" si="31"/>
        <v>42261.875</v>
      </c>
    </row>
    <row r="418" spans="1:21" ht="49" x14ac:dyDescent="0.25">
      <c r="A418">
        <v>1284</v>
      </c>
      <c r="B418" s="3" t="s">
        <v>1285</v>
      </c>
      <c r="C418" s="3" t="s">
        <v>5394</v>
      </c>
      <c r="D418" s="6">
        <v>2000</v>
      </c>
      <c r="E418" s="8">
        <v>2020</v>
      </c>
      <c r="F418" t="s">
        <v>8218</v>
      </c>
      <c r="G418" t="s">
        <v>8223</v>
      </c>
      <c r="H418" t="s">
        <v>8245</v>
      </c>
      <c r="I418">
        <v>1483203540</v>
      </c>
      <c r="J418">
        <v>1481175482</v>
      </c>
      <c r="K418" t="b">
        <v>0</v>
      </c>
      <c r="L418">
        <v>31</v>
      </c>
      <c r="M418" t="b">
        <v>1</v>
      </c>
      <c r="N418" t="s">
        <v>8269</v>
      </c>
      <c r="O418">
        <f t="shared" si="28"/>
        <v>101</v>
      </c>
      <c r="P418">
        <f t="shared" si="29"/>
        <v>65.16</v>
      </c>
      <c r="Q418" s="10" t="s">
        <v>8323</v>
      </c>
      <c r="R418" t="s">
        <v>8326</v>
      </c>
      <c r="S418" s="14">
        <f t="shared" si="30"/>
        <v>42712.23474537037</v>
      </c>
      <c r="T418" s="15">
        <f t="shared" si="31"/>
        <v>42735.707638888889</v>
      </c>
      <c r="U418">
        <f>YEAR(S418)</f>
        <v>2016</v>
      </c>
    </row>
    <row r="419" spans="1:21" ht="33" hidden="1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28"/>
        <v>153</v>
      </c>
      <c r="P419">
        <f t="shared" si="29"/>
        <v>135.59</v>
      </c>
      <c r="Q419" s="10" t="s">
        <v>8316</v>
      </c>
      <c r="R419" t="s">
        <v>8317</v>
      </c>
      <c r="S419" s="14">
        <f t="shared" si="30"/>
        <v>42062.022118055553</v>
      </c>
      <c r="T419" s="15">
        <f t="shared" si="31"/>
        <v>42091.980451388896</v>
      </c>
    </row>
    <row r="420" spans="1:21" ht="49" hidden="1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28"/>
        <v>142</v>
      </c>
      <c r="P420">
        <f t="shared" si="29"/>
        <v>117.51</v>
      </c>
      <c r="Q420" s="10" t="s">
        <v>8321</v>
      </c>
      <c r="R420" t="s">
        <v>8332</v>
      </c>
      <c r="S420" s="14">
        <f t="shared" si="30"/>
        <v>41971.639189814814</v>
      </c>
      <c r="T420" s="15">
        <f t="shared" si="31"/>
        <v>42001.639189814814</v>
      </c>
    </row>
    <row r="421" spans="1:21" ht="49" hidden="1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28"/>
        <v>2</v>
      </c>
      <c r="P421">
        <f t="shared" si="29"/>
        <v>3304</v>
      </c>
      <c r="Q421" s="10" t="s">
        <v>8308</v>
      </c>
      <c r="R421" t="s">
        <v>8310</v>
      </c>
      <c r="S421" s="14">
        <f t="shared" si="30"/>
        <v>42749.059722222228</v>
      </c>
      <c r="T421" s="15">
        <f t="shared" si="31"/>
        <v>42809.018055555556</v>
      </c>
    </row>
    <row r="422" spans="1:21" ht="49" hidden="1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28"/>
        <v>7</v>
      </c>
      <c r="P422">
        <f t="shared" si="29"/>
        <v>63.57</v>
      </c>
      <c r="Q422" s="10" t="s">
        <v>8316</v>
      </c>
      <c r="R422" t="s">
        <v>8334</v>
      </c>
      <c r="S422" s="14">
        <f t="shared" si="30"/>
        <v>41264.853865740741</v>
      </c>
      <c r="T422" s="15">
        <f t="shared" si="31"/>
        <v>41309.853865740741</v>
      </c>
    </row>
    <row r="423" spans="1:21" ht="33" hidden="1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28"/>
        <v>40</v>
      </c>
      <c r="P423">
        <f t="shared" si="29"/>
        <v>99.86</v>
      </c>
      <c r="Q423" s="10" t="s">
        <v>8308</v>
      </c>
      <c r="R423" t="s">
        <v>8310</v>
      </c>
      <c r="S423" s="14">
        <f t="shared" si="30"/>
        <v>42662.613564814819</v>
      </c>
      <c r="T423" s="15">
        <f t="shared" si="31"/>
        <v>42692.655231481483</v>
      </c>
    </row>
    <row r="424" spans="1:21" ht="49" hidden="1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28"/>
        <v>559</v>
      </c>
      <c r="P424">
        <f t="shared" si="29"/>
        <v>58.38</v>
      </c>
      <c r="Q424" s="10" t="s">
        <v>8313</v>
      </c>
      <c r="R424" t="s">
        <v>8314</v>
      </c>
      <c r="S424" s="14">
        <f t="shared" si="30"/>
        <v>42741.684479166666</v>
      </c>
      <c r="T424" s="15">
        <f t="shared" si="31"/>
        <v>42771.684479166666</v>
      </c>
    </row>
    <row r="425" spans="1:21" ht="49" hidden="1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28"/>
        <v>108</v>
      </c>
      <c r="P425">
        <f t="shared" si="29"/>
        <v>60.82</v>
      </c>
      <c r="Q425" s="10" t="s">
        <v>8316</v>
      </c>
      <c r="R425" t="s">
        <v>8317</v>
      </c>
      <c r="S425" s="14">
        <f t="shared" si="30"/>
        <v>42381.79886574074</v>
      </c>
      <c r="T425" s="15">
        <f t="shared" si="31"/>
        <v>42412.207638888889</v>
      </c>
    </row>
    <row r="426" spans="1:21" ht="49" hidden="1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28"/>
        <v>26</v>
      </c>
      <c r="P426">
        <f t="shared" si="29"/>
        <v>150.65</v>
      </c>
      <c r="Q426" s="10" t="s">
        <v>8308</v>
      </c>
      <c r="R426" t="s">
        <v>8310</v>
      </c>
      <c r="S426" s="14">
        <f t="shared" si="30"/>
        <v>41864.501516203702</v>
      </c>
      <c r="T426" s="15">
        <f t="shared" si="31"/>
        <v>41899.501516203702</v>
      </c>
    </row>
    <row r="427" spans="1:21" ht="49" hidden="1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28"/>
        <v>39</v>
      </c>
      <c r="P427">
        <f t="shared" si="29"/>
        <v>113.63</v>
      </c>
      <c r="Q427" s="10" t="s">
        <v>8308</v>
      </c>
      <c r="R427" t="s">
        <v>8310</v>
      </c>
      <c r="S427" s="14">
        <f t="shared" si="30"/>
        <v>41993.174363425926</v>
      </c>
      <c r="T427" s="15">
        <f t="shared" si="31"/>
        <v>42023.174363425926</v>
      </c>
    </row>
    <row r="428" spans="1:21" ht="33" hidden="1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28"/>
        <v>104</v>
      </c>
      <c r="P428">
        <f t="shared" si="29"/>
        <v>50.85</v>
      </c>
      <c r="Q428" s="10" t="s">
        <v>8316</v>
      </c>
      <c r="R428" t="s">
        <v>8317</v>
      </c>
      <c r="S428" s="14">
        <f t="shared" si="30"/>
        <v>42200.666261574079</v>
      </c>
      <c r="T428" s="15">
        <f t="shared" si="31"/>
        <v>42214.666261574079</v>
      </c>
    </row>
    <row r="429" spans="1:21" ht="49" hidden="1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28"/>
        <v>193</v>
      </c>
      <c r="P429">
        <f t="shared" si="29"/>
        <v>63.05</v>
      </c>
      <c r="Q429" s="10" t="s">
        <v>8308</v>
      </c>
      <c r="R429" t="s">
        <v>8309</v>
      </c>
      <c r="S429" s="14">
        <f t="shared" si="30"/>
        <v>41742.780509259261</v>
      </c>
      <c r="T429" s="15">
        <f t="shared" si="31"/>
        <v>41772.780509259261</v>
      </c>
    </row>
    <row r="430" spans="1:21" ht="21" hidden="1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28"/>
        <v>38</v>
      </c>
      <c r="P430">
        <f t="shared" si="29"/>
        <v>158.63999999999999</v>
      </c>
      <c r="Q430" s="10" t="s">
        <v>8308</v>
      </c>
      <c r="R430" t="s">
        <v>8310</v>
      </c>
      <c r="S430" s="14">
        <f t="shared" si="30"/>
        <v>42480.653611111105</v>
      </c>
      <c r="T430" s="15">
        <f t="shared" si="31"/>
        <v>42525.653611111105</v>
      </c>
    </row>
    <row r="431" spans="1:21" ht="33" hidden="1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28"/>
        <v>101</v>
      </c>
      <c r="P431">
        <f t="shared" si="29"/>
        <v>135.66999999999999</v>
      </c>
      <c r="Q431" s="10" t="s">
        <v>8313</v>
      </c>
      <c r="R431" t="s">
        <v>8314</v>
      </c>
      <c r="S431" s="14">
        <f t="shared" si="30"/>
        <v>42052.628703703704</v>
      </c>
      <c r="T431" s="15">
        <f t="shared" si="31"/>
        <v>42082.587037037039</v>
      </c>
    </row>
    <row r="432" spans="1:21" ht="49" hidden="1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28"/>
        <v>103</v>
      </c>
      <c r="P432">
        <f t="shared" si="29"/>
        <v>91.48</v>
      </c>
      <c r="Q432" s="10" t="s">
        <v>8321</v>
      </c>
      <c r="R432" t="s">
        <v>8322</v>
      </c>
      <c r="S432" s="14">
        <f t="shared" si="30"/>
        <v>41529.063252314816</v>
      </c>
      <c r="T432" s="15">
        <f t="shared" si="31"/>
        <v>41559.063252314816</v>
      </c>
    </row>
    <row r="433" spans="1:20" ht="49" hidden="1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28"/>
        <v>126</v>
      </c>
      <c r="P433">
        <f t="shared" si="29"/>
        <v>190.45</v>
      </c>
      <c r="Q433" s="10" t="s">
        <v>8308</v>
      </c>
      <c r="R433" t="s">
        <v>8310</v>
      </c>
      <c r="S433" s="14">
        <f t="shared" si="30"/>
        <v>42331.84574074074</v>
      </c>
      <c r="T433" s="15">
        <f t="shared" si="31"/>
        <v>42361.84574074074</v>
      </c>
    </row>
    <row r="434" spans="1:20" ht="49" hidden="1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28"/>
        <v>377</v>
      </c>
      <c r="P434">
        <f t="shared" si="29"/>
        <v>65</v>
      </c>
      <c r="Q434" s="10" t="s">
        <v>8316</v>
      </c>
      <c r="R434" t="s">
        <v>8317</v>
      </c>
      <c r="S434" s="14">
        <f t="shared" si="30"/>
        <v>42647.818819444445</v>
      </c>
      <c r="T434" s="15">
        <f t="shared" si="31"/>
        <v>42659.854166666672</v>
      </c>
    </row>
    <row r="435" spans="1:20" ht="49" hidden="1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28"/>
        <v>1867</v>
      </c>
      <c r="P435">
        <f t="shared" si="29"/>
        <v>90.64</v>
      </c>
      <c r="Q435" s="10" t="s">
        <v>8316</v>
      </c>
      <c r="R435" t="s">
        <v>8317</v>
      </c>
      <c r="S435" s="14">
        <f t="shared" si="30"/>
        <v>42702.804814814815</v>
      </c>
      <c r="T435" s="15">
        <f t="shared" si="31"/>
        <v>42712.804814814815</v>
      </c>
    </row>
    <row r="436" spans="1:20" ht="49" hidden="1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28"/>
        <v>101</v>
      </c>
      <c r="P436">
        <f t="shared" si="29"/>
        <v>90.62</v>
      </c>
      <c r="Q436" s="10" t="s">
        <v>8321</v>
      </c>
      <c r="R436" t="s">
        <v>8322</v>
      </c>
      <c r="S436" s="14">
        <f t="shared" si="30"/>
        <v>40763.717256944445</v>
      </c>
      <c r="T436" s="15">
        <f t="shared" si="31"/>
        <v>40794.125</v>
      </c>
    </row>
    <row r="437" spans="1:20" ht="49" hidden="1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28"/>
        <v>104</v>
      </c>
      <c r="P437">
        <f t="shared" si="29"/>
        <v>125.98</v>
      </c>
      <c r="Q437" s="10" t="s">
        <v>8323</v>
      </c>
      <c r="R437" t="s">
        <v>8324</v>
      </c>
      <c r="S437" s="14">
        <f t="shared" si="30"/>
        <v>42465.596585648149</v>
      </c>
      <c r="T437" s="15">
        <f t="shared" si="31"/>
        <v>42493.958333333328</v>
      </c>
    </row>
    <row r="438" spans="1:20" ht="33" hidden="1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28"/>
        <v>103</v>
      </c>
      <c r="P438">
        <f t="shared" si="29"/>
        <v>111.53</v>
      </c>
      <c r="Q438" s="10" t="s">
        <v>8313</v>
      </c>
      <c r="R438" t="s">
        <v>8314</v>
      </c>
      <c r="S438" s="14">
        <f t="shared" si="30"/>
        <v>41955.857789351852</v>
      </c>
      <c r="T438" s="15">
        <f t="shared" si="31"/>
        <v>41992.166666666672</v>
      </c>
    </row>
    <row r="439" spans="1:20" ht="49" hidden="1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28"/>
        <v>124</v>
      </c>
      <c r="P439">
        <f t="shared" si="29"/>
        <v>67.67</v>
      </c>
      <c r="Q439" s="10" t="s">
        <v>8327</v>
      </c>
      <c r="R439" t="s">
        <v>8331</v>
      </c>
      <c r="S439" s="14">
        <f t="shared" si="30"/>
        <v>41586.475173611114</v>
      </c>
      <c r="T439" s="15">
        <f t="shared" si="31"/>
        <v>41617.207638888889</v>
      </c>
    </row>
    <row r="440" spans="1:20" ht="49" hidden="1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28"/>
        <v>109</v>
      </c>
      <c r="P440">
        <f t="shared" si="29"/>
        <v>159.24</v>
      </c>
      <c r="Q440" s="10" t="s">
        <v>8313</v>
      </c>
      <c r="R440" t="s">
        <v>8314</v>
      </c>
      <c r="S440" s="14">
        <f t="shared" si="30"/>
        <v>42619.466342592597</v>
      </c>
      <c r="T440" s="15">
        <f t="shared" si="31"/>
        <v>42649.583333333328</v>
      </c>
    </row>
    <row r="441" spans="1:20" ht="49" hidden="1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28"/>
        <v>101</v>
      </c>
      <c r="P441">
        <f t="shared" si="29"/>
        <v>109.11</v>
      </c>
      <c r="Q441" s="10" t="s">
        <v>8327</v>
      </c>
      <c r="R441" t="s">
        <v>8328</v>
      </c>
      <c r="S441" s="14">
        <f t="shared" si="30"/>
        <v>41834.695277777777</v>
      </c>
      <c r="T441" s="15">
        <f t="shared" si="31"/>
        <v>41859.75</v>
      </c>
    </row>
    <row r="442" spans="1:20" ht="49" hidden="1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28"/>
        <v>121</v>
      </c>
      <c r="P442">
        <f t="shared" si="29"/>
        <v>80.459999999999994</v>
      </c>
      <c r="Q442" s="10" t="s">
        <v>8323</v>
      </c>
      <c r="R442" t="s">
        <v>8324</v>
      </c>
      <c r="S442" s="14">
        <f t="shared" si="30"/>
        <v>41758.833564814813</v>
      </c>
      <c r="T442" s="15">
        <f t="shared" si="31"/>
        <v>41786.125</v>
      </c>
    </row>
    <row r="443" spans="1:20" ht="49" hidden="1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28"/>
        <v>103</v>
      </c>
      <c r="P443">
        <f t="shared" si="29"/>
        <v>174.04</v>
      </c>
      <c r="Q443" s="10" t="s">
        <v>8308</v>
      </c>
      <c r="R443" t="s">
        <v>8340</v>
      </c>
      <c r="S443" s="14">
        <f t="shared" si="30"/>
        <v>42313.02542824074</v>
      </c>
      <c r="T443" s="15">
        <f t="shared" si="31"/>
        <v>42347.290972222225</v>
      </c>
    </row>
    <row r="444" spans="1:20" ht="49" hidden="1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28"/>
        <v>139</v>
      </c>
      <c r="P444">
        <f t="shared" si="29"/>
        <v>65.760000000000005</v>
      </c>
      <c r="Q444" s="10" t="s">
        <v>8321</v>
      </c>
      <c r="R444" t="s">
        <v>8322</v>
      </c>
      <c r="S444" s="14">
        <f t="shared" si="30"/>
        <v>41319.769293981481</v>
      </c>
      <c r="T444" s="15">
        <f t="shared" si="31"/>
        <v>41349.769293981481</v>
      </c>
    </row>
    <row r="445" spans="1:20" ht="33" hidden="1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28"/>
        <v>278</v>
      </c>
      <c r="P445">
        <f t="shared" si="29"/>
        <v>67.16</v>
      </c>
      <c r="Q445" s="10" t="s">
        <v>8313</v>
      </c>
      <c r="R445" t="s">
        <v>8314</v>
      </c>
      <c r="S445" s="14">
        <f t="shared" si="30"/>
        <v>41772.657685185186</v>
      </c>
      <c r="T445" s="15">
        <f t="shared" si="31"/>
        <v>41800.356249999997</v>
      </c>
    </row>
    <row r="446" spans="1:20" ht="49" hidden="1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28"/>
        <v>224</v>
      </c>
      <c r="P446">
        <f t="shared" si="29"/>
        <v>58.93</v>
      </c>
      <c r="Q446" s="10" t="s">
        <v>8308</v>
      </c>
      <c r="R446" t="s">
        <v>8315</v>
      </c>
      <c r="S446" s="14">
        <f t="shared" si="30"/>
        <v>42767.801712962959</v>
      </c>
      <c r="T446" s="15">
        <f t="shared" si="31"/>
        <v>42809</v>
      </c>
    </row>
    <row r="447" spans="1:20" ht="49" hidden="1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28"/>
        <v>179</v>
      </c>
      <c r="P447">
        <f t="shared" si="29"/>
        <v>73.34</v>
      </c>
      <c r="Q447" s="10" t="s">
        <v>8321</v>
      </c>
      <c r="R447" t="s">
        <v>8322</v>
      </c>
      <c r="S447" s="14">
        <f t="shared" si="30"/>
        <v>40469.225231481483</v>
      </c>
      <c r="T447" s="15">
        <f t="shared" si="31"/>
        <v>40499.266898148147</v>
      </c>
    </row>
    <row r="448" spans="1:20" ht="49" hidden="1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28"/>
        <v>123</v>
      </c>
      <c r="P448">
        <f t="shared" si="29"/>
        <v>99.86</v>
      </c>
      <c r="Q448" s="10" t="s">
        <v>8321</v>
      </c>
      <c r="R448" t="s">
        <v>8322</v>
      </c>
      <c r="S448" s="14">
        <f t="shared" si="30"/>
        <v>42114.944328703699</v>
      </c>
      <c r="T448" s="15">
        <f t="shared" si="31"/>
        <v>42144.944328703699</v>
      </c>
    </row>
    <row r="449" spans="1:21" ht="49" hidden="1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28"/>
        <v>105</v>
      </c>
      <c r="P449">
        <f t="shared" si="29"/>
        <v>80.2</v>
      </c>
      <c r="Q449" s="10" t="s">
        <v>8321</v>
      </c>
      <c r="R449" t="s">
        <v>8322</v>
      </c>
      <c r="S449" s="14">
        <f t="shared" si="30"/>
        <v>40357.227939814817</v>
      </c>
      <c r="T449" s="15">
        <f t="shared" si="31"/>
        <v>40401.665972222225</v>
      </c>
    </row>
    <row r="450" spans="1:21" ht="49" hidden="1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ref="O450:O513" si="32">ROUND(E450/D450*100,0)</f>
        <v>355</v>
      </c>
      <c r="P450">
        <f t="shared" si="29"/>
        <v>89.1</v>
      </c>
      <c r="Q450" s="10" t="s">
        <v>8308</v>
      </c>
      <c r="R450" t="s">
        <v>8315</v>
      </c>
      <c r="S450" s="14">
        <f t="shared" si="30"/>
        <v>41667.823287037041</v>
      </c>
      <c r="T450" s="15">
        <f t="shared" si="31"/>
        <v>41697.958333333336</v>
      </c>
    </row>
    <row r="451" spans="1:21" ht="49" hidden="1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si="32"/>
        <v>118</v>
      </c>
      <c r="P451">
        <f t="shared" si="29"/>
        <v>180.41</v>
      </c>
      <c r="Q451" s="10" t="s">
        <v>8313</v>
      </c>
      <c r="R451" t="s">
        <v>8314</v>
      </c>
      <c r="S451" s="14">
        <f t="shared" si="30"/>
        <v>41939.00712962963</v>
      </c>
      <c r="T451" s="15">
        <f t="shared" si="31"/>
        <v>41969.052083333328</v>
      </c>
    </row>
    <row r="452" spans="1:21" ht="49" hidden="1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2"/>
        <v>70</v>
      </c>
      <c r="P452">
        <f t="shared" si="29"/>
        <v>382.39</v>
      </c>
      <c r="Q452" s="10" t="s">
        <v>8308</v>
      </c>
      <c r="R452" t="s">
        <v>8310</v>
      </c>
      <c r="S452" s="14">
        <f t="shared" si="30"/>
        <v>42612.624039351853</v>
      </c>
      <c r="T452" s="15">
        <f t="shared" si="31"/>
        <v>42644.624039351853</v>
      </c>
    </row>
    <row r="453" spans="1:21" ht="49" hidden="1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2"/>
        <v>25</v>
      </c>
      <c r="P453">
        <f t="shared" si="29"/>
        <v>89.6</v>
      </c>
      <c r="Q453" s="10" t="s">
        <v>8308</v>
      </c>
      <c r="R453" t="s">
        <v>8310</v>
      </c>
      <c r="S453" s="14">
        <f t="shared" si="30"/>
        <v>42652.964907407411</v>
      </c>
      <c r="T453" s="15">
        <f t="shared" si="31"/>
        <v>42686.208333333328</v>
      </c>
    </row>
    <row r="454" spans="1:21" ht="49" hidden="1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2"/>
        <v>117</v>
      </c>
      <c r="P454">
        <f t="shared" si="29"/>
        <v>133.93</v>
      </c>
      <c r="Q454" s="10" t="s">
        <v>8327</v>
      </c>
      <c r="R454" t="s">
        <v>8331</v>
      </c>
      <c r="S454" s="14">
        <f t="shared" si="30"/>
        <v>42081.77143518519</v>
      </c>
      <c r="T454" s="15">
        <f t="shared" si="31"/>
        <v>42119</v>
      </c>
    </row>
    <row r="455" spans="1:21" ht="49" hidden="1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2"/>
        <v>100</v>
      </c>
      <c r="P455">
        <f t="shared" si="29"/>
        <v>224.13</v>
      </c>
      <c r="Q455" s="10" t="s">
        <v>8327</v>
      </c>
      <c r="R455" t="s">
        <v>8331</v>
      </c>
      <c r="S455" s="14">
        <f t="shared" si="30"/>
        <v>42093.922048611115</v>
      </c>
      <c r="T455" s="15">
        <f t="shared" si="31"/>
        <v>42128.167361111111</v>
      </c>
    </row>
    <row r="456" spans="1:21" ht="49" x14ac:dyDescent="0.25">
      <c r="A456">
        <v>1285</v>
      </c>
      <c r="B456" s="3" t="s">
        <v>1286</v>
      </c>
      <c r="C456" s="3" t="s">
        <v>5395</v>
      </c>
      <c r="D456" s="6">
        <v>2000</v>
      </c>
      <c r="E456" s="8">
        <v>2033</v>
      </c>
      <c r="F456" t="s">
        <v>8218</v>
      </c>
      <c r="G456" t="s">
        <v>8224</v>
      </c>
      <c r="H456" t="s">
        <v>8246</v>
      </c>
      <c r="I456">
        <v>1434808775</v>
      </c>
      <c r="J456">
        <v>1433512775</v>
      </c>
      <c r="K456" t="b">
        <v>0</v>
      </c>
      <c r="L456">
        <v>63</v>
      </c>
      <c r="M456" t="b">
        <v>1</v>
      </c>
      <c r="N456" t="s">
        <v>8269</v>
      </c>
      <c r="O456">
        <f t="shared" si="32"/>
        <v>102</v>
      </c>
      <c r="P456">
        <f t="shared" si="29"/>
        <v>32.270000000000003</v>
      </c>
      <c r="Q456" s="10" t="s">
        <v>8323</v>
      </c>
      <c r="R456" t="s">
        <v>8326</v>
      </c>
      <c r="S456" s="14">
        <f t="shared" si="30"/>
        <v>42160.583043981482</v>
      </c>
      <c r="T456" s="15">
        <f t="shared" si="31"/>
        <v>42175.583043981482</v>
      </c>
      <c r="U456">
        <f>YEAR(S456)</f>
        <v>2015</v>
      </c>
    </row>
    <row r="457" spans="1:21" ht="49" hidden="1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2"/>
        <v>116</v>
      </c>
      <c r="P457">
        <f t="shared" si="29"/>
        <v>116.86</v>
      </c>
      <c r="Q457" s="10" t="s">
        <v>8321</v>
      </c>
      <c r="R457" t="s">
        <v>8322</v>
      </c>
      <c r="S457" s="14">
        <f t="shared" si="30"/>
        <v>40987.688333333332</v>
      </c>
      <c r="T457" s="15">
        <f t="shared" si="31"/>
        <v>41032.688333333332</v>
      </c>
    </row>
    <row r="458" spans="1:21" ht="33" hidden="1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2"/>
        <v>104</v>
      </c>
      <c r="P458">
        <f t="shared" si="29"/>
        <v>123.38</v>
      </c>
      <c r="Q458" s="10" t="s">
        <v>8313</v>
      </c>
      <c r="R458" t="s">
        <v>8314</v>
      </c>
      <c r="S458" s="14">
        <f t="shared" si="30"/>
        <v>42430.430243055554</v>
      </c>
      <c r="T458" s="15">
        <f t="shared" si="31"/>
        <v>42460.416666666672</v>
      </c>
    </row>
    <row r="459" spans="1:21" ht="49" hidden="1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2"/>
        <v>116</v>
      </c>
      <c r="P459">
        <f t="shared" si="29"/>
        <v>152.54</v>
      </c>
      <c r="Q459" s="10" t="s">
        <v>8327</v>
      </c>
      <c r="R459" t="s">
        <v>8328</v>
      </c>
      <c r="S459" s="14">
        <f t="shared" si="30"/>
        <v>41426.259618055556</v>
      </c>
      <c r="T459" s="15">
        <f t="shared" si="31"/>
        <v>41457.208333333336</v>
      </c>
    </row>
    <row r="460" spans="1:21" ht="49" hidden="1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2"/>
        <v>145</v>
      </c>
      <c r="P460">
        <f t="shared" si="29"/>
        <v>70.53</v>
      </c>
      <c r="Q460" s="10" t="s">
        <v>8327</v>
      </c>
      <c r="R460" t="s">
        <v>8328</v>
      </c>
      <c r="S460" s="14">
        <f t="shared" si="30"/>
        <v>41228.786203703705</v>
      </c>
      <c r="T460" s="15">
        <f t="shared" si="31"/>
        <v>41258.786203703705</v>
      </c>
    </row>
    <row r="461" spans="1:21" ht="49" hidden="1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2"/>
        <v>182</v>
      </c>
      <c r="P461">
        <f t="shared" si="29"/>
        <v>143.97999999999999</v>
      </c>
      <c r="Q461" s="10" t="s">
        <v>8308</v>
      </c>
      <c r="R461" t="s">
        <v>8309</v>
      </c>
      <c r="S461" s="14">
        <f t="shared" si="30"/>
        <v>42654.525775462964</v>
      </c>
      <c r="T461" s="15">
        <f t="shared" si="31"/>
        <v>42684.567442129628</v>
      </c>
    </row>
    <row r="462" spans="1:21" ht="49" hidden="1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2"/>
        <v>108</v>
      </c>
      <c r="P462">
        <f t="shared" si="29"/>
        <v>69.599999999999994</v>
      </c>
      <c r="Q462" s="10" t="s">
        <v>8311</v>
      </c>
      <c r="R462" t="s">
        <v>8312</v>
      </c>
      <c r="S462" s="14">
        <f t="shared" si="30"/>
        <v>42340.172060185185</v>
      </c>
      <c r="T462" s="15">
        <f t="shared" si="31"/>
        <v>42381.208333333328</v>
      </c>
    </row>
    <row r="463" spans="1:21" ht="49" hidden="1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2"/>
        <v>172</v>
      </c>
      <c r="P463">
        <f t="shared" si="29"/>
        <v>58.42</v>
      </c>
      <c r="Q463" s="10" t="s">
        <v>8308</v>
      </c>
      <c r="R463" t="s">
        <v>8315</v>
      </c>
      <c r="S463" s="14">
        <f t="shared" si="30"/>
        <v>41982.143171296295</v>
      </c>
      <c r="T463" s="15">
        <f t="shared" si="31"/>
        <v>42013.143171296295</v>
      </c>
    </row>
    <row r="464" spans="1:21" ht="49" hidden="1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2"/>
        <v>107</v>
      </c>
      <c r="P464">
        <f t="shared" si="29"/>
        <v>89.9</v>
      </c>
      <c r="Q464" s="10" t="s">
        <v>8327</v>
      </c>
      <c r="R464" t="s">
        <v>8328</v>
      </c>
      <c r="S464" s="14">
        <f t="shared" si="30"/>
        <v>41135.175694444442</v>
      </c>
      <c r="T464" s="15">
        <f t="shared" si="31"/>
        <v>41162.163194444445</v>
      </c>
    </row>
    <row r="465" spans="1:21" ht="33" hidden="1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2"/>
        <v>11</v>
      </c>
      <c r="P465">
        <f t="shared" si="29"/>
        <v>112.86</v>
      </c>
      <c r="Q465" s="10" t="s">
        <v>8308</v>
      </c>
      <c r="R465" t="s">
        <v>8315</v>
      </c>
      <c r="S465" s="14">
        <f t="shared" si="30"/>
        <v>42767.688518518517</v>
      </c>
      <c r="T465" s="15">
        <f t="shared" si="31"/>
        <v>42806.791666666672</v>
      </c>
    </row>
    <row r="466" spans="1:21" ht="33" hidden="1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2"/>
        <v>114</v>
      </c>
      <c r="P466">
        <f t="shared" si="29"/>
        <v>108.01</v>
      </c>
      <c r="Q466" s="10" t="s">
        <v>8321</v>
      </c>
      <c r="R466" t="s">
        <v>8322</v>
      </c>
      <c r="S466" s="14">
        <f t="shared" si="30"/>
        <v>41950.923576388886</v>
      </c>
      <c r="T466" s="15">
        <f t="shared" si="31"/>
        <v>41984.207638888889</v>
      </c>
    </row>
    <row r="467" spans="1:21" ht="49" hidden="1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2"/>
        <v>170</v>
      </c>
      <c r="P467">
        <f t="shared" si="29"/>
        <v>90.58</v>
      </c>
      <c r="Q467" s="10" t="s">
        <v>8321</v>
      </c>
      <c r="R467" t="s">
        <v>8322</v>
      </c>
      <c r="S467" s="14">
        <f t="shared" si="30"/>
        <v>42261.500243055561</v>
      </c>
      <c r="T467" s="15">
        <f t="shared" si="31"/>
        <v>42291.500243055561</v>
      </c>
    </row>
    <row r="468" spans="1:21" ht="49" hidden="1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2"/>
        <v>6</v>
      </c>
      <c r="P468">
        <f t="shared" ref="P468:P531" si="33">IFERROR(ROUND(E468/L468,2),0)</f>
        <v>182.62</v>
      </c>
      <c r="Q468" s="10" t="s">
        <v>8308</v>
      </c>
      <c r="R468" t="s">
        <v>8310</v>
      </c>
      <c r="S468" s="14">
        <f t="shared" ref="S468:S531" si="34">(((J468/60)/60)/24)+DATE(1970,1,1)</f>
        <v>42586.295138888891</v>
      </c>
      <c r="T468" s="15">
        <f t="shared" ref="T468:T531" si="35">(((I468/60)/60)/24)+DATE(1970,1,1)</f>
        <v>42626.295138888891</v>
      </c>
    </row>
    <row r="469" spans="1:21" ht="49" hidden="1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2"/>
        <v>674</v>
      </c>
      <c r="P469">
        <f t="shared" si="33"/>
        <v>70.849999999999994</v>
      </c>
      <c r="Q469" s="10" t="s">
        <v>8308</v>
      </c>
      <c r="R469" t="s">
        <v>8309</v>
      </c>
      <c r="S469" s="14">
        <f t="shared" si="34"/>
        <v>41201.012083333335</v>
      </c>
      <c r="T469" s="15">
        <f t="shared" si="35"/>
        <v>41231.053749999999</v>
      </c>
    </row>
    <row r="470" spans="1:21" ht="49" hidden="1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2"/>
        <v>140</v>
      </c>
      <c r="P470">
        <f t="shared" si="33"/>
        <v>95.49</v>
      </c>
      <c r="Q470" s="10" t="s">
        <v>8308</v>
      </c>
      <c r="R470" t="s">
        <v>8309</v>
      </c>
      <c r="S470" s="14">
        <f t="shared" si="34"/>
        <v>41944.83898148148</v>
      </c>
      <c r="T470" s="15">
        <f t="shared" si="35"/>
        <v>42004.880648148144</v>
      </c>
    </row>
    <row r="471" spans="1:21" ht="49" hidden="1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2"/>
        <v>102</v>
      </c>
      <c r="P471">
        <f t="shared" si="33"/>
        <v>165.35</v>
      </c>
      <c r="Q471" s="10" t="s">
        <v>8313</v>
      </c>
      <c r="R471" t="s">
        <v>8314</v>
      </c>
      <c r="S471" s="14">
        <f t="shared" si="34"/>
        <v>42125.614895833336</v>
      </c>
      <c r="T471" s="15">
        <f t="shared" si="35"/>
        <v>42155.614895833336</v>
      </c>
    </row>
    <row r="472" spans="1:21" ht="49" hidden="1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2"/>
        <v>111</v>
      </c>
      <c r="P472">
        <f t="shared" si="33"/>
        <v>127.98</v>
      </c>
      <c r="Q472" s="10" t="s">
        <v>8327</v>
      </c>
      <c r="R472" t="s">
        <v>8331</v>
      </c>
      <c r="S472" s="14">
        <f t="shared" si="34"/>
        <v>40513.757569444446</v>
      </c>
      <c r="T472" s="15">
        <f t="shared" si="35"/>
        <v>40603.757569444446</v>
      </c>
    </row>
    <row r="473" spans="1:21" ht="49" hidden="1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2"/>
        <v>104</v>
      </c>
      <c r="P473">
        <f t="shared" si="33"/>
        <v>48.04</v>
      </c>
      <c r="Q473" s="10" t="s">
        <v>8313</v>
      </c>
      <c r="R473" t="s">
        <v>8314</v>
      </c>
      <c r="S473" s="14">
        <f t="shared" si="34"/>
        <v>42414.44332175926</v>
      </c>
      <c r="T473" s="15">
        <f t="shared" si="35"/>
        <v>42451.834027777775</v>
      </c>
    </row>
    <row r="474" spans="1:21" ht="49" hidden="1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2"/>
        <v>110</v>
      </c>
      <c r="P474">
        <f t="shared" si="33"/>
        <v>70</v>
      </c>
      <c r="Q474" s="10" t="s">
        <v>8321</v>
      </c>
      <c r="R474" t="s">
        <v>8322</v>
      </c>
      <c r="S474" s="14">
        <f t="shared" si="34"/>
        <v>42559.755671296298</v>
      </c>
      <c r="T474" s="15">
        <f t="shared" si="35"/>
        <v>42616.041666666672</v>
      </c>
    </row>
    <row r="475" spans="1:21" ht="49" hidden="1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2"/>
        <v>110</v>
      </c>
      <c r="P475">
        <f t="shared" si="33"/>
        <v>128.91</v>
      </c>
      <c r="Q475" s="10" t="s">
        <v>8323</v>
      </c>
      <c r="R475" t="s">
        <v>8324</v>
      </c>
      <c r="S475" s="14">
        <f t="shared" si="34"/>
        <v>42083.070590277777</v>
      </c>
      <c r="T475" s="15">
        <f t="shared" si="35"/>
        <v>42110.118055555555</v>
      </c>
    </row>
    <row r="476" spans="1:21" ht="49" x14ac:dyDescent="0.25">
      <c r="A476">
        <v>1286</v>
      </c>
      <c r="B476" s="3" t="s">
        <v>1287</v>
      </c>
      <c r="C476" s="3" t="s">
        <v>5396</v>
      </c>
      <c r="D476" s="6">
        <v>1500</v>
      </c>
      <c r="E476" s="8">
        <v>1625</v>
      </c>
      <c r="F476" t="s">
        <v>8218</v>
      </c>
      <c r="G476" t="s">
        <v>8224</v>
      </c>
      <c r="H476" t="s">
        <v>8246</v>
      </c>
      <c r="I476">
        <v>1424181600</v>
      </c>
      <c r="J476">
        <v>1423041227</v>
      </c>
      <c r="K476" t="b">
        <v>0</v>
      </c>
      <c r="L476">
        <v>20</v>
      </c>
      <c r="M476" t="b">
        <v>1</v>
      </c>
      <c r="N476" t="s">
        <v>8269</v>
      </c>
      <c r="O476">
        <f t="shared" si="32"/>
        <v>108</v>
      </c>
      <c r="P476">
        <f t="shared" si="33"/>
        <v>81.25</v>
      </c>
      <c r="Q476" s="10" t="s">
        <v>8323</v>
      </c>
      <c r="R476" t="s">
        <v>8326</v>
      </c>
      <c r="S476" s="14">
        <f t="shared" si="34"/>
        <v>42039.384571759263</v>
      </c>
      <c r="T476" s="15">
        <f t="shared" si="35"/>
        <v>42052.583333333328</v>
      </c>
      <c r="U476">
        <f>YEAR(S476)</f>
        <v>2015</v>
      </c>
    </row>
    <row r="477" spans="1:21" ht="49" hidden="1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2"/>
        <v>109</v>
      </c>
      <c r="P477">
        <f t="shared" si="33"/>
        <v>121.28</v>
      </c>
      <c r="Q477" s="10" t="s">
        <v>8321</v>
      </c>
      <c r="R477" t="s">
        <v>8322</v>
      </c>
      <c r="S477" s="14">
        <f t="shared" si="34"/>
        <v>41313.816249999996</v>
      </c>
      <c r="T477" s="15">
        <f t="shared" si="35"/>
        <v>41358.774583333332</v>
      </c>
    </row>
    <row r="478" spans="1:21" ht="65" x14ac:dyDescent="0.25">
      <c r="A478">
        <v>1287</v>
      </c>
      <c r="B478" s="3" t="s">
        <v>1288</v>
      </c>
      <c r="C478" s="3" t="s">
        <v>5397</v>
      </c>
      <c r="D478" s="6">
        <v>250</v>
      </c>
      <c r="E478" s="8">
        <v>605</v>
      </c>
      <c r="F478" t="s">
        <v>8218</v>
      </c>
      <c r="G478" t="s">
        <v>8224</v>
      </c>
      <c r="H478" t="s">
        <v>8246</v>
      </c>
      <c r="I478">
        <v>1434120856</v>
      </c>
      <c r="J478">
        <v>1428936856</v>
      </c>
      <c r="K478" t="b">
        <v>0</v>
      </c>
      <c r="L478">
        <v>25</v>
      </c>
      <c r="M478" t="b">
        <v>1</v>
      </c>
      <c r="N478" t="s">
        <v>8269</v>
      </c>
      <c r="O478">
        <f t="shared" si="32"/>
        <v>242</v>
      </c>
      <c r="P478">
        <f t="shared" si="33"/>
        <v>24.2</v>
      </c>
      <c r="Q478" s="10" t="s">
        <v>8323</v>
      </c>
      <c r="R478" t="s">
        <v>8326</v>
      </c>
      <c r="S478" s="14">
        <f t="shared" si="34"/>
        <v>42107.621018518519</v>
      </c>
      <c r="T478" s="15">
        <f t="shared" si="35"/>
        <v>42167.621018518519</v>
      </c>
      <c r="U478">
        <f>YEAR(S478)</f>
        <v>2015</v>
      </c>
    </row>
    <row r="479" spans="1:21" ht="49" hidden="1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2"/>
        <v>108</v>
      </c>
      <c r="P479">
        <f t="shared" si="33"/>
        <v>90.18</v>
      </c>
      <c r="Q479" s="10" t="s">
        <v>8308</v>
      </c>
      <c r="R479" t="s">
        <v>8309</v>
      </c>
      <c r="S479" s="14">
        <f t="shared" si="34"/>
        <v>42138.684189814812</v>
      </c>
      <c r="T479" s="15">
        <f t="shared" si="35"/>
        <v>42168.684189814812</v>
      </c>
    </row>
    <row r="480" spans="1:21" ht="49" hidden="1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2"/>
        <v>295</v>
      </c>
      <c r="P480">
        <f t="shared" si="33"/>
        <v>92.1</v>
      </c>
      <c r="Q480" s="10" t="s">
        <v>8327</v>
      </c>
      <c r="R480" t="s">
        <v>8331</v>
      </c>
      <c r="S480" s="14">
        <f t="shared" si="34"/>
        <v>40587.085532407407</v>
      </c>
      <c r="T480" s="15">
        <f t="shared" si="35"/>
        <v>40636.043865740743</v>
      </c>
    </row>
    <row r="481" spans="1:21" ht="49" hidden="1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2"/>
        <v>108</v>
      </c>
      <c r="P481">
        <f t="shared" si="33"/>
        <v>462.86</v>
      </c>
      <c r="Q481" s="10" t="s">
        <v>8313</v>
      </c>
      <c r="R481" t="s">
        <v>8314</v>
      </c>
      <c r="S481" s="14">
        <f t="shared" si="34"/>
        <v>42420.74962962963</v>
      </c>
      <c r="T481" s="15">
        <f t="shared" si="35"/>
        <v>42450.707962962959</v>
      </c>
    </row>
    <row r="482" spans="1:21" ht="49" hidden="1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2"/>
        <v>101</v>
      </c>
      <c r="P482">
        <f t="shared" si="33"/>
        <v>39.92</v>
      </c>
      <c r="Q482" s="10" t="s">
        <v>8313</v>
      </c>
      <c r="R482" t="s">
        <v>8314</v>
      </c>
      <c r="S482" s="14">
        <f t="shared" si="34"/>
        <v>41809.385162037033</v>
      </c>
      <c r="T482" s="15">
        <f t="shared" si="35"/>
        <v>41839.385162037033</v>
      </c>
    </row>
    <row r="483" spans="1:21" ht="49" hidden="1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2"/>
        <v>108</v>
      </c>
      <c r="P483">
        <f t="shared" si="33"/>
        <v>117.85</v>
      </c>
      <c r="Q483" s="10" t="s">
        <v>8321</v>
      </c>
      <c r="R483" t="s">
        <v>8322</v>
      </c>
      <c r="S483" s="14">
        <f t="shared" si="34"/>
        <v>41354.708460648151</v>
      </c>
      <c r="T483" s="15">
        <f t="shared" si="35"/>
        <v>41399.708460648151</v>
      </c>
    </row>
    <row r="484" spans="1:21" ht="49" hidden="1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2"/>
        <v>107</v>
      </c>
      <c r="P484">
        <f t="shared" si="33"/>
        <v>81.63</v>
      </c>
      <c r="Q484" s="10" t="s">
        <v>8321</v>
      </c>
      <c r="R484" t="s">
        <v>8322</v>
      </c>
      <c r="S484" s="14">
        <f t="shared" si="34"/>
        <v>41082.564884259256</v>
      </c>
      <c r="T484" s="15">
        <f t="shared" si="35"/>
        <v>41097.564884259256</v>
      </c>
    </row>
    <row r="485" spans="1:21" ht="33" hidden="1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2"/>
        <v>114</v>
      </c>
      <c r="P485">
        <f t="shared" si="33"/>
        <v>68.11</v>
      </c>
      <c r="Q485" s="10" t="s">
        <v>8316</v>
      </c>
      <c r="R485" t="s">
        <v>8317</v>
      </c>
      <c r="S485" s="14">
        <f t="shared" si="34"/>
        <v>42675.487291666665</v>
      </c>
      <c r="T485" s="15">
        <f t="shared" si="35"/>
        <v>42706.291666666672</v>
      </c>
    </row>
    <row r="486" spans="1:21" ht="49" hidden="1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2"/>
        <v>159</v>
      </c>
      <c r="P486">
        <f t="shared" si="33"/>
        <v>77.33</v>
      </c>
      <c r="Q486" s="10" t="s">
        <v>8308</v>
      </c>
      <c r="R486" t="s">
        <v>8340</v>
      </c>
      <c r="S486" s="14">
        <f t="shared" si="34"/>
        <v>42235.764340277776</v>
      </c>
      <c r="T486" s="15">
        <f t="shared" si="35"/>
        <v>42272.875</v>
      </c>
    </row>
    <row r="487" spans="1:21" ht="49" hidden="1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2"/>
        <v>106</v>
      </c>
      <c r="P487">
        <f t="shared" si="33"/>
        <v>38.54</v>
      </c>
      <c r="Q487" s="10" t="s">
        <v>8327</v>
      </c>
      <c r="R487" t="s">
        <v>8331</v>
      </c>
      <c r="S487" s="14">
        <f t="shared" si="34"/>
        <v>41121.561886574076</v>
      </c>
      <c r="T487" s="15">
        <f t="shared" si="35"/>
        <v>41156.561886574076</v>
      </c>
    </row>
    <row r="488" spans="1:21" ht="49" hidden="1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2"/>
        <v>636</v>
      </c>
      <c r="P488">
        <f t="shared" si="33"/>
        <v>94.1</v>
      </c>
      <c r="Q488" s="10" t="s">
        <v>8316</v>
      </c>
      <c r="R488" t="s">
        <v>8317</v>
      </c>
      <c r="S488" s="14">
        <f t="shared" si="34"/>
        <v>42505.936678240745</v>
      </c>
      <c r="T488" s="15">
        <f t="shared" si="35"/>
        <v>42540.958333333328</v>
      </c>
    </row>
    <row r="489" spans="1:21" ht="49" hidden="1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2"/>
        <v>40</v>
      </c>
      <c r="P489">
        <f t="shared" si="33"/>
        <v>152.41</v>
      </c>
      <c r="Q489" s="10" t="s">
        <v>8308</v>
      </c>
      <c r="R489" t="s">
        <v>8310</v>
      </c>
      <c r="S489" s="14">
        <f t="shared" si="34"/>
        <v>42747.194502314815</v>
      </c>
      <c r="T489" s="15">
        <f t="shared" si="35"/>
        <v>42807.152835648143</v>
      </c>
    </row>
    <row r="490" spans="1:21" ht="33" hidden="1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2"/>
        <v>105</v>
      </c>
      <c r="P490">
        <f t="shared" si="33"/>
        <v>205.3</v>
      </c>
      <c r="Q490" s="10" t="s">
        <v>8308</v>
      </c>
      <c r="R490" t="s">
        <v>8315</v>
      </c>
      <c r="S490" s="14">
        <f t="shared" si="34"/>
        <v>42279.792372685188</v>
      </c>
      <c r="T490" s="15">
        <f t="shared" si="35"/>
        <v>42339.834039351852</v>
      </c>
    </row>
    <row r="491" spans="1:21" ht="49" hidden="1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2"/>
        <v>105</v>
      </c>
      <c r="P491">
        <f t="shared" si="33"/>
        <v>63.23</v>
      </c>
      <c r="Q491" s="10" t="s">
        <v>8323</v>
      </c>
      <c r="R491" t="s">
        <v>8324</v>
      </c>
      <c r="S491" s="14">
        <f t="shared" si="34"/>
        <v>42724.665173611109</v>
      </c>
      <c r="T491" s="15">
        <f t="shared" si="35"/>
        <v>42754.665173611109</v>
      </c>
    </row>
    <row r="492" spans="1:21" ht="33" hidden="1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2"/>
        <v>524</v>
      </c>
      <c r="P492">
        <f t="shared" si="33"/>
        <v>44.17</v>
      </c>
      <c r="Q492" s="10" t="s">
        <v>8316</v>
      </c>
      <c r="R492" t="s">
        <v>8317</v>
      </c>
      <c r="S492" s="14">
        <f t="shared" si="34"/>
        <v>41879.900752314818</v>
      </c>
      <c r="T492" s="15">
        <f t="shared" si="35"/>
        <v>41914.900752314818</v>
      </c>
    </row>
    <row r="493" spans="1:21" ht="49" hidden="1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2"/>
        <v>105</v>
      </c>
      <c r="P493">
        <f t="shared" si="33"/>
        <v>67.77</v>
      </c>
      <c r="Q493" s="10" t="s">
        <v>8321</v>
      </c>
      <c r="R493" t="s">
        <v>8322</v>
      </c>
      <c r="S493" s="14">
        <f t="shared" si="34"/>
        <v>41550.456412037034</v>
      </c>
      <c r="T493" s="15">
        <f t="shared" si="35"/>
        <v>41580.456412037034</v>
      </c>
    </row>
    <row r="494" spans="1:21" ht="49" x14ac:dyDescent="0.25">
      <c r="A494">
        <v>1288</v>
      </c>
      <c r="B494" s="3" t="s">
        <v>1289</v>
      </c>
      <c r="C494" s="3" t="s">
        <v>5398</v>
      </c>
      <c r="D494" s="6">
        <v>4000</v>
      </c>
      <c r="E494" s="8">
        <v>4018</v>
      </c>
      <c r="F494" t="s">
        <v>8218</v>
      </c>
      <c r="G494" t="s">
        <v>8223</v>
      </c>
      <c r="H494" t="s">
        <v>8245</v>
      </c>
      <c r="I494">
        <v>1470801600</v>
      </c>
      <c r="J494">
        <v>1468122163</v>
      </c>
      <c r="K494" t="b">
        <v>0</v>
      </c>
      <c r="L494">
        <v>61</v>
      </c>
      <c r="M494" t="b">
        <v>1</v>
      </c>
      <c r="N494" t="s">
        <v>8269</v>
      </c>
      <c r="O494">
        <f t="shared" si="32"/>
        <v>100</v>
      </c>
      <c r="P494">
        <f t="shared" si="33"/>
        <v>65.87</v>
      </c>
      <c r="Q494" s="10" t="s">
        <v>8323</v>
      </c>
      <c r="R494" t="s">
        <v>8326</v>
      </c>
      <c r="S494" s="14">
        <f t="shared" si="34"/>
        <v>42561.154664351852</v>
      </c>
      <c r="T494" s="15">
        <f t="shared" si="35"/>
        <v>42592.166666666672</v>
      </c>
      <c r="U494">
        <f t="shared" ref="U494:U495" si="36">YEAR(S494)</f>
        <v>2016</v>
      </c>
    </row>
    <row r="495" spans="1:21" ht="49" x14ac:dyDescent="0.25">
      <c r="A495">
        <v>1289</v>
      </c>
      <c r="B495" s="3" t="s">
        <v>1290</v>
      </c>
      <c r="C495" s="3" t="s">
        <v>5399</v>
      </c>
      <c r="D495" s="6">
        <v>1500</v>
      </c>
      <c r="E495" s="8">
        <v>1876</v>
      </c>
      <c r="F495" t="s">
        <v>8218</v>
      </c>
      <c r="G495" t="s">
        <v>8223</v>
      </c>
      <c r="H495" t="s">
        <v>8245</v>
      </c>
      <c r="I495">
        <v>1483499645</v>
      </c>
      <c r="J495">
        <v>1480907645</v>
      </c>
      <c r="K495" t="b">
        <v>0</v>
      </c>
      <c r="L495">
        <v>52</v>
      </c>
      <c r="M495" t="b">
        <v>1</v>
      </c>
      <c r="N495" t="s">
        <v>8269</v>
      </c>
      <c r="O495">
        <f t="shared" si="32"/>
        <v>125</v>
      </c>
      <c r="P495">
        <f t="shared" si="33"/>
        <v>36.08</v>
      </c>
      <c r="Q495" s="10" t="s">
        <v>8323</v>
      </c>
      <c r="R495" t="s">
        <v>8326</v>
      </c>
      <c r="S495" s="14">
        <f t="shared" si="34"/>
        <v>42709.134780092587</v>
      </c>
      <c r="T495" s="15">
        <f t="shared" si="35"/>
        <v>42739.134780092587</v>
      </c>
      <c r="U495">
        <f t="shared" si="36"/>
        <v>2016</v>
      </c>
    </row>
    <row r="496" spans="1:21" ht="49" hidden="1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2"/>
        <v>157</v>
      </c>
      <c r="P496">
        <f t="shared" si="33"/>
        <v>146.69</v>
      </c>
      <c r="Q496" s="10" t="s">
        <v>8323</v>
      </c>
      <c r="R496" t="s">
        <v>8324</v>
      </c>
      <c r="S496" s="14">
        <f t="shared" si="34"/>
        <v>42146.836215277777</v>
      </c>
      <c r="T496" s="15">
        <f t="shared" si="35"/>
        <v>42176.836215277777</v>
      </c>
    </row>
    <row r="497" spans="1:21" ht="33" x14ac:dyDescent="0.25">
      <c r="A497">
        <v>1290</v>
      </c>
      <c r="B497" s="3" t="s">
        <v>1291</v>
      </c>
      <c r="C497" s="3" t="s">
        <v>5400</v>
      </c>
      <c r="D497" s="6">
        <v>3500</v>
      </c>
      <c r="E497" s="8">
        <v>3800</v>
      </c>
      <c r="F497" t="s">
        <v>8218</v>
      </c>
      <c r="G497" t="s">
        <v>8223</v>
      </c>
      <c r="H497" t="s">
        <v>8245</v>
      </c>
      <c r="I497">
        <v>1429772340</v>
      </c>
      <c r="J497">
        <v>1427121931</v>
      </c>
      <c r="K497" t="b">
        <v>0</v>
      </c>
      <c r="L497">
        <v>86</v>
      </c>
      <c r="M497" t="b">
        <v>1</v>
      </c>
      <c r="N497" t="s">
        <v>8269</v>
      </c>
      <c r="O497">
        <f t="shared" si="32"/>
        <v>109</v>
      </c>
      <c r="P497">
        <f t="shared" si="33"/>
        <v>44.19</v>
      </c>
      <c r="Q497" s="10" t="s">
        <v>8323</v>
      </c>
      <c r="R497" t="s">
        <v>8326</v>
      </c>
      <c r="S497" s="14">
        <f t="shared" si="34"/>
        <v>42086.614942129629</v>
      </c>
      <c r="T497" s="15">
        <f t="shared" si="35"/>
        <v>42117.290972222225</v>
      </c>
      <c r="U497">
        <f>YEAR(S497)</f>
        <v>2015</v>
      </c>
    </row>
    <row r="498" spans="1:21" ht="49" hidden="1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2"/>
        <v>157</v>
      </c>
      <c r="P498">
        <f t="shared" si="33"/>
        <v>36.97</v>
      </c>
      <c r="Q498" s="10" t="s">
        <v>8308</v>
      </c>
      <c r="R498" t="s">
        <v>8309</v>
      </c>
      <c r="S498" s="14">
        <f t="shared" si="34"/>
        <v>41871.845601851855</v>
      </c>
      <c r="T498" s="15">
        <f t="shared" si="35"/>
        <v>41913</v>
      </c>
    </row>
    <row r="499" spans="1:21" ht="49" hidden="1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2"/>
        <v>112</v>
      </c>
      <c r="P499">
        <f t="shared" si="33"/>
        <v>75.98</v>
      </c>
      <c r="Q499" s="10" t="s">
        <v>8313</v>
      </c>
      <c r="R499" t="s">
        <v>8314</v>
      </c>
      <c r="S499" s="14">
        <f t="shared" si="34"/>
        <v>42296.583379629628</v>
      </c>
      <c r="T499" s="15">
        <f t="shared" si="35"/>
        <v>42326.625046296293</v>
      </c>
    </row>
    <row r="500" spans="1:21" ht="49" hidden="1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2"/>
        <v>112</v>
      </c>
      <c r="P500">
        <f t="shared" si="33"/>
        <v>85.05</v>
      </c>
      <c r="Q500" s="10" t="s">
        <v>8327</v>
      </c>
      <c r="R500" t="s">
        <v>8331</v>
      </c>
      <c r="S500" s="14">
        <f t="shared" si="34"/>
        <v>40963.613032407404</v>
      </c>
      <c r="T500" s="15">
        <f t="shared" si="35"/>
        <v>41006.207638888889</v>
      </c>
    </row>
    <row r="501" spans="1:21" ht="49" hidden="1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2"/>
        <v>104</v>
      </c>
      <c r="P501">
        <f t="shared" si="33"/>
        <v>78.03</v>
      </c>
      <c r="Q501" s="10" t="s">
        <v>8327</v>
      </c>
      <c r="R501" t="s">
        <v>8328</v>
      </c>
      <c r="S501" s="14">
        <f t="shared" si="34"/>
        <v>40079.725115740745</v>
      </c>
      <c r="T501" s="15">
        <f t="shared" si="35"/>
        <v>40156.76666666667</v>
      </c>
    </row>
    <row r="502" spans="1:21" ht="33" hidden="1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2"/>
        <v>104</v>
      </c>
      <c r="P502">
        <f t="shared" si="33"/>
        <v>135.63</v>
      </c>
      <c r="Q502" s="10" t="s">
        <v>8323</v>
      </c>
      <c r="R502" t="s">
        <v>8335</v>
      </c>
      <c r="S502" s="14">
        <f t="shared" si="34"/>
        <v>42425.735416666663</v>
      </c>
      <c r="T502" s="15">
        <f t="shared" si="35"/>
        <v>42455.693750000006</v>
      </c>
    </row>
    <row r="503" spans="1:21" ht="49" hidden="1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2"/>
        <v>104</v>
      </c>
      <c r="P503">
        <f t="shared" si="33"/>
        <v>239.94</v>
      </c>
      <c r="Q503" s="10" t="s">
        <v>8321</v>
      </c>
      <c r="R503" t="s">
        <v>8322</v>
      </c>
      <c r="S503" s="14">
        <f t="shared" si="34"/>
        <v>41668.606469907405</v>
      </c>
      <c r="T503" s="15">
        <f t="shared" si="35"/>
        <v>41698.606469907405</v>
      </c>
    </row>
    <row r="504" spans="1:21" ht="49" hidden="1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2"/>
        <v>156</v>
      </c>
      <c r="P504">
        <f t="shared" si="33"/>
        <v>117.23</v>
      </c>
      <c r="Q504" s="10" t="s">
        <v>8327</v>
      </c>
      <c r="R504" t="s">
        <v>8331</v>
      </c>
      <c r="S504" s="14">
        <f t="shared" si="34"/>
        <v>41164.859502314815</v>
      </c>
      <c r="T504" s="15">
        <f t="shared" si="35"/>
        <v>41194.859502314815</v>
      </c>
    </row>
    <row r="505" spans="1:21" ht="49" hidden="1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2"/>
        <v>104</v>
      </c>
      <c r="P505">
        <f t="shared" si="33"/>
        <v>111.18</v>
      </c>
      <c r="Q505" s="10" t="s">
        <v>8313</v>
      </c>
      <c r="R505" t="s">
        <v>8314</v>
      </c>
      <c r="S505" s="14">
        <f t="shared" si="34"/>
        <v>42211.628611111111</v>
      </c>
      <c r="T505" s="15">
        <f t="shared" si="35"/>
        <v>42241.628611111111</v>
      </c>
    </row>
    <row r="506" spans="1:21" ht="49" x14ac:dyDescent="0.25">
      <c r="A506">
        <v>1291</v>
      </c>
      <c r="B506" s="3" t="s">
        <v>1292</v>
      </c>
      <c r="C506" s="3" t="s">
        <v>5401</v>
      </c>
      <c r="D506" s="6">
        <v>3000</v>
      </c>
      <c r="E506" s="8">
        <v>4371</v>
      </c>
      <c r="F506" t="s">
        <v>8218</v>
      </c>
      <c r="G506" t="s">
        <v>8223</v>
      </c>
      <c r="H506" t="s">
        <v>8245</v>
      </c>
      <c r="I506">
        <v>1428390000</v>
      </c>
      <c r="J506">
        <v>1425224391</v>
      </c>
      <c r="K506" t="b">
        <v>0</v>
      </c>
      <c r="L506">
        <v>42</v>
      </c>
      <c r="M506" t="b">
        <v>1</v>
      </c>
      <c r="N506" t="s">
        <v>8269</v>
      </c>
      <c r="O506">
        <f t="shared" si="32"/>
        <v>146</v>
      </c>
      <c r="P506">
        <f t="shared" si="33"/>
        <v>104.07</v>
      </c>
      <c r="Q506" s="10" t="s">
        <v>8323</v>
      </c>
      <c r="R506" t="s">
        <v>8326</v>
      </c>
      <c r="S506" s="14">
        <f t="shared" si="34"/>
        <v>42064.652673611112</v>
      </c>
      <c r="T506" s="15">
        <f t="shared" si="35"/>
        <v>42101.291666666672</v>
      </c>
      <c r="U506">
        <f>YEAR(S506)</f>
        <v>2015</v>
      </c>
    </row>
    <row r="507" spans="1:21" ht="49" hidden="1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2"/>
        <v>155</v>
      </c>
      <c r="P507">
        <f t="shared" si="33"/>
        <v>207.07</v>
      </c>
      <c r="Q507" s="10" t="s">
        <v>8313</v>
      </c>
      <c r="R507" t="s">
        <v>8314</v>
      </c>
      <c r="S507" s="14">
        <f t="shared" si="34"/>
        <v>42423.709074074075</v>
      </c>
      <c r="T507" s="15">
        <f t="shared" si="35"/>
        <v>42453.667407407411</v>
      </c>
    </row>
    <row r="508" spans="1:21" ht="49" hidden="1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2"/>
        <v>172</v>
      </c>
      <c r="P508">
        <f t="shared" si="33"/>
        <v>174.21</v>
      </c>
      <c r="Q508" s="10" t="s">
        <v>8313</v>
      </c>
      <c r="R508" t="s">
        <v>8314</v>
      </c>
      <c r="S508" s="14">
        <f t="shared" si="34"/>
        <v>42278.662037037036</v>
      </c>
      <c r="T508" s="15">
        <f t="shared" si="35"/>
        <v>42309.125</v>
      </c>
    </row>
    <row r="509" spans="1:21" ht="49" x14ac:dyDescent="0.25">
      <c r="A509">
        <v>1292</v>
      </c>
      <c r="B509" s="3" t="s">
        <v>1293</v>
      </c>
      <c r="C509" s="3" t="s">
        <v>5402</v>
      </c>
      <c r="D509" s="6">
        <v>1700</v>
      </c>
      <c r="E509" s="8">
        <v>1870</v>
      </c>
      <c r="F509" t="s">
        <v>8218</v>
      </c>
      <c r="G509" t="s">
        <v>8224</v>
      </c>
      <c r="H509" t="s">
        <v>8246</v>
      </c>
      <c r="I509">
        <v>1444172340</v>
      </c>
      <c r="J509">
        <v>1441822828</v>
      </c>
      <c r="K509" t="b">
        <v>0</v>
      </c>
      <c r="L509">
        <v>52</v>
      </c>
      <c r="M509" t="b">
        <v>1</v>
      </c>
      <c r="N509" t="s">
        <v>8269</v>
      </c>
      <c r="O509">
        <f t="shared" si="32"/>
        <v>110</v>
      </c>
      <c r="P509">
        <f t="shared" si="33"/>
        <v>35.96</v>
      </c>
      <c r="Q509" s="10" t="s">
        <v>8323</v>
      </c>
      <c r="R509" t="s">
        <v>8326</v>
      </c>
      <c r="S509" s="14">
        <f t="shared" si="34"/>
        <v>42256.764212962968</v>
      </c>
      <c r="T509" s="15">
        <f t="shared" si="35"/>
        <v>42283.957638888889</v>
      </c>
      <c r="U509">
        <f t="shared" ref="U509:U510" si="37">YEAR(S509)</f>
        <v>2015</v>
      </c>
    </row>
    <row r="510" spans="1:21" ht="49" x14ac:dyDescent="0.25">
      <c r="A510">
        <v>1293</v>
      </c>
      <c r="B510" s="3" t="s">
        <v>1294</v>
      </c>
      <c r="C510" s="3" t="s">
        <v>5403</v>
      </c>
      <c r="D510" s="6">
        <v>15000</v>
      </c>
      <c r="E510" s="8">
        <v>15335</v>
      </c>
      <c r="F510" t="s">
        <v>8218</v>
      </c>
      <c r="G510" t="s">
        <v>8223</v>
      </c>
      <c r="H510" t="s">
        <v>8245</v>
      </c>
      <c r="I510">
        <v>1447523371</v>
      </c>
      <c r="J510">
        <v>1444927771</v>
      </c>
      <c r="K510" t="b">
        <v>0</v>
      </c>
      <c r="L510">
        <v>120</v>
      </c>
      <c r="M510" t="b">
        <v>1</v>
      </c>
      <c r="N510" t="s">
        <v>8269</v>
      </c>
      <c r="O510">
        <f t="shared" si="32"/>
        <v>102</v>
      </c>
      <c r="P510">
        <f t="shared" si="33"/>
        <v>127.79</v>
      </c>
      <c r="Q510" s="10" t="s">
        <v>8323</v>
      </c>
      <c r="R510" t="s">
        <v>8326</v>
      </c>
      <c r="S510" s="14">
        <f t="shared" si="34"/>
        <v>42292.701053240744</v>
      </c>
      <c r="T510" s="15">
        <f t="shared" si="35"/>
        <v>42322.742719907401</v>
      </c>
      <c r="U510">
        <f t="shared" si="37"/>
        <v>2015</v>
      </c>
    </row>
    <row r="511" spans="1:21" ht="49" hidden="1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2"/>
        <v>119</v>
      </c>
      <c r="P511">
        <f t="shared" si="33"/>
        <v>61.5</v>
      </c>
      <c r="Q511" s="10" t="s">
        <v>8321</v>
      </c>
      <c r="R511" t="s">
        <v>8322</v>
      </c>
      <c r="S511" s="14">
        <f t="shared" si="34"/>
        <v>41312.737673611111</v>
      </c>
      <c r="T511" s="15">
        <f t="shared" si="35"/>
        <v>41352.696006944447</v>
      </c>
    </row>
    <row r="512" spans="1:21" ht="49" hidden="1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2"/>
        <v>15</v>
      </c>
      <c r="P512">
        <f t="shared" si="33"/>
        <v>530.69000000000005</v>
      </c>
      <c r="Q512" s="10" t="s">
        <v>8308</v>
      </c>
      <c r="R512" t="s">
        <v>8310</v>
      </c>
      <c r="S512" s="14">
        <f t="shared" si="34"/>
        <v>41866.931076388886</v>
      </c>
      <c r="T512" s="15">
        <f t="shared" si="35"/>
        <v>41900.083333333336</v>
      </c>
    </row>
    <row r="513" spans="1:21" ht="49" x14ac:dyDescent="0.25">
      <c r="A513">
        <v>1294</v>
      </c>
      <c r="B513" s="3" t="s">
        <v>1295</v>
      </c>
      <c r="C513" s="3" t="s">
        <v>5404</v>
      </c>
      <c r="D513" s="6">
        <v>500</v>
      </c>
      <c r="E513" s="8">
        <v>610</v>
      </c>
      <c r="F513" t="s">
        <v>8218</v>
      </c>
      <c r="G513" t="s">
        <v>8224</v>
      </c>
      <c r="H513" t="s">
        <v>8246</v>
      </c>
      <c r="I513">
        <v>1445252400</v>
      </c>
      <c r="J513">
        <v>1443696797</v>
      </c>
      <c r="K513" t="b">
        <v>0</v>
      </c>
      <c r="L513">
        <v>22</v>
      </c>
      <c r="M513" t="b">
        <v>1</v>
      </c>
      <c r="N513" t="s">
        <v>8269</v>
      </c>
      <c r="O513">
        <f t="shared" si="32"/>
        <v>122</v>
      </c>
      <c r="P513">
        <f t="shared" si="33"/>
        <v>27.73</v>
      </c>
      <c r="Q513" s="10" t="s">
        <v>8323</v>
      </c>
      <c r="R513" t="s">
        <v>8326</v>
      </c>
      <c r="S513" s="14">
        <f t="shared" si="34"/>
        <v>42278.453668981485</v>
      </c>
      <c r="T513" s="15">
        <f t="shared" si="35"/>
        <v>42296.458333333328</v>
      </c>
      <c r="U513">
        <f t="shared" ref="U513:U514" si="38">YEAR(S513)</f>
        <v>2015</v>
      </c>
    </row>
    <row r="514" spans="1:21" ht="49" x14ac:dyDescent="0.25">
      <c r="A514">
        <v>1295</v>
      </c>
      <c r="B514" s="3" t="s">
        <v>1296</v>
      </c>
      <c r="C514" s="3" t="s">
        <v>5405</v>
      </c>
      <c r="D514" s="6">
        <v>2500</v>
      </c>
      <c r="E514" s="8">
        <v>2549</v>
      </c>
      <c r="F514" t="s">
        <v>8218</v>
      </c>
      <c r="G514" t="s">
        <v>8224</v>
      </c>
      <c r="H514" t="s">
        <v>8246</v>
      </c>
      <c r="I514">
        <v>1438189200</v>
      </c>
      <c r="J514">
        <v>1435585497</v>
      </c>
      <c r="K514" t="b">
        <v>0</v>
      </c>
      <c r="L514">
        <v>64</v>
      </c>
      <c r="M514" t="b">
        <v>1</v>
      </c>
      <c r="N514" t="s">
        <v>8269</v>
      </c>
      <c r="O514">
        <f t="shared" ref="O514:O577" si="39">ROUND(E514/D514*100,0)</f>
        <v>102</v>
      </c>
      <c r="P514">
        <f t="shared" si="33"/>
        <v>39.83</v>
      </c>
      <c r="Q514" s="10" t="s">
        <v>8323</v>
      </c>
      <c r="R514" t="s">
        <v>8326</v>
      </c>
      <c r="S514" s="14">
        <f t="shared" si="34"/>
        <v>42184.572881944448</v>
      </c>
      <c r="T514" s="15">
        <f t="shared" si="35"/>
        <v>42214.708333333328</v>
      </c>
      <c r="U514">
        <f t="shared" si="38"/>
        <v>2015</v>
      </c>
    </row>
    <row r="515" spans="1:21" ht="49" hidden="1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si="39"/>
        <v>102</v>
      </c>
      <c r="P515">
        <f t="shared" si="33"/>
        <v>88.04</v>
      </c>
      <c r="Q515" s="10" t="s">
        <v>8327</v>
      </c>
      <c r="R515" t="s">
        <v>8331</v>
      </c>
      <c r="S515" s="14">
        <f t="shared" si="34"/>
        <v>41388.021261574075</v>
      </c>
      <c r="T515" s="15">
        <f t="shared" si="35"/>
        <v>41418.021261574075</v>
      </c>
    </row>
    <row r="516" spans="1:21" ht="49" x14ac:dyDescent="0.25">
      <c r="A516">
        <v>1296</v>
      </c>
      <c r="B516" s="3" t="s">
        <v>1297</v>
      </c>
      <c r="C516" s="3" t="s">
        <v>5406</v>
      </c>
      <c r="D516" s="6">
        <v>850</v>
      </c>
      <c r="E516" s="8">
        <v>1200</v>
      </c>
      <c r="F516" t="s">
        <v>8218</v>
      </c>
      <c r="G516" t="s">
        <v>8224</v>
      </c>
      <c r="H516" t="s">
        <v>8246</v>
      </c>
      <c r="I516">
        <v>1457914373</v>
      </c>
      <c r="J516">
        <v>1456189973</v>
      </c>
      <c r="K516" t="b">
        <v>0</v>
      </c>
      <c r="L516">
        <v>23</v>
      </c>
      <c r="M516" t="b">
        <v>1</v>
      </c>
      <c r="N516" t="s">
        <v>8269</v>
      </c>
      <c r="O516">
        <f t="shared" si="39"/>
        <v>141</v>
      </c>
      <c r="P516">
        <f t="shared" si="33"/>
        <v>52.17</v>
      </c>
      <c r="Q516" s="10" t="s">
        <v>8323</v>
      </c>
      <c r="R516" t="s">
        <v>8326</v>
      </c>
      <c r="S516" s="14">
        <f t="shared" si="34"/>
        <v>42423.050613425927</v>
      </c>
      <c r="T516" s="15">
        <f t="shared" si="35"/>
        <v>42443.008946759262</v>
      </c>
      <c r="U516">
        <f>YEAR(S516)</f>
        <v>2016</v>
      </c>
    </row>
    <row r="517" spans="1:21" ht="49" hidden="1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39"/>
        <v>102</v>
      </c>
      <c r="P517">
        <f t="shared" si="33"/>
        <v>221.52</v>
      </c>
      <c r="Q517" s="10" t="s">
        <v>8321</v>
      </c>
      <c r="R517" t="s">
        <v>8332</v>
      </c>
      <c r="S517" s="14">
        <f t="shared" si="34"/>
        <v>42089.83289351852</v>
      </c>
      <c r="T517" s="15">
        <f t="shared" si="35"/>
        <v>42119.83289351852</v>
      </c>
    </row>
    <row r="518" spans="1:21" ht="33" hidden="1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39"/>
        <v>61</v>
      </c>
      <c r="P518">
        <f t="shared" si="33"/>
        <v>109.94</v>
      </c>
      <c r="Q518" s="10" t="s">
        <v>8313</v>
      </c>
      <c r="R518" t="s">
        <v>8314</v>
      </c>
      <c r="S518" s="14">
        <f t="shared" si="34"/>
        <v>42189.031041666662</v>
      </c>
      <c r="T518" s="15">
        <f t="shared" si="35"/>
        <v>42226.290972222225</v>
      </c>
    </row>
    <row r="519" spans="1:21" ht="49" hidden="1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39"/>
        <v>305</v>
      </c>
      <c r="P519">
        <f t="shared" si="33"/>
        <v>68.489999999999995</v>
      </c>
      <c r="Q519" s="10" t="s">
        <v>8321</v>
      </c>
      <c r="R519" t="s">
        <v>8322</v>
      </c>
      <c r="S519" s="14">
        <f t="shared" si="34"/>
        <v>40480.363483796296</v>
      </c>
      <c r="T519" s="15">
        <f t="shared" si="35"/>
        <v>40530.405150462961</v>
      </c>
    </row>
    <row r="520" spans="1:21" ht="49" x14ac:dyDescent="0.25">
      <c r="A520">
        <v>1297</v>
      </c>
      <c r="B520" s="3" t="s">
        <v>1298</v>
      </c>
      <c r="C520" s="3" t="s">
        <v>5407</v>
      </c>
      <c r="D520" s="6">
        <v>20000</v>
      </c>
      <c r="E520" s="8">
        <v>21905</v>
      </c>
      <c r="F520" t="s">
        <v>8218</v>
      </c>
      <c r="G520" t="s">
        <v>8223</v>
      </c>
      <c r="H520" t="s">
        <v>8245</v>
      </c>
      <c r="I520">
        <v>1462125358</v>
      </c>
      <c r="J520">
        <v>1459533358</v>
      </c>
      <c r="K520" t="b">
        <v>0</v>
      </c>
      <c r="L520">
        <v>238</v>
      </c>
      <c r="M520" t="b">
        <v>1</v>
      </c>
      <c r="N520" t="s">
        <v>8269</v>
      </c>
      <c r="O520">
        <f t="shared" si="39"/>
        <v>110</v>
      </c>
      <c r="P520">
        <f t="shared" si="33"/>
        <v>92.04</v>
      </c>
      <c r="Q520" s="10" t="s">
        <v>8323</v>
      </c>
      <c r="R520" t="s">
        <v>8326</v>
      </c>
      <c r="S520" s="14">
        <f t="shared" si="34"/>
        <v>42461.747199074074</v>
      </c>
      <c r="T520" s="15">
        <f t="shared" si="35"/>
        <v>42491.747199074074</v>
      </c>
      <c r="U520">
        <f>YEAR(S520)</f>
        <v>2016</v>
      </c>
    </row>
    <row r="521" spans="1:21" ht="49" hidden="1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39"/>
        <v>102</v>
      </c>
      <c r="P521">
        <f t="shared" si="33"/>
        <v>149.31</v>
      </c>
      <c r="Q521" s="10" t="s">
        <v>8319</v>
      </c>
      <c r="R521" t="s">
        <v>8320</v>
      </c>
      <c r="S521" s="14">
        <f t="shared" si="34"/>
        <v>41902.07240740741</v>
      </c>
      <c r="T521" s="15">
        <f t="shared" si="35"/>
        <v>41940.132638888892</v>
      </c>
    </row>
    <row r="522" spans="1:21" ht="49" hidden="1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39"/>
        <v>102</v>
      </c>
      <c r="P522">
        <f t="shared" si="33"/>
        <v>67.39</v>
      </c>
      <c r="Q522" s="10" t="s">
        <v>8327</v>
      </c>
      <c r="R522" t="s">
        <v>8331</v>
      </c>
      <c r="S522" s="14">
        <f t="shared" si="34"/>
        <v>41664.684108796297</v>
      </c>
      <c r="T522" s="15">
        <f t="shared" si="35"/>
        <v>41694.684108796297</v>
      </c>
    </row>
    <row r="523" spans="1:21" ht="33" hidden="1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39"/>
        <v>101</v>
      </c>
      <c r="P523">
        <f t="shared" si="33"/>
        <v>44.67</v>
      </c>
      <c r="Q523" s="10" t="s">
        <v>8311</v>
      </c>
      <c r="R523" t="s">
        <v>8312</v>
      </c>
      <c r="S523" s="14">
        <f t="shared" si="34"/>
        <v>41899.645300925928</v>
      </c>
      <c r="T523" s="15">
        <f t="shared" si="35"/>
        <v>41933</v>
      </c>
    </row>
    <row r="524" spans="1:21" ht="49" hidden="1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39"/>
        <v>101</v>
      </c>
      <c r="P524">
        <f t="shared" si="33"/>
        <v>123.35</v>
      </c>
      <c r="Q524" s="10" t="s">
        <v>8319</v>
      </c>
      <c r="R524" t="s">
        <v>8320</v>
      </c>
      <c r="S524" s="14">
        <f t="shared" si="34"/>
        <v>41789.896805555552</v>
      </c>
      <c r="T524" s="15">
        <f t="shared" si="35"/>
        <v>41819.896805555552</v>
      </c>
    </row>
    <row r="525" spans="1:21" ht="49" x14ac:dyDescent="0.25">
      <c r="A525">
        <v>1298</v>
      </c>
      <c r="B525" s="3" t="s">
        <v>1299</v>
      </c>
      <c r="C525" s="3" t="s">
        <v>5408</v>
      </c>
      <c r="D525" s="6">
        <v>2000</v>
      </c>
      <c r="E525" s="8">
        <v>2093</v>
      </c>
      <c r="F525" t="s">
        <v>8218</v>
      </c>
      <c r="G525" t="s">
        <v>8224</v>
      </c>
      <c r="H525" t="s">
        <v>8246</v>
      </c>
      <c r="I525">
        <v>1461860432</v>
      </c>
      <c r="J525">
        <v>1459268432</v>
      </c>
      <c r="K525" t="b">
        <v>0</v>
      </c>
      <c r="L525">
        <v>33</v>
      </c>
      <c r="M525" t="b">
        <v>1</v>
      </c>
      <c r="N525" t="s">
        <v>8269</v>
      </c>
      <c r="O525">
        <f t="shared" si="39"/>
        <v>105</v>
      </c>
      <c r="P525">
        <f t="shared" si="33"/>
        <v>63.42</v>
      </c>
      <c r="Q525" s="10" t="s">
        <v>8323</v>
      </c>
      <c r="R525" t="s">
        <v>8326</v>
      </c>
      <c r="S525" s="14">
        <f t="shared" si="34"/>
        <v>42458.680925925932</v>
      </c>
      <c r="T525" s="15">
        <f t="shared" si="35"/>
        <v>42488.680925925932</v>
      </c>
      <c r="U525">
        <f t="shared" ref="U525:U526" si="40">YEAR(S525)</f>
        <v>2016</v>
      </c>
    </row>
    <row r="526" spans="1:21" ht="49" x14ac:dyDescent="0.25">
      <c r="A526">
        <v>1299</v>
      </c>
      <c r="B526" s="3" t="s">
        <v>1300</v>
      </c>
      <c r="C526" s="3" t="s">
        <v>5409</v>
      </c>
      <c r="D526" s="6">
        <v>3500</v>
      </c>
      <c r="E526" s="8">
        <v>4340</v>
      </c>
      <c r="F526" t="s">
        <v>8218</v>
      </c>
      <c r="G526" t="s">
        <v>8223</v>
      </c>
      <c r="H526" t="s">
        <v>8245</v>
      </c>
      <c r="I526">
        <v>1436902359</v>
      </c>
      <c r="J526">
        <v>1434310359</v>
      </c>
      <c r="K526" t="b">
        <v>0</v>
      </c>
      <c r="L526">
        <v>32</v>
      </c>
      <c r="M526" t="b">
        <v>1</v>
      </c>
      <c r="N526" t="s">
        <v>8269</v>
      </c>
      <c r="O526">
        <f t="shared" si="39"/>
        <v>124</v>
      </c>
      <c r="P526">
        <f t="shared" si="33"/>
        <v>135.63</v>
      </c>
      <c r="Q526" s="10" t="s">
        <v>8323</v>
      </c>
      <c r="R526" t="s">
        <v>8326</v>
      </c>
      <c r="S526" s="14">
        <f t="shared" si="34"/>
        <v>42169.814340277779</v>
      </c>
      <c r="T526" s="15">
        <f t="shared" si="35"/>
        <v>42199.814340277779</v>
      </c>
      <c r="U526">
        <f t="shared" si="40"/>
        <v>2015</v>
      </c>
    </row>
    <row r="527" spans="1:21" ht="49" hidden="1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39"/>
        <v>101</v>
      </c>
      <c r="P527">
        <f t="shared" si="33"/>
        <v>97.99</v>
      </c>
      <c r="Q527" s="10" t="s">
        <v>8327</v>
      </c>
      <c r="R527" t="s">
        <v>8331</v>
      </c>
      <c r="S527" s="14">
        <f t="shared" si="34"/>
        <v>40869.675173611111</v>
      </c>
      <c r="T527" s="15">
        <f t="shared" si="35"/>
        <v>40929.342361111114</v>
      </c>
    </row>
    <row r="528" spans="1:21" ht="49" hidden="1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39"/>
        <v>191</v>
      </c>
      <c r="P528">
        <f t="shared" si="33"/>
        <v>259.95</v>
      </c>
      <c r="Q528" s="10" t="s">
        <v>8323</v>
      </c>
      <c r="R528" t="s">
        <v>8324</v>
      </c>
      <c r="S528" s="14">
        <f t="shared" si="34"/>
        <v>41862.803078703706</v>
      </c>
      <c r="T528" s="15">
        <f t="shared" si="35"/>
        <v>41892.202777777777</v>
      </c>
    </row>
    <row r="529" spans="1:21" ht="33" hidden="1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39"/>
        <v>537</v>
      </c>
      <c r="P529">
        <f t="shared" si="33"/>
        <v>22.12</v>
      </c>
      <c r="Q529" s="10" t="s">
        <v>8316</v>
      </c>
      <c r="R529" t="s">
        <v>8317</v>
      </c>
      <c r="S529" s="14">
        <f t="shared" si="34"/>
        <v>42371.617164351846</v>
      </c>
      <c r="T529" s="15">
        <f t="shared" si="35"/>
        <v>42401.617164351846</v>
      </c>
    </row>
    <row r="530" spans="1:21" ht="49" hidden="1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39"/>
        <v>113</v>
      </c>
      <c r="P530">
        <f t="shared" si="33"/>
        <v>73.02</v>
      </c>
      <c r="Q530" s="10" t="s">
        <v>8321</v>
      </c>
      <c r="R530" t="s">
        <v>8322</v>
      </c>
      <c r="S530" s="14">
        <f t="shared" si="34"/>
        <v>40862.492939814816</v>
      </c>
      <c r="T530" s="15">
        <f t="shared" si="35"/>
        <v>40897.492939814816</v>
      </c>
    </row>
    <row r="531" spans="1:21" ht="33" hidden="1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39"/>
        <v>143</v>
      </c>
      <c r="P531">
        <f t="shared" si="33"/>
        <v>185.48</v>
      </c>
      <c r="Q531" s="10" t="s">
        <v>8321</v>
      </c>
      <c r="R531" t="s">
        <v>8332</v>
      </c>
      <c r="S531" s="14">
        <f t="shared" si="34"/>
        <v>42766.600497685184</v>
      </c>
      <c r="T531" s="15">
        <f t="shared" si="35"/>
        <v>42796.600497685184</v>
      </c>
    </row>
    <row r="532" spans="1:21" ht="49" hidden="1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39"/>
        <v>73</v>
      </c>
      <c r="P532">
        <f t="shared" ref="P532:P595" si="41">IFERROR(ROUND(E532/L532,2),0)</f>
        <v>405.5</v>
      </c>
      <c r="Q532" s="10" t="s">
        <v>8308</v>
      </c>
      <c r="R532" t="s">
        <v>8310</v>
      </c>
      <c r="S532" s="14">
        <f t="shared" ref="S532:S595" si="42">(((J532/60)/60)/24)+DATE(1970,1,1)</f>
        <v>42262.104780092588</v>
      </c>
      <c r="T532" s="15">
        <f t="shared" ref="T532:T595" si="43">(((I532/60)/60)/24)+DATE(1970,1,1)</f>
        <v>42292.104780092588</v>
      </c>
    </row>
    <row r="533" spans="1:21" ht="49" hidden="1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39"/>
        <v>145</v>
      </c>
      <c r="P533">
        <f t="shared" si="41"/>
        <v>70.790000000000006</v>
      </c>
      <c r="Q533" s="10" t="s">
        <v>8327</v>
      </c>
      <c r="R533" t="s">
        <v>8331</v>
      </c>
      <c r="S533" s="14">
        <f t="shared" si="42"/>
        <v>41053.80846064815</v>
      </c>
      <c r="T533" s="15">
        <f t="shared" si="43"/>
        <v>41074.80846064815</v>
      </c>
    </row>
    <row r="534" spans="1:21" ht="49" x14ac:dyDescent="0.25">
      <c r="A534">
        <v>1300</v>
      </c>
      <c r="B534" s="3" t="s">
        <v>1301</v>
      </c>
      <c r="C534" s="3" t="s">
        <v>5410</v>
      </c>
      <c r="D534" s="6">
        <v>3000</v>
      </c>
      <c r="E534" s="8">
        <v>4050</v>
      </c>
      <c r="F534" t="s">
        <v>8218</v>
      </c>
      <c r="G534" t="s">
        <v>8223</v>
      </c>
      <c r="H534" t="s">
        <v>8245</v>
      </c>
      <c r="I534">
        <v>1464807420</v>
      </c>
      <c r="J534">
        <v>1461427938</v>
      </c>
      <c r="K534" t="b">
        <v>0</v>
      </c>
      <c r="L534">
        <v>24</v>
      </c>
      <c r="M534" t="b">
        <v>1</v>
      </c>
      <c r="N534" t="s">
        <v>8269</v>
      </c>
      <c r="O534">
        <f t="shared" si="39"/>
        <v>135</v>
      </c>
      <c r="P534">
        <f t="shared" si="41"/>
        <v>168.75</v>
      </c>
      <c r="Q534" s="10" t="s">
        <v>8323</v>
      </c>
      <c r="R534" t="s">
        <v>8326</v>
      </c>
      <c r="S534" s="14">
        <f t="shared" si="42"/>
        <v>42483.675208333334</v>
      </c>
      <c r="T534" s="15">
        <f t="shared" si="43"/>
        <v>42522.789583333331</v>
      </c>
      <c r="U534">
        <f>YEAR(S534)</f>
        <v>2016</v>
      </c>
    </row>
    <row r="535" spans="1:21" ht="49" hidden="1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39"/>
        <v>144</v>
      </c>
      <c r="P535">
        <f t="shared" si="41"/>
        <v>92.55</v>
      </c>
      <c r="Q535" s="10" t="s">
        <v>8327</v>
      </c>
      <c r="R535" t="s">
        <v>8331</v>
      </c>
      <c r="S535" s="14">
        <f t="shared" si="42"/>
        <v>41276.047905092593</v>
      </c>
      <c r="T535" s="15">
        <f t="shared" si="43"/>
        <v>41306.047905092593</v>
      </c>
    </row>
    <row r="536" spans="1:21" ht="49" hidden="1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39"/>
        <v>11</v>
      </c>
      <c r="P536">
        <f t="shared" si="41"/>
        <v>51.82</v>
      </c>
      <c r="Q536" s="10" t="s">
        <v>8308</v>
      </c>
      <c r="R536" t="s">
        <v>8310</v>
      </c>
      <c r="S536" s="14">
        <f t="shared" si="42"/>
        <v>42410.774155092593</v>
      </c>
      <c r="T536" s="15">
        <f t="shared" si="43"/>
        <v>42440.774155092593</v>
      </c>
    </row>
    <row r="537" spans="1:21" ht="49" hidden="1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39"/>
        <v>28</v>
      </c>
      <c r="P537">
        <f t="shared" si="41"/>
        <v>26.6</v>
      </c>
      <c r="Q537" s="10" t="s">
        <v>8316</v>
      </c>
      <c r="R537" t="s">
        <v>8334</v>
      </c>
      <c r="S537" s="14">
        <f t="shared" si="42"/>
        <v>41948.771168981482</v>
      </c>
      <c r="T537" s="15">
        <f t="shared" si="43"/>
        <v>41978.771168981482</v>
      </c>
    </row>
    <row r="538" spans="1:21" ht="49" hidden="1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39"/>
        <v>118</v>
      </c>
      <c r="P538">
        <f t="shared" si="41"/>
        <v>97.19</v>
      </c>
      <c r="Q538" s="10" t="s">
        <v>8308</v>
      </c>
      <c r="R538" t="s">
        <v>8309</v>
      </c>
      <c r="S538" s="14">
        <f t="shared" si="42"/>
        <v>41389.808194444442</v>
      </c>
      <c r="T538" s="15">
        <f t="shared" si="43"/>
        <v>41422</v>
      </c>
    </row>
    <row r="539" spans="1:21" ht="49" hidden="1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39"/>
        <v>283</v>
      </c>
      <c r="P539">
        <f t="shared" si="41"/>
        <v>49.88</v>
      </c>
      <c r="Q539" s="10" t="s">
        <v>8321</v>
      </c>
      <c r="R539" t="s">
        <v>8322</v>
      </c>
      <c r="S539" s="14">
        <f t="shared" si="42"/>
        <v>41330.038784722223</v>
      </c>
      <c r="T539" s="15">
        <f t="shared" si="43"/>
        <v>41359.997118055559</v>
      </c>
    </row>
    <row r="540" spans="1:21" ht="49" hidden="1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39"/>
        <v>128</v>
      </c>
      <c r="P540">
        <f t="shared" si="41"/>
        <v>118.34</v>
      </c>
      <c r="Q540" s="10" t="s">
        <v>8321</v>
      </c>
      <c r="R540" t="s">
        <v>8332</v>
      </c>
      <c r="S540" s="14">
        <f t="shared" si="42"/>
        <v>42196.928668981483</v>
      </c>
      <c r="T540" s="15">
        <f t="shared" si="43"/>
        <v>42226.928668981483</v>
      </c>
    </row>
    <row r="541" spans="1:21" ht="49" hidden="1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39"/>
        <v>281</v>
      </c>
      <c r="P541">
        <f t="shared" si="41"/>
        <v>147.94999999999999</v>
      </c>
      <c r="Q541" s="10" t="s">
        <v>8308</v>
      </c>
      <c r="R541" t="s">
        <v>8309</v>
      </c>
      <c r="S541" s="14">
        <f t="shared" si="42"/>
        <v>41861.070567129631</v>
      </c>
      <c r="T541" s="15">
        <f t="shared" si="43"/>
        <v>41906.070567129631</v>
      </c>
    </row>
    <row r="542" spans="1:21" ht="33" hidden="1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39"/>
        <v>47</v>
      </c>
      <c r="P542">
        <f t="shared" si="41"/>
        <v>1272.73</v>
      </c>
      <c r="Q542" s="10" t="s">
        <v>8308</v>
      </c>
      <c r="R542" t="s">
        <v>8310</v>
      </c>
      <c r="S542" s="14">
        <f t="shared" si="42"/>
        <v>42742.30332175926</v>
      </c>
      <c r="T542" s="15">
        <f t="shared" si="43"/>
        <v>42775.30332175926</v>
      </c>
    </row>
    <row r="543" spans="1:21" ht="33" hidden="1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39"/>
        <v>117</v>
      </c>
      <c r="P543">
        <f t="shared" si="41"/>
        <v>76.92</v>
      </c>
      <c r="Q543" s="10" t="s">
        <v>8327</v>
      </c>
      <c r="R543" t="s">
        <v>8331</v>
      </c>
      <c r="S543" s="14">
        <f t="shared" si="42"/>
        <v>41507.845451388886</v>
      </c>
      <c r="T543" s="15">
        <f t="shared" si="43"/>
        <v>41537.845451388886</v>
      </c>
    </row>
    <row r="544" spans="1:21" ht="49" hidden="1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39"/>
        <v>111</v>
      </c>
      <c r="P544">
        <f t="shared" si="41"/>
        <v>73.36</v>
      </c>
      <c r="Q544" s="10" t="s">
        <v>8327</v>
      </c>
      <c r="R544" t="s">
        <v>8331</v>
      </c>
      <c r="S544" s="14">
        <f t="shared" si="42"/>
        <v>41682.099189814813</v>
      </c>
      <c r="T544" s="15">
        <f t="shared" si="43"/>
        <v>41722.057523148149</v>
      </c>
    </row>
    <row r="545" spans="1:20" ht="33" hidden="1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39"/>
        <v>347</v>
      </c>
      <c r="P545">
        <f t="shared" si="41"/>
        <v>29.31</v>
      </c>
      <c r="Q545" s="10" t="s">
        <v>8308</v>
      </c>
      <c r="R545" t="s">
        <v>8309</v>
      </c>
      <c r="S545" s="14">
        <f t="shared" si="42"/>
        <v>41438.899594907409</v>
      </c>
      <c r="T545" s="15">
        <f t="shared" si="43"/>
        <v>41468.899594907409</v>
      </c>
    </row>
    <row r="546" spans="1:20" ht="49" hidden="1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39"/>
        <v>57</v>
      </c>
      <c r="P546">
        <f t="shared" si="41"/>
        <v>150.5</v>
      </c>
      <c r="Q546" s="10" t="s">
        <v>8313</v>
      </c>
      <c r="R546" t="s">
        <v>8314</v>
      </c>
      <c r="S546" s="14">
        <f t="shared" si="42"/>
        <v>41891.780023148152</v>
      </c>
      <c r="T546" s="15">
        <f t="shared" si="43"/>
        <v>41926.780023148152</v>
      </c>
    </row>
    <row r="547" spans="1:20" ht="49" hidden="1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39"/>
        <v>114</v>
      </c>
      <c r="P547">
        <f t="shared" si="41"/>
        <v>103.22</v>
      </c>
      <c r="Q547" s="10" t="s">
        <v>8321</v>
      </c>
      <c r="R547" t="s">
        <v>8322</v>
      </c>
      <c r="S547" s="14">
        <f t="shared" si="42"/>
        <v>42292.250787037032</v>
      </c>
      <c r="T547" s="15">
        <f t="shared" si="43"/>
        <v>42322.292361111111</v>
      </c>
    </row>
    <row r="548" spans="1:20" ht="49" hidden="1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39"/>
        <v>171</v>
      </c>
      <c r="P548">
        <f t="shared" si="41"/>
        <v>25.43</v>
      </c>
      <c r="Q548" s="10" t="s">
        <v>8316</v>
      </c>
      <c r="R548" t="s">
        <v>8317</v>
      </c>
      <c r="S548" s="14">
        <f t="shared" si="42"/>
        <v>41484.664247685185</v>
      </c>
      <c r="T548" s="15">
        <f t="shared" si="43"/>
        <v>41520.166666666664</v>
      </c>
    </row>
    <row r="549" spans="1:20" ht="49" hidden="1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39"/>
        <v>27</v>
      </c>
      <c r="P549">
        <f t="shared" si="41"/>
        <v>402.71</v>
      </c>
      <c r="Q549" s="10" t="s">
        <v>8308</v>
      </c>
      <c r="R549" t="s">
        <v>8342</v>
      </c>
      <c r="S549" s="14">
        <f t="shared" si="42"/>
        <v>42283.592465277776</v>
      </c>
      <c r="T549" s="15">
        <f t="shared" si="43"/>
        <v>42323.634131944447</v>
      </c>
    </row>
    <row r="550" spans="1:20" ht="49" hidden="1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39"/>
        <v>109</v>
      </c>
      <c r="P550">
        <f t="shared" si="41"/>
        <v>103.68</v>
      </c>
      <c r="Q550" s="10" t="s">
        <v>8327</v>
      </c>
      <c r="R550" t="s">
        <v>8341</v>
      </c>
      <c r="S550" s="14">
        <f t="shared" si="42"/>
        <v>42269.967835648145</v>
      </c>
      <c r="T550" s="15">
        <f t="shared" si="43"/>
        <v>42290.967835648145</v>
      </c>
    </row>
    <row r="551" spans="1:20" ht="49" hidden="1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39"/>
        <v>136</v>
      </c>
      <c r="P551">
        <f t="shared" si="41"/>
        <v>59.97</v>
      </c>
      <c r="Q551" s="10" t="s">
        <v>8311</v>
      </c>
      <c r="R551" t="s">
        <v>8333</v>
      </c>
      <c r="S551" s="14">
        <f t="shared" si="42"/>
        <v>42200.578310185185</v>
      </c>
      <c r="T551" s="15">
        <f t="shared" si="43"/>
        <v>42252.165972222225</v>
      </c>
    </row>
    <row r="552" spans="1:20" ht="49" hidden="1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39"/>
        <v>1357</v>
      </c>
      <c r="P552">
        <f t="shared" si="41"/>
        <v>14.37</v>
      </c>
      <c r="Q552" s="10" t="s">
        <v>8316</v>
      </c>
      <c r="R552" t="s">
        <v>8317</v>
      </c>
      <c r="S552" s="14">
        <f t="shared" si="42"/>
        <v>42315.699490740735</v>
      </c>
      <c r="T552" s="15">
        <f t="shared" si="43"/>
        <v>42345.699490740735</v>
      </c>
    </row>
    <row r="553" spans="1:20" ht="49" hidden="1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39"/>
        <v>271</v>
      </c>
      <c r="P553">
        <f t="shared" si="41"/>
        <v>140.97999999999999</v>
      </c>
      <c r="Q553" s="10" t="s">
        <v>8316</v>
      </c>
      <c r="R553" t="s">
        <v>8317</v>
      </c>
      <c r="S553" s="14">
        <f t="shared" si="42"/>
        <v>42452.825740740736</v>
      </c>
      <c r="T553" s="15">
        <f t="shared" si="43"/>
        <v>42482.825740740736</v>
      </c>
    </row>
    <row r="554" spans="1:20" ht="65" hidden="1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39"/>
        <v>135</v>
      </c>
      <c r="P554">
        <f t="shared" si="41"/>
        <v>79.41</v>
      </c>
      <c r="Q554" s="10" t="s">
        <v>8313</v>
      </c>
      <c r="R554" t="s">
        <v>8314</v>
      </c>
      <c r="S554" s="14">
        <f t="shared" si="42"/>
        <v>42298.34783564815</v>
      </c>
      <c r="T554" s="15">
        <f t="shared" si="43"/>
        <v>42358.375</v>
      </c>
    </row>
    <row r="555" spans="1:20" ht="49" hidden="1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39"/>
        <v>154</v>
      </c>
      <c r="P555">
        <f t="shared" si="41"/>
        <v>70.58</v>
      </c>
      <c r="Q555" s="10" t="s">
        <v>8327</v>
      </c>
      <c r="R555" t="s">
        <v>8331</v>
      </c>
      <c r="S555" s="14">
        <f t="shared" si="42"/>
        <v>41600.538657407407</v>
      </c>
      <c r="T555" s="15">
        <f t="shared" si="43"/>
        <v>41645.538657407407</v>
      </c>
    </row>
    <row r="556" spans="1:20" ht="49" hidden="1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39"/>
        <v>105</v>
      </c>
      <c r="P556">
        <f t="shared" si="41"/>
        <v>78.66</v>
      </c>
      <c r="Q556" s="10" t="s">
        <v>8321</v>
      </c>
      <c r="R556" t="s">
        <v>8322</v>
      </c>
      <c r="S556" s="14">
        <f t="shared" si="42"/>
        <v>41079.877442129626</v>
      </c>
      <c r="T556" s="15">
        <f t="shared" si="43"/>
        <v>41109.877442129626</v>
      </c>
    </row>
    <row r="557" spans="1:20" ht="49" hidden="1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39"/>
        <v>103</v>
      </c>
      <c r="P557">
        <f t="shared" si="41"/>
        <v>234.79</v>
      </c>
      <c r="Q557" s="10" t="s">
        <v>8313</v>
      </c>
      <c r="R557" t="s">
        <v>8314</v>
      </c>
      <c r="S557" s="14">
        <f t="shared" si="42"/>
        <v>42297.748067129629</v>
      </c>
      <c r="T557" s="15">
        <f t="shared" si="43"/>
        <v>42342.208333333328</v>
      </c>
    </row>
    <row r="558" spans="1:20" ht="49" hidden="1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39"/>
        <v>199</v>
      </c>
      <c r="P558">
        <f t="shared" si="41"/>
        <v>94.49</v>
      </c>
      <c r="Q558" s="10" t="s">
        <v>8327</v>
      </c>
      <c r="R558" t="s">
        <v>8331</v>
      </c>
      <c r="S558" s="14">
        <f t="shared" si="42"/>
        <v>40487.621365740742</v>
      </c>
      <c r="T558" s="15">
        <f t="shared" si="43"/>
        <v>40544.207638888889</v>
      </c>
    </row>
    <row r="559" spans="1:20" ht="49" hidden="1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39"/>
        <v>44</v>
      </c>
      <c r="P559">
        <f t="shared" si="41"/>
        <v>174.95</v>
      </c>
      <c r="Q559" s="10" t="s">
        <v>8308</v>
      </c>
      <c r="R559" t="s">
        <v>8310</v>
      </c>
      <c r="S559" s="14">
        <f t="shared" si="42"/>
        <v>42676.583599537036</v>
      </c>
      <c r="T559" s="15">
        <f t="shared" si="43"/>
        <v>42718.6252662037</v>
      </c>
    </row>
    <row r="560" spans="1:20" ht="33" hidden="1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39"/>
        <v>102</v>
      </c>
      <c r="P560">
        <f t="shared" si="41"/>
        <v>141.41999999999999</v>
      </c>
      <c r="Q560" s="10" t="s">
        <v>8311</v>
      </c>
      <c r="R560" t="s">
        <v>8333</v>
      </c>
      <c r="S560" s="14">
        <f t="shared" si="42"/>
        <v>41401.648217592592</v>
      </c>
      <c r="T560" s="15">
        <f t="shared" si="43"/>
        <v>41436.648217592592</v>
      </c>
    </row>
    <row r="561" spans="1:21" ht="33" hidden="1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39"/>
        <v>111</v>
      </c>
      <c r="P561">
        <f t="shared" si="41"/>
        <v>74.180000000000007</v>
      </c>
      <c r="Q561" s="10" t="s">
        <v>8319</v>
      </c>
      <c r="R561" t="s">
        <v>8320</v>
      </c>
      <c r="S561" s="14">
        <f t="shared" si="42"/>
        <v>41786.640543981484</v>
      </c>
      <c r="T561" s="15">
        <f t="shared" si="43"/>
        <v>41816.640543981484</v>
      </c>
    </row>
    <row r="562" spans="1:21" ht="33" hidden="1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39"/>
        <v>147</v>
      </c>
      <c r="P562">
        <f t="shared" si="41"/>
        <v>52.7</v>
      </c>
      <c r="Q562" s="10" t="s">
        <v>8316</v>
      </c>
      <c r="R562" t="s">
        <v>8317</v>
      </c>
      <c r="S562" s="14">
        <f t="shared" si="42"/>
        <v>42262.416643518518</v>
      </c>
      <c r="T562" s="15">
        <f t="shared" si="43"/>
        <v>42292.416643518518</v>
      </c>
    </row>
    <row r="563" spans="1:21" ht="49" hidden="1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39"/>
        <v>105</v>
      </c>
      <c r="P563">
        <f t="shared" si="41"/>
        <v>118.74</v>
      </c>
      <c r="Q563" s="10" t="s">
        <v>8313</v>
      </c>
      <c r="R563" t="s">
        <v>8314</v>
      </c>
      <c r="S563" s="14">
        <f t="shared" si="42"/>
        <v>42130.865150462967</v>
      </c>
      <c r="T563" s="15">
        <f t="shared" si="43"/>
        <v>42163.166666666672</v>
      </c>
    </row>
    <row r="564" spans="1:21" ht="49" x14ac:dyDescent="0.25">
      <c r="A564">
        <v>1301</v>
      </c>
      <c r="B564" s="3" t="s">
        <v>1302</v>
      </c>
      <c r="C564" s="3" t="s">
        <v>5411</v>
      </c>
      <c r="D564" s="6">
        <v>2000</v>
      </c>
      <c r="E564" s="8">
        <v>2055</v>
      </c>
      <c r="F564" t="s">
        <v>8218</v>
      </c>
      <c r="G564" t="s">
        <v>8223</v>
      </c>
      <c r="H564" t="s">
        <v>8245</v>
      </c>
      <c r="I564">
        <v>1437447600</v>
      </c>
      <c r="J564">
        <v>1436551178</v>
      </c>
      <c r="K564" t="b">
        <v>0</v>
      </c>
      <c r="L564">
        <v>29</v>
      </c>
      <c r="M564" t="b">
        <v>1</v>
      </c>
      <c r="N564" t="s">
        <v>8269</v>
      </c>
      <c r="O564">
        <f t="shared" si="39"/>
        <v>103</v>
      </c>
      <c r="P564">
        <f t="shared" si="41"/>
        <v>70.86</v>
      </c>
      <c r="Q564" s="10" t="s">
        <v>8323</v>
      </c>
      <c r="R564" t="s">
        <v>8326</v>
      </c>
      <c r="S564" s="14">
        <f t="shared" si="42"/>
        <v>42195.749745370369</v>
      </c>
      <c r="T564" s="15">
        <f t="shared" si="43"/>
        <v>42206.125</v>
      </c>
      <c r="U564">
        <f>YEAR(S564)</f>
        <v>2015</v>
      </c>
    </row>
    <row r="565" spans="1:21" ht="49" hidden="1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39"/>
        <v>109</v>
      </c>
      <c r="P565">
        <f t="shared" si="41"/>
        <v>84.11</v>
      </c>
      <c r="Q565" s="10" t="s">
        <v>8323</v>
      </c>
      <c r="R565" t="s">
        <v>8324</v>
      </c>
      <c r="S565" s="14">
        <f t="shared" si="42"/>
        <v>42387.7268287037</v>
      </c>
      <c r="T565" s="15">
        <f t="shared" si="43"/>
        <v>42402.7268287037</v>
      </c>
    </row>
    <row r="566" spans="1:21" ht="49" hidden="1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39"/>
        <v>262</v>
      </c>
      <c r="P566">
        <f t="shared" si="41"/>
        <v>127.32</v>
      </c>
      <c r="Q566" s="10" t="s">
        <v>8308</v>
      </c>
      <c r="R566" t="s">
        <v>8309</v>
      </c>
      <c r="S566" s="14">
        <f t="shared" si="42"/>
        <v>40898.089236111111</v>
      </c>
      <c r="T566" s="15">
        <f t="shared" si="43"/>
        <v>40920.041666666664</v>
      </c>
    </row>
    <row r="567" spans="1:21" ht="49" hidden="1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39"/>
        <v>101</v>
      </c>
      <c r="P567">
        <f t="shared" si="41"/>
        <v>211.48</v>
      </c>
      <c r="Q567" s="10" t="s">
        <v>8313</v>
      </c>
      <c r="R567" t="s">
        <v>8314</v>
      </c>
      <c r="S567" s="14">
        <f t="shared" si="42"/>
        <v>42138.506377314814</v>
      </c>
      <c r="T567" s="15">
        <f t="shared" si="43"/>
        <v>42168.506377314814</v>
      </c>
    </row>
    <row r="568" spans="1:21" ht="49" hidden="1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39"/>
        <v>104</v>
      </c>
      <c r="P568">
        <f t="shared" si="41"/>
        <v>81.849999999999994</v>
      </c>
      <c r="Q568" s="10" t="s">
        <v>8321</v>
      </c>
      <c r="R568" t="s">
        <v>8322</v>
      </c>
      <c r="S568" s="14">
        <f t="shared" si="42"/>
        <v>42043.605578703704</v>
      </c>
      <c r="T568" s="15">
        <f t="shared" si="43"/>
        <v>42078.563912037032</v>
      </c>
    </row>
    <row r="569" spans="1:21" ht="49" hidden="1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39"/>
        <v>132</v>
      </c>
      <c r="P569">
        <f t="shared" si="41"/>
        <v>78.58</v>
      </c>
      <c r="Q569" s="10" t="s">
        <v>8321</v>
      </c>
      <c r="R569" t="s">
        <v>8322</v>
      </c>
      <c r="S569" s="14">
        <f t="shared" si="42"/>
        <v>41785.452534722222</v>
      </c>
      <c r="T569" s="15">
        <f t="shared" si="43"/>
        <v>41815.452534722222</v>
      </c>
    </row>
    <row r="570" spans="1:21" ht="65" hidden="1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39"/>
        <v>104</v>
      </c>
      <c r="P570">
        <f t="shared" si="41"/>
        <v>56.46</v>
      </c>
      <c r="Q570" s="10" t="s">
        <v>8321</v>
      </c>
      <c r="R570" t="s">
        <v>8322</v>
      </c>
      <c r="S570" s="14">
        <f t="shared" si="42"/>
        <v>40379.776435185187</v>
      </c>
      <c r="T570" s="15">
        <f t="shared" si="43"/>
        <v>40422.155555555553</v>
      </c>
    </row>
    <row r="571" spans="1:21" ht="33" hidden="1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39"/>
        <v>112</v>
      </c>
      <c r="P571">
        <f t="shared" si="41"/>
        <v>367.97</v>
      </c>
      <c r="Q571" s="10" t="s">
        <v>8308</v>
      </c>
      <c r="R571" t="s">
        <v>8310</v>
      </c>
      <c r="S571" s="14">
        <f t="shared" si="42"/>
        <v>42257.882731481484</v>
      </c>
      <c r="T571" s="15">
        <f t="shared" si="43"/>
        <v>42292.882731481484</v>
      </c>
    </row>
    <row r="572" spans="1:21" ht="49" hidden="1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39"/>
        <v>107</v>
      </c>
      <c r="P572">
        <f t="shared" si="41"/>
        <v>273.83</v>
      </c>
      <c r="Q572" s="10" t="s">
        <v>8321</v>
      </c>
      <c r="R572" t="s">
        <v>8343</v>
      </c>
      <c r="S572" s="14">
        <f t="shared" si="42"/>
        <v>41583.083981481483</v>
      </c>
      <c r="T572" s="15">
        <f t="shared" si="43"/>
        <v>41618.083981481483</v>
      </c>
    </row>
    <row r="573" spans="1:21" ht="49" hidden="1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39"/>
        <v>21</v>
      </c>
      <c r="P573">
        <f t="shared" si="41"/>
        <v>105.93</v>
      </c>
      <c r="Q573" s="10" t="s">
        <v>8308</v>
      </c>
      <c r="R573" t="s">
        <v>8342</v>
      </c>
      <c r="S573" s="14">
        <f t="shared" si="42"/>
        <v>42247.496759259258</v>
      </c>
      <c r="T573" s="15">
        <f t="shared" si="43"/>
        <v>42278.207638888889</v>
      </c>
    </row>
    <row r="574" spans="1:21" ht="49" x14ac:dyDescent="0.25">
      <c r="A574">
        <v>1302</v>
      </c>
      <c r="B574" s="3" t="s">
        <v>1303</v>
      </c>
      <c r="C574" s="3" t="s">
        <v>5412</v>
      </c>
      <c r="D574" s="6">
        <v>2500</v>
      </c>
      <c r="E574" s="8">
        <v>2500</v>
      </c>
      <c r="F574" t="s">
        <v>8218</v>
      </c>
      <c r="G574" t="s">
        <v>8223</v>
      </c>
      <c r="H574" t="s">
        <v>8245</v>
      </c>
      <c r="I574">
        <v>1480559011</v>
      </c>
      <c r="J574">
        <v>1477963411</v>
      </c>
      <c r="K574" t="b">
        <v>0</v>
      </c>
      <c r="L574">
        <v>50</v>
      </c>
      <c r="M574" t="b">
        <v>1</v>
      </c>
      <c r="N574" t="s">
        <v>8269</v>
      </c>
      <c r="O574">
        <f t="shared" si="39"/>
        <v>100</v>
      </c>
      <c r="P574">
        <f t="shared" si="41"/>
        <v>50</v>
      </c>
      <c r="Q574" s="10" t="s">
        <v>8323</v>
      </c>
      <c r="R574" t="s">
        <v>8326</v>
      </c>
      <c r="S574" s="14">
        <f t="shared" si="42"/>
        <v>42675.057997685188</v>
      </c>
      <c r="T574" s="15">
        <f t="shared" si="43"/>
        <v>42705.099664351852</v>
      </c>
      <c r="U574">
        <f>YEAR(S574)</f>
        <v>2016</v>
      </c>
    </row>
    <row r="575" spans="1:21" ht="49" hidden="1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39"/>
        <v>128</v>
      </c>
      <c r="P575">
        <f t="shared" si="41"/>
        <v>492.31</v>
      </c>
      <c r="Q575" s="10" t="s">
        <v>8311</v>
      </c>
      <c r="R575" t="s">
        <v>8333</v>
      </c>
      <c r="S575" s="14">
        <f t="shared" si="42"/>
        <v>42019.590173611112</v>
      </c>
      <c r="T575" s="15">
        <f t="shared" si="43"/>
        <v>42049.590173611112</v>
      </c>
    </row>
    <row r="576" spans="1:21" ht="33" x14ac:dyDescent="0.25">
      <c r="A576">
        <v>1303</v>
      </c>
      <c r="B576" s="3" t="s">
        <v>1304</v>
      </c>
      <c r="C576" s="3" t="s">
        <v>5413</v>
      </c>
      <c r="D576" s="6">
        <v>3500</v>
      </c>
      <c r="E576" s="8">
        <v>4559.13</v>
      </c>
      <c r="F576" t="s">
        <v>8218</v>
      </c>
      <c r="G576" t="s">
        <v>8224</v>
      </c>
      <c r="H576" t="s">
        <v>8246</v>
      </c>
      <c r="I576">
        <v>1469962800</v>
      </c>
      <c r="J576">
        <v>1468578920</v>
      </c>
      <c r="K576" t="b">
        <v>0</v>
      </c>
      <c r="L576">
        <v>108</v>
      </c>
      <c r="M576" t="b">
        <v>1</v>
      </c>
      <c r="N576" t="s">
        <v>8269</v>
      </c>
      <c r="O576">
        <f t="shared" si="39"/>
        <v>130</v>
      </c>
      <c r="P576">
        <f t="shared" si="41"/>
        <v>42.21</v>
      </c>
      <c r="Q576" s="10" t="s">
        <v>8323</v>
      </c>
      <c r="R576" t="s">
        <v>8326</v>
      </c>
      <c r="S576" s="14">
        <f t="shared" si="42"/>
        <v>42566.441203703704</v>
      </c>
      <c r="T576" s="15">
        <f t="shared" si="43"/>
        <v>42582.458333333328</v>
      </c>
      <c r="U576">
        <f>YEAR(S576)</f>
        <v>2016</v>
      </c>
    </row>
    <row r="577" spans="1:21" ht="49" hidden="1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39"/>
        <v>26</v>
      </c>
      <c r="P577">
        <f t="shared" si="41"/>
        <v>133.25</v>
      </c>
      <c r="Q577" s="10" t="s">
        <v>8308</v>
      </c>
      <c r="R577" t="s">
        <v>8310</v>
      </c>
      <c r="S577" s="14">
        <f t="shared" si="42"/>
        <v>42504.403877314813</v>
      </c>
      <c r="T577" s="15">
        <f t="shared" si="43"/>
        <v>42549.403877314813</v>
      </c>
    </row>
    <row r="578" spans="1:21" ht="49" hidden="1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ref="O578:O641" si="44">ROUND(E578/D578*100,0)</f>
        <v>120</v>
      </c>
      <c r="P578">
        <f t="shared" si="41"/>
        <v>108.24</v>
      </c>
      <c r="Q578" s="10" t="s">
        <v>8323</v>
      </c>
      <c r="R578" t="s">
        <v>8324</v>
      </c>
      <c r="S578" s="14">
        <f t="shared" si="42"/>
        <v>41888.674826388888</v>
      </c>
      <c r="T578" s="15">
        <f t="shared" si="43"/>
        <v>41918.674826388888</v>
      </c>
    </row>
    <row r="579" spans="1:21" ht="33" x14ac:dyDescent="0.25">
      <c r="A579">
        <v>2781</v>
      </c>
      <c r="B579" s="3" t="s">
        <v>2781</v>
      </c>
      <c r="C579" s="3" t="s">
        <v>6891</v>
      </c>
      <c r="D579" s="6">
        <v>1250</v>
      </c>
      <c r="E579" s="8">
        <v>1316</v>
      </c>
      <c r="F579" t="s">
        <v>8218</v>
      </c>
      <c r="G579" t="s">
        <v>8223</v>
      </c>
      <c r="H579" t="s">
        <v>8245</v>
      </c>
      <c r="I579">
        <v>1423724400</v>
      </c>
      <c r="J579">
        <v>1421274954</v>
      </c>
      <c r="K579" t="b">
        <v>0</v>
      </c>
      <c r="L579">
        <v>28</v>
      </c>
      <c r="M579" t="b">
        <v>1</v>
      </c>
      <c r="N579" t="s">
        <v>8269</v>
      </c>
      <c r="O579">
        <f t="shared" si="44"/>
        <v>105</v>
      </c>
      <c r="P579">
        <f t="shared" si="41"/>
        <v>47</v>
      </c>
      <c r="Q579" s="10" t="s">
        <v>8323</v>
      </c>
      <c r="R579" t="s">
        <v>8326</v>
      </c>
      <c r="S579" s="14">
        <f t="shared" si="42"/>
        <v>42018.94159722222</v>
      </c>
      <c r="T579" s="15">
        <f t="shared" si="43"/>
        <v>42047.291666666672</v>
      </c>
      <c r="U579">
        <f>YEAR(S579)</f>
        <v>2015</v>
      </c>
    </row>
    <row r="580" spans="1:21" ht="49" hidden="1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4"/>
        <v>106</v>
      </c>
      <c r="P580">
        <f t="shared" si="41"/>
        <v>62.71</v>
      </c>
      <c r="Q580" s="10" t="s">
        <v>8321</v>
      </c>
      <c r="R580" t="s">
        <v>8322</v>
      </c>
      <c r="S580" s="14">
        <f t="shared" si="42"/>
        <v>40567.694560185184</v>
      </c>
      <c r="T580" s="15">
        <f t="shared" si="43"/>
        <v>40612.694560185184</v>
      </c>
    </row>
    <row r="581" spans="1:21" ht="49" hidden="1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4"/>
        <v>253</v>
      </c>
      <c r="P581">
        <f t="shared" si="41"/>
        <v>68.25</v>
      </c>
      <c r="Q581" s="10" t="s">
        <v>8308</v>
      </c>
      <c r="R581" t="s">
        <v>8309</v>
      </c>
      <c r="S581" s="14">
        <f t="shared" si="42"/>
        <v>42704.857094907406</v>
      </c>
      <c r="T581" s="15">
        <f t="shared" si="43"/>
        <v>42764.857094907406</v>
      </c>
    </row>
    <row r="582" spans="1:21" ht="33" x14ac:dyDescent="0.25">
      <c r="A582">
        <v>2782</v>
      </c>
      <c r="B582" s="3" t="s">
        <v>2782</v>
      </c>
      <c r="C582" s="3" t="s">
        <v>6892</v>
      </c>
      <c r="D582" s="6">
        <v>1000</v>
      </c>
      <c r="E582" s="8">
        <v>1200</v>
      </c>
      <c r="F582" t="s">
        <v>8218</v>
      </c>
      <c r="G582" t="s">
        <v>8223</v>
      </c>
      <c r="H582" t="s">
        <v>8245</v>
      </c>
      <c r="I582">
        <v>1424149140</v>
      </c>
      <c r="J582">
        <v>1421964718</v>
      </c>
      <c r="K582" t="b">
        <v>0</v>
      </c>
      <c r="L582">
        <v>18</v>
      </c>
      <c r="M582" t="b">
        <v>1</v>
      </c>
      <c r="N582" t="s">
        <v>8269</v>
      </c>
      <c r="O582">
        <f t="shared" si="44"/>
        <v>120</v>
      </c>
      <c r="P582">
        <f t="shared" si="41"/>
        <v>66.67</v>
      </c>
      <c r="Q582" s="10" t="s">
        <v>8323</v>
      </c>
      <c r="R582" t="s">
        <v>8326</v>
      </c>
      <c r="S582" s="14">
        <f t="shared" si="42"/>
        <v>42026.924976851849</v>
      </c>
      <c r="T582" s="15">
        <f t="shared" si="43"/>
        <v>42052.207638888889</v>
      </c>
      <c r="U582">
        <f>YEAR(S582)</f>
        <v>2015</v>
      </c>
    </row>
    <row r="583" spans="1:21" ht="33" hidden="1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4"/>
        <v>100</v>
      </c>
      <c r="P583">
        <f t="shared" si="41"/>
        <v>126.81</v>
      </c>
      <c r="Q583" s="10" t="s">
        <v>8327</v>
      </c>
      <c r="R583" t="s">
        <v>8331</v>
      </c>
      <c r="S583" s="14">
        <f t="shared" si="42"/>
        <v>41186.306527777779</v>
      </c>
      <c r="T583" s="15">
        <f t="shared" si="43"/>
        <v>41211.306527777779</v>
      </c>
    </row>
    <row r="584" spans="1:21" ht="49" x14ac:dyDescent="0.25">
      <c r="A584">
        <v>2783</v>
      </c>
      <c r="B584" s="3" t="s">
        <v>2783</v>
      </c>
      <c r="C584" s="3" t="s">
        <v>6893</v>
      </c>
      <c r="D584" s="6">
        <v>1000</v>
      </c>
      <c r="E584" s="8">
        <v>1145</v>
      </c>
      <c r="F584" t="s">
        <v>8218</v>
      </c>
      <c r="G584" t="s">
        <v>8224</v>
      </c>
      <c r="H584" t="s">
        <v>8246</v>
      </c>
      <c r="I584">
        <v>1429793446</v>
      </c>
      <c r="J584">
        <v>1428583846</v>
      </c>
      <c r="K584" t="b">
        <v>0</v>
      </c>
      <c r="L584">
        <v>61</v>
      </c>
      <c r="M584" t="b">
        <v>1</v>
      </c>
      <c r="N584" t="s">
        <v>8269</v>
      </c>
      <c r="O584">
        <f t="shared" si="44"/>
        <v>115</v>
      </c>
      <c r="P584">
        <f t="shared" si="41"/>
        <v>18.77</v>
      </c>
      <c r="Q584" s="10" t="s">
        <v>8323</v>
      </c>
      <c r="R584" t="s">
        <v>8326</v>
      </c>
      <c r="S584" s="14">
        <f t="shared" si="42"/>
        <v>42103.535254629634</v>
      </c>
      <c r="T584" s="15">
        <f t="shared" si="43"/>
        <v>42117.535254629634</v>
      </c>
      <c r="U584">
        <f>YEAR(S584)</f>
        <v>2015</v>
      </c>
    </row>
    <row r="585" spans="1:21" ht="49" hidden="1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4"/>
        <v>31</v>
      </c>
      <c r="P585">
        <f t="shared" si="41"/>
        <v>102.02</v>
      </c>
      <c r="Q585" s="10" t="s">
        <v>8308</v>
      </c>
      <c r="R585" t="s">
        <v>8310</v>
      </c>
      <c r="S585" s="14">
        <f t="shared" si="42"/>
        <v>42402.709652777776</v>
      </c>
      <c r="T585" s="15">
        <f t="shared" si="43"/>
        <v>42432.709652777776</v>
      </c>
    </row>
    <row r="586" spans="1:21" ht="49" hidden="1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4"/>
        <v>497</v>
      </c>
      <c r="P586">
        <f t="shared" si="41"/>
        <v>51.72</v>
      </c>
      <c r="Q586" s="10" t="s">
        <v>8327</v>
      </c>
      <c r="R586" t="s">
        <v>8331</v>
      </c>
      <c r="S586" s="14">
        <f t="shared" si="42"/>
        <v>41399.99622685185</v>
      </c>
      <c r="T586" s="15">
        <f t="shared" si="43"/>
        <v>41420.99622685185</v>
      </c>
    </row>
    <row r="587" spans="1:21" ht="33" hidden="1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4"/>
        <v>123</v>
      </c>
      <c r="P587">
        <f t="shared" si="41"/>
        <v>94.74</v>
      </c>
      <c r="Q587" s="10" t="s">
        <v>8313</v>
      </c>
      <c r="R587" t="s">
        <v>8314</v>
      </c>
      <c r="S587" s="14">
        <f t="shared" si="42"/>
        <v>42758.975937499999</v>
      </c>
      <c r="T587" s="15">
        <f t="shared" si="43"/>
        <v>42795.791666666672</v>
      </c>
    </row>
    <row r="588" spans="1:21" ht="49" hidden="1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4"/>
        <v>124</v>
      </c>
      <c r="P588">
        <f t="shared" si="41"/>
        <v>92.54</v>
      </c>
      <c r="Q588" s="10" t="s">
        <v>8327</v>
      </c>
      <c r="R588" t="s">
        <v>8331</v>
      </c>
      <c r="S588" s="14">
        <f t="shared" si="42"/>
        <v>40564.994837962964</v>
      </c>
      <c r="T588" s="15">
        <f t="shared" si="43"/>
        <v>40594.994837962964</v>
      </c>
    </row>
    <row r="589" spans="1:21" ht="49" hidden="1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4"/>
        <v>124</v>
      </c>
      <c r="P589">
        <f t="shared" si="41"/>
        <v>88.24</v>
      </c>
      <c r="Q589" s="10" t="s">
        <v>8308</v>
      </c>
      <c r="R589" t="s">
        <v>8309</v>
      </c>
      <c r="S589" s="14">
        <f t="shared" si="42"/>
        <v>42331.708032407405</v>
      </c>
      <c r="T589" s="15">
        <f t="shared" si="43"/>
        <v>42391.708032407405</v>
      </c>
    </row>
    <row r="590" spans="1:21" ht="49" x14ac:dyDescent="0.25">
      <c r="A590">
        <v>2784</v>
      </c>
      <c r="B590" s="3" t="s">
        <v>2784</v>
      </c>
      <c r="C590" s="3" t="s">
        <v>6894</v>
      </c>
      <c r="D590" s="6">
        <v>6000</v>
      </c>
      <c r="E590" s="8">
        <v>7140</v>
      </c>
      <c r="F590" t="s">
        <v>8218</v>
      </c>
      <c r="G590" t="s">
        <v>8223</v>
      </c>
      <c r="H590" t="s">
        <v>8245</v>
      </c>
      <c r="I590">
        <v>1414608843</v>
      </c>
      <c r="J590">
        <v>1412794443</v>
      </c>
      <c r="K590" t="b">
        <v>0</v>
      </c>
      <c r="L590">
        <v>108</v>
      </c>
      <c r="M590" t="b">
        <v>1</v>
      </c>
      <c r="N590" t="s">
        <v>8269</v>
      </c>
      <c r="O590">
        <f t="shared" si="44"/>
        <v>119</v>
      </c>
      <c r="P590">
        <f t="shared" si="41"/>
        <v>66.11</v>
      </c>
      <c r="Q590" s="10" t="s">
        <v>8323</v>
      </c>
      <c r="R590" t="s">
        <v>8326</v>
      </c>
      <c r="S590" s="14">
        <f t="shared" si="42"/>
        <v>41920.787534722222</v>
      </c>
      <c r="T590" s="15">
        <f t="shared" si="43"/>
        <v>41941.787534722222</v>
      </c>
      <c r="U590">
        <f t="shared" ref="U590:U591" si="45">YEAR(S590)</f>
        <v>2014</v>
      </c>
    </row>
    <row r="591" spans="1:21" ht="49" x14ac:dyDescent="0.25">
      <c r="A591">
        <v>2785</v>
      </c>
      <c r="B591" s="3" t="s">
        <v>2785</v>
      </c>
      <c r="C591" s="3" t="s">
        <v>6895</v>
      </c>
      <c r="D591" s="6">
        <v>5000</v>
      </c>
      <c r="E591" s="8">
        <v>5234</v>
      </c>
      <c r="F591" t="s">
        <v>8218</v>
      </c>
      <c r="G591" t="s">
        <v>8223</v>
      </c>
      <c r="H591" t="s">
        <v>8245</v>
      </c>
      <c r="I591">
        <v>1470430800</v>
      </c>
      <c r="J591">
        <v>1467865967</v>
      </c>
      <c r="K591" t="b">
        <v>0</v>
      </c>
      <c r="L591">
        <v>142</v>
      </c>
      <c r="M591" t="b">
        <v>1</v>
      </c>
      <c r="N591" t="s">
        <v>8269</v>
      </c>
      <c r="O591">
        <f t="shared" si="44"/>
        <v>105</v>
      </c>
      <c r="P591">
        <f t="shared" si="41"/>
        <v>36.86</v>
      </c>
      <c r="Q591" s="10" t="s">
        <v>8323</v>
      </c>
      <c r="R591" t="s">
        <v>8326</v>
      </c>
      <c r="S591" s="14">
        <f t="shared" si="42"/>
        <v>42558.189432870371</v>
      </c>
      <c r="T591" s="15">
        <f t="shared" si="43"/>
        <v>42587.875</v>
      </c>
      <c r="U591">
        <f t="shared" si="45"/>
        <v>2016</v>
      </c>
    </row>
    <row r="592" spans="1:21" ht="49" hidden="1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4"/>
        <v>246</v>
      </c>
      <c r="P592">
        <f t="shared" si="41"/>
        <v>67.7</v>
      </c>
      <c r="Q592" s="10" t="s">
        <v>8323</v>
      </c>
      <c r="R592" t="s">
        <v>8324</v>
      </c>
      <c r="S592" s="14">
        <f t="shared" si="42"/>
        <v>41158.993923611109</v>
      </c>
      <c r="T592" s="15">
        <f t="shared" si="43"/>
        <v>41188.993923611109</v>
      </c>
    </row>
    <row r="593" spans="1:21" ht="33" x14ac:dyDescent="0.25">
      <c r="A593">
        <v>2786</v>
      </c>
      <c r="B593" s="3" t="s">
        <v>2786</v>
      </c>
      <c r="C593" s="3" t="s">
        <v>6896</v>
      </c>
      <c r="D593" s="6">
        <v>2500</v>
      </c>
      <c r="E593" s="8">
        <v>2946</v>
      </c>
      <c r="F593" t="s">
        <v>8218</v>
      </c>
      <c r="G593" t="s">
        <v>8224</v>
      </c>
      <c r="H593" t="s">
        <v>8246</v>
      </c>
      <c r="I593">
        <v>1404913180</v>
      </c>
      <c r="J593">
        <v>1403703580</v>
      </c>
      <c r="K593" t="b">
        <v>0</v>
      </c>
      <c r="L593">
        <v>74</v>
      </c>
      <c r="M593" t="b">
        <v>1</v>
      </c>
      <c r="N593" t="s">
        <v>8269</v>
      </c>
      <c r="O593">
        <f t="shared" si="44"/>
        <v>118</v>
      </c>
      <c r="P593">
        <f t="shared" si="41"/>
        <v>39.81</v>
      </c>
      <c r="Q593" s="10" t="s">
        <v>8323</v>
      </c>
      <c r="R593" t="s">
        <v>8326</v>
      </c>
      <c r="S593" s="14">
        <f t="shared" si="42"/>
        <v>41815.569212962961</v>
      </c>
      <c r="T593" s="15">
        <f t="shared" si="43"/>
        <v>41829.569212962961</v>
      </c>
      <c r="U593">
        <f t="shared" ref="U593:U594" si="46">YEAR(S593)</f>
        <v>2014</v>
      </c>
    </row>
    <row r="594" spans="1:21" ht="49" x14ac:dyDescent="0.25">
      <c r="A594">
        <v>2787</v>
      </c>
      <c r="B594" s="3" t="s">
        <v>2787</v>
      </c>
      <c r="C594" s="3" t="s">
        <v>6897</v>
      </c>
      <c r="D594" s="6">
        <v>1000</v>
      </c>
      <c r="E594" s="8">
        <v>1197</v>
      </c>
      <c r="F594" t="s">
        <v>8218</v>
      </c>
      <c r="G594" t="s">
        <v>8223</v>
      </c>
      <c r="H594" t="s">
        <v>8245</v>
      </c>
      <c r="I594">
        <v>1405658752</v>
      </c>
      <c r="J594">
        <v>1403066752</v>
      </c>
      <c r="K594" t="b">
        <v>0</v>
      </c>
      <c r="L594">
        <v>38</v>
      </c>
      <c r="M594" t="b">
        <v>1</v>
      </c>
      <c r="N594" t="s">
        <v>8269</v>
      </c>
      <c r="O594">
        <f t="shared" si="44"/>
        <v>120</v>
      </c>
      <c r="P594">
        <f t="shared" si="41"/>
        <v>31.5</v>
      </c>
      <c r="Q594" s="10" t="s">
        <v>8323</v>
      </c>
      <c r="R594" t="s">
        <v>8326</v>
      </c>
      <c r="S594" s="14">
        <f t="shared" si="42"/>
        <v>41808.198518518519</v>
      </c>
      <c r="T594" s="15">
        <f t="shared" si="43"/>
        <v>41838.198518518519</v>
      </c>
      <c r="U594">
        <f t="shared" si="46"/>
        <v>2014</v>
      </c>
    </row>
    <row r="595" spans="1:21" ht="49" hidden="1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4"/>
        <v>102</v>
      </c>
      <c r="P595">
        <f t="shared" si="41"/>
        <v>103.64</v>
      </c>
      <c r="Q595" s="10" t="s">
        <v>8313</v>
      </c>
      <c r="R595" t="s">
        <v>8314</v>
      </c>
      <c r="S595" s="14">
        <f t="shared" si="42"/>
        <v>42636.868518518517</v>
      </c>
      <c r="T595" s="15">
        <f t="shared" si="43"/>
        <v>42666.868518518517</v>
      </c>
    </row>
    <row r="596" spans="1:21" ht="33" x14ac:dyDescent="0.25">
      <c r="A596">
        <v>2788</v>
      </c>
      <c r="B596" s="3" t="s">
        <v>2788</v>
      </c>
      <c r="C596" s="3" t="s">
        <v>6898</v>
      </c>
      <c r="D596" s="6">
        <v>2000</v>
      </c>
      <c r="E596" s="8">
        <v>2050</v>
      </c>
      <c r="F596" t="s">
        <v>8218</v>
      </c>
      <c r="G596" t="s">
        <v>8223</v>
      </c>
      <c r="H596" t="s">
        <v>8245</v>
      </c>
      <c r="I596">
        <v>1469811043</v>
      </c>
      <c r="J596">
        <v>1467219043</v>
      </c>
      <c r="K596" t="b">
        <v>0</v>
      </c>
      <c r="L596">
        <v>20</v>
      </c>
      <c r="M596" t="b">
        <v>1</v>
      </c>
      <c r="N596" t="s">
        <v>8269</v>
      </c>
      <c r="O596">
        <f t="shared" si="44"/>
        <v>103</v>
      </c>
      <c r="P596">
        <f t="shared" ref="P596:P659" si="47">IFERROR(ROUND(E596/L596,2),0)</f>
        <v>102.5</v>
      </c>
      <c r="Q596" s="10" t="s">
        <v>8323</v>
      </c>
      <c r="R596" t="s">
        <v>8326</v>
      </c>
      <c r="S596" s="14">
        <f t="shared" ref="S596:S659" si="48">(((J596/60)/60)/24)+DATE(1970,1,1)</f>
        <v>42550.701886574068</v>
      </c>
      <c r="T596" s="15">
        <f t="shared" ref="T596:T659" si="49">(((I596/60)/60)/24)+DATE(1970,1,1)</f>
        <v>42580.701886574068</v>
      </c>
      <c r="U596">
        <f>YEAR(S596)</f>
        <v>2016</v>
      </c>
    </row>
    <row r="597" spans="1:21" ht="49" hidden="1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4"/>
        <v>101</v>
      </c>
      <c r="P597">
        <f t="shared" si="47"/>
        <v>139.83000000000001</v>
      </c>
      <c r="Q597" s="10" t="s">
        <v>8321</v>
      </c>
      <c r="R597" t="s">
        <v>8322</v>
      </c>
      <c r="S597" s="14">
        <f t="shared" si="48"/>
        <v>42163.897916666669</v>
      </c>
      <c r="T597" s="15">
        <f t="shared" si="49"/>
        <v>42208.132638888885</v>
      </c>
    </row>
    <row r="598" spans="1:21" ht="49" hidden="1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4"/>
        <v>122</v>
      </c>
      <c r="P598">
        <f t="shared" si="47"/>
        <v>109.59</v>
      </c>
      <c r="Q598" s="10" t="s">
        <v>8323</v>
      </c>
      <c r="R598" t="s">
        <v>8324</v>
      </c>
      <c r="S598" s="14">
        <f t="shared" si="48"/>
        <v>42654.973703703698</v>
      </c>
      <c r="T598" s="15">
        <f t="shared" si="49"/>
        <v>42674.166666666672</v>
      </c>
    </row>
    <row r="599" spans="1:21" ht="49" hidden="1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4"/>
        <v>121</v>
      </c>
      <c r="P599">
        <f t="shared" si="47"/>
        <v>55.81</v>
      </c>
      <c r="Q599" s="10" t="s">
        <v>8308</v>
      </c>
      <c r="R599" t="s">
        <v>8309</v>
      </c>
      <c r="S599" s="14">
        <f t="shared" si="48"/>
        <v>41387.171805555554</v>
      </c>
      <c r="T599" s="15">
        <f t="shared" si="49"/>
        <v>41417.171805555554</v>
      </c>
    </row>
    <row r="600" spans="1:21" ht="65" hidden="1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4"/>
        <v>110</v>
      </c>
      <c r="P600">
        <f t="shared" si="47"/>
        <v>31.44</v>
      </c>
      <c r="Q600" s="10" t="s">
        <v>8308</v>
      </c>
      <c r="R600" t="s">
        <v>8315</v>
      </c>
      <c r="S600" s="14">
        <f t="shared" si="48"/>
        <v>41726.712754629632</v>
      </c>
      <c r="T600" s="15">
        <f t="shared" si="49"/>
        <v>41758.712754629632</v>
      </c>
    </row>
    <row r="601" spans="1:21" ht="33" x14ac:dyDescent="0.25">
      <c r="A601">
        <v>2789</v>
      </c>
      <c r="B601" s="3" t="s">
        <v>2789</v>
      </c>
      <c r="C601" s="3" t="s">
        <v>6899</v>
      </c>
      <c r="D601" s="6">
        <v>3000</v>
      </c>
      <c r="E601" s="8">
        <v>3035</v>
      </c>
      <c r="F601" t="s">
        <v>8218</v>
      </c>
      <c r="G601" t="s">
        <v>8223</v>
      </c>
      <c r="H601" t="s">
        <v>8245</v>
      </c>
      <c r="I601">
        <v>1426132800</v>
      </c>
      <c r="J601">
        <v>1424477934</v>
      </c>
      <c r="K601" t="b">
        <v>0</v>
      </c>
      <c r="L601">
        <v>24</v>
      </c>
      <c r="M601" t="b">
        <v>1</v>
      </c>
      <c r="N601" t="s">
        <v>8269</v>
      </c>
      <c r="O601">
        <f t="shared" si="44"/>
        <v>101</v>
      </c>
      <c r="P601">
        <f t="shared" si="47"/>
        <v>126.46</v>
      </c>
      <c r="Q601" s="10" t="s">
        <v>8323</v>
      </c>
      <c r="R601" t="s">
        <v>8326</v>
      </c>
      <c r="S601" s="14">
        <f t="shared" si="48"/>
        <v>42056.013124999998</v>
      </c>
      <c r="T601" s="15">
        <f t="shared" si="49"/>
        <v>42075.166666666672</v>
      </c>
      <c r="U601">
        <f>YEAR(S601)</f>
        <v>2015</v>
      </c>
    </row>
    <row r="602" spans="1:21" ht="33" hidden="1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4"/>
        <v>100</v>
      </c>
      <c r="P602">
        <f t="shared" si="47"/>
        <v>169.61</v>
      </c>
      <c r="Q602" s="10" t="s">
        <v>8321</v>
      </c>
      <c r="R602" t="s">
        <v>8332</v>
      </c>
      <c r="S602" s="14">
        <f t="shared" si="48"/>
        <v>42324.96393518518</v>
      </c>
      <c r="T602" s="15">
        <f t="shared" si="49"/>
        <v>42354.96393518518</v>
      </c>
    </row>
    <row r="603" spans="1:21" ht="33" hidden="1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4"/>
        <v>120</v>
      </c>
      <c r="P603">
        <f t="shared" si="47"/>
        <v>63.38</v>
      </c>
      <c r="Q603" s="10" t="s">
        <v>8327</v>
      </c>
      <c r="R603" t="s">
        <v>8336</v>
      </c>
      <c r="S603" s="14">
        <f t="shared" si="48"/>
        <v>42607.226701388892</v>
      </c>
      <c r="T603" s="15">
        <f t="shared" si="49"/>
        <v>42637.226701388892</v>
      </c>
    </row>
    <row r="604" spans="1:21" ht="49" hidden="1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4"/>
        <v>100</v>
      </c>
      <c r="P604">
        <f t="shared" si="47"/>
        <v>171.84</v>
      </c>
      <c r="Q604" s="10" t="s">
        <v>8321</v>
      </c>
      <c r="R604" t="s">
        <v>8332</v>
      </c>
      <c r="S604" s="14">
        <f t="shared" si="48"/>
        <v>41760.796423611115</v>
      </c>
      <c r="T604" s="15">
        <f t="shared" si="49"/>
        <v>41806.229166666664</v>
      </c>
    </row>
    <row r="605" spans="1:21" ht="33" hidden="1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4"/>
        <v>107</v>
      </c>
      <c r="P605">
        <f t="shared" si="47"/>
        <v>71.900000000000006</v>
      </c>
      <c r="Q605" s="10" t="s">
        <v>8321</v>
      </c>
      <c r="R605" t="s">
        <v>8322</v>
      </c>
      <c r="S605" s="14">
        <f t="shared" si="48"/>
        <v>42760.498935185184</v>
      </c>
      <c r="T605" s="15">
        <f t="shared" si="49"/>
        <v>42790.498935185184</v>
      </c>
    </row>
    <row r="606" spans="1:21" ht="49" hidden="1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4"/>
        <v>150</v>
      </c>
      <c r="P606">
        <f t="shared" si="47"/>
        <v>55.82</v>
      </c>
      <c r="Q606" s="10" t="s">
        <v>8313</v>
      </c>
      <c r="R606" t="s">
        <v>8314</v>
      </c>
      <c r="S606" s="14">
        <f t="shared" si="48"/>
        <v>41806.637337962966</v>
      </c>
      <c r="T606" s="15">
        <f t="shared" si="49"/>
        <v>41836.637337962966</v>
      </c>
    </row>
    <row r="607" spans="1:21" ht="21" hidden="1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4"/>
        <v>100</v>
      </c>
      <c r="P607">
        <f t="shared" si="47"/>
        <v>137.93</v>
      </c>
      <c r="Q607" s="10" t="s">
        <v>8321</v>
      </c>
      <c r="R607" t="s">
        <v>8332</v>
      </c>
      <c r="S607" s="14">
        <f t="shared" si="48"/>
        <v>42271.176446759258</v>
      </c>
      <c r="T607" s="15">
        <f t="shared" si="49"/>
        <v>42301.176446759258</v>
      </c>
    </row>
    <row r="608" spans="1:21" ht="49" hidden="1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4"/>
        <v>124</v>
      </c>
      <c r="P608">
        <f t="shared" si="47"/>
        <v>139.53</v>
      </c>
      <c r="Q608" s="10" t="s">
        <v>8321</v>
      </c>
      <c r="R608" t="s">
        <v>8322</v>
      </c>
      <c r="S608" s="14">
        <f t="shared" si="48"/>
        <v>41837.210543981484</v>
      </c>
      <c r="T608" s="15">
        <f t="shared" si="49"/>
        <v>41859</v>
      </c>
    </row>
    <row r="609" spans="1:21" ht="49" x14ac:dyDescent="0.25">
      <c r="A609">
        <v>2790</v>
      </c>
      <c r="B609" s="3" t="s">
        <v>2790</v>
      </c>
      <c r="C609" s="3" t="s">
        <v>6900</v>
      </c>
      <c r="D609" s="6">
        <v>3000</v>
      </c>
      <c r="E609" s="8">
        <v>3160</v>
      </c>
      <c r="F609" t="s">
        <v>8218</v>
      </c>
      <c r="G609" t="s">
        <v>8223</v>
      </c>
      <c r="H609" t="s">
        <v>8245</v>
      </c>
      <c r="I609">
        <v>1423693903</v>
      </c>
      <c r="J609">
        <v>1421101903</v>
      </c>
      <c r="K609" t="b">
        <v>0</v>
      </c>
      <c r="L609">
        <v>66</v>
      </c>
      <c r="M609" t="b">
        <v>1</v>
      </c>
      <c r="N609" t="s">
        <v>8269</v>
      </c>
      <c r="O609">
        <f t="shared" si="44"/>
        <v>105</v>
      </c>
      <c r="P609">
        <f t="shared" si="47"/>
        <v>47.88</v>
      </c>
      <c r="Q609" s="10" t="s">
        <v>8323</v>
      </c>
      <c r="R609" t="s">
        <v>8326</v>
      </c>
      <c r="S609" s="14">
        <f t="shared" si="48"/>
        <v>42016.938692129625</v>
      </c>
      <c r="T609" s="15">
        <f t="shared" si="49"/>
        <v>42046.938692129625</v>
      </c>
      <c r="U609">
        <f>YEAR(S609)</f>
        <v>2015</v>
      </c>
    </row>
    <row r="610" spans="1:21" ht="65" hidden="1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4"/>
        <v>120</v>
      </c>
      <c r="P610">
        <f t="shared" si="47"/>
        <v>64.16</v>
      </c>
      <c r="Q610" s="10" t="s">
        <v>8323</v>
      </c>
      <c r="R610" t="s">
        <v>8324</v>
      </c>
      <c r="S610" s="14">
        <f t="shared" si="48"/>
        <v>42255.333252314813</v>
      </c>
      <c r="T610" s="15">
        <f t="shared" si="49"/>
        <v>42285.333252314813</v>
      </c>
    </row>
    <row r="611" spans="1:21" ht="49" hidden="1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4"/>
        <v>141</v>
      </c>
      <c r="P611">
        <f t="shared" si="47"/>
        <v>57.93</v>
      </c>
      <c r="Q611" s="10" t="s">
        <v>8316</v>
      </c>
      <c r="R611" t="s">
        <v>8317</v>
      </c>
      <c r="S611" s="14">
        <f t="shared" si="48"/>
        <v>40936.678506944445</v>
      </c>
      <c r="T611" s="15">
        <f t="shared" si="49"/>
        <v>40966.678506944445</v>
      </c>
    </row>
    <row r="612" spans="1:21" ht="21" hidden="1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4"/>
        <v>12</v>
      </c>
      <c r="P612">
        <f t="shared" si="47"/>
        <v>314.29000000000002</v>
      </c>
      <c r="Q612" s="10" t="s">
        <v>8321</v>
      </c>
      <c r="R612" t="s">
        <v>8325</v>
      </c>
      <c r="S612" s="14">
        <f t="shared" si="48"/>
        <v>41970.64061342593</v>
      </c>
      <c r="T612" s="15">
        <f t="shared" si="49"/>
        <v>42001.64061342593</v>
      </c>
    </row>
    <row r="613" spans="1:21" ht="49" hidden="1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4"/>
        <v>40</v>
      </c>
      <c r="P613">
        <f t="shared" si="47"/>
        <v>78.44</v>
      </c>
      <c r="Q613" s="10" t="s">
        <v>8313</v>
      </c>
      <c r="R613" t="s">
        <v>8314</v>
      </c>
      <c r="S613" s="14">
        <f t="shared" si="48"/>
        <v>42493.600810185191</v>
      </c>
      <c r="T613" s="15">
        <f t="shared" si="49"/>
        <v>42553.600810185191</v>
      </c>
    </row>
    <row r="614" spans="1:21" ht="49" x14ac:dyDescent="0.25">
      <c r="A614">
        <v>2791</v>
      </c>
      <c r="B614" s="3" t="s">
        <v>2791</v>
      </c>
      <c r="C614" s="3" t="s">
        <v>6901</v>
      </c>
      <c r="D614" s="6">
        <v>2000</v>
      </c>
      <c r="E614" s="8">
        <v>2050</v>
      </c>
      <c r="F614" t="s">
        <v>8218</v>
      </c>
      <c r="G614" t="s">
        <v>8223</v>
      </c>
      <c r="H614" t="s">
        <v>8245</v>
      </c>
      <c r="I614">
        <v>1473393600</v>
      </c>
      <c r="J614">
        <v>1470778559</v>
      </c>
      <c r="K614" t="b">
        <v>0</v>
      </c>
      <c r="L614">
        <v>28</v>
      </c>
      <c r="M614" t="b">
        <v>1</v>
      </c>
      <c r="N614" t="s">
        <v>8269</v>
      </c>
      <c r="O614">
        <f t="shared" si="44"/>
        <v>103</v>
      </c>
      <c r="P614">
        <f t="shared" si="47"/>
        <v>73.209999999999994</v>
      </c>
      <c r="Q614" s="10" t="s">
        <v>8323</v>
      </c>
      <c r="R614" t="s">
        <v>8326</v>
      </c>
      <c r="S614" s="14">
        <f t="shared" si="48"/>
        <v>42591.899988425925</v>
      </c>
      <c r="T614" s="15">
        <f t="shared" si="49"/>
        <v>42622.166666666672</v>
      </c>
      <c r="U614">
        <f>YEAR(S614)</f>
        <v>2016</v>
      </c>
    </row>
    <row r="615" spans="1:21" ht="49" hidden="1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4"/>
        <v>39</v>
      </c>
      <c r="P615">
        <f t="shared" si="47"/>
        <v>788.53</v>
      </c>
      <c r="Q615" s="10" t="s">
        <v>8308</v>
      </c>
      <c r="R615" t="s">
        <v>8310</v>
      </c>
      <c r="S615" s="14">
        <f t="shared" si="48"/>
        <v>41984.692731481482</v>
      </c>
      <c r="T615" s="15">
        <f t="shared" si="49"/>
        <v>42018.166666666672</v>
      </c>
    </row>
    <row r="616" spans="1:21" ht="33" hidden="1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4"/>
        <v>118</v>
      </c>
      <c r="P616">
        <f t="shared" si="47"/>
        <v>131.16999999999999</v>
      </c>
      <c r="Q616" s="10" t="s">
        <v>8327</v>
      </c>
      <c r="R616" t="s">
        <v>8331</v>
      </c>
      <c r="S616" s="14">
        <f t="shared" si="48"/>
        <v>41988.964062500003</v>
      </c>
      <c r="T616" s="15">
        <f t="shared" si="49"/>
        <v>42028.964062500003</v>
      </c>
    </row>
    <row r="617" spans="1:21" ht="49" hidden="1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4"/>
        <v>147</v>
      </c>
      <c r="P617">
        <f t="shared" si="47"/>
        <v>42.89</v>
      </c>
      <c r="Q617" s="10" t="s">
        <v>8308</v>
      </c>
      <c r="R617" t="s">
        <v>8310</v>
      </c>
      <c r="S617" s="14">
        <f t="shared" si="48"/>
        <v>42045.957314814819</v>
      </c>
      <c r="T617" s="15">
        <f t="shared" si="49"/>
        <v>42075.915648148148</v>
      </c>
    </row>
    <row r="618" spans="1:21" ht="49" x14ac:dyDescent="0.25">
      <c r="A618">
        <v>2792</v>
      </c>
      <c r="B618" s="3" t="s">
        <v>2792</v>
      </c>
      <c r="C618" s="3" t="s">
        <v>6902</v>
      </c>
      <c r="D618" s="6">
        <v>2000</v>
      </c>
      <c r="E618" s="8">
        <v>2152</v>
      </c>
      <c r="F618" t="s">
        <v>8218</v>
      </c>
      <c r="G618" t="s">
        <v>8223</v>
      </c>
      <c r="H618" t="s">
        <v>8245</v>
      </c>
      <c r="I618">
        <v>1439357559</v>
      </c>
      <c r="J618">
        <v>1435469559</v>
      </c>
      <c r="K618" t="b">
        <v>0</v>
      </c>
      <c r="L618">
        <v>24</v>
      </c>
      <c r="M618" t="b">
        <v>1</v>
      </c>
      <c r="N618" t="s">
        <v>8269</v>
      </c>
      <c r="O618">
        <f t="shared" si="44"/>
        <v>108</v>
      </c>
      <c r="P618">
        <f t="shared" si="47"/>
        <v>89.67</v>
      </c>
      <c r="Q618" s="10" t="s">
        <v>8323</v>
      </c>
      <c r="R618" t="s">
        <v>8326</v>
      </c>
      <c r="S618" s="14">
        <f t="shared" si="48"/>
        <v>42183.231006944443</v>
      </c>
      <c r="T618" s="15">
        <f t="shared" si="49"/>
        <v>42228.231006944443</v>
      </c>
      <c r="U618">
        <f>YEAR(S618)</f>
        <v>2015</v>
      </c>
    </row>
    <row r="619" spans="1:21" ht="49" hidden="1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4"/>
        <v>235</v>
      </c>
      <c r="P619">
        <f t="shared" si="47"/>
        <v>64.180000000000007</v>
      </c>
      <c r="Q619" s="10" t="s">
        <v>8308</v>
      </c>
      <c r="R619" t="s">
        <v>8309</v>
      </c>
      <c r="S619" s="14">
        <f t="shared" si="48"/>
        <v>42010.822233796294</v>
      </c>
      <c r="T619" s="15">
        <f t="shared" si="49"/>
        <v>42040.822233796294</v>
      </c>
    </row>
    <row r="620" spans="1:21" ht="49" hidden="1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4"/>
        <v>1174</v>
      </c>
      <c r="P620">
        <f t="shared" si="47"/>
        <v>81.56</v>
      </c>
      <c r="Q620" s="10" t="s">
        <v>8316</v>
      </c>
      <c r="R620" t="s">
        <v>8317</v>
      </c>
      <c r="S620" s="14">
        <f t="shared" si="48"/>
        <v>42202.278194444443</v>
      </c>
      <c r="T620" s="15">
        <f t="shared" si="49"/>
        <v>42232.278194444443</v>
      </c>
    </row>
    <row r="621" spans="1:21" ht="49" hidden="1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4"/>
        <v>117</v>
      </c>
      <c r="P621">
        <f t="shared" si="47"/>
        <v>45.99</v>
      </c>
      <c r="Q621" s="10" t="s">
        <v>8327</v>
      </c>
      <c r="R621" t="s">
        <v>8329</v>
      </c>
      <c r="S621" s="14">
        <f t="shared" si="48"/>
        <v>42755.627372685187</v>
      </c>
      <c r="T621" s="15">
        <f t="shared" si="49"/>
        <v>42800.833333333328</v>
      </c>
    </row>
    <row r="622" spans="1:21" ht="49" hidden="1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4"/>
        <v>8</v>
      </c>
      <c r="P622">
        <f t="shared" si="47"/>
        <v>292.08</v>
      </c>
      <c r="Q622" s="10" t="s">
        <v>8308</v>
      </c>
      <c r="R622" t="s">
        <v>8310</v>
      </c>
      <c r="S622" s="14">
        <f t="shared" si="48"/>
        <v>41926.29965277778</v>
      </c>
      <c r="T622" s="15">
        <f t="shared" si="49"/>
        <v>41956.334722222222</v>
      </c>
    </row>
    <row r="623" spans="1:21" ht="49" hidden="1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4"/>
        <v>117</v>
      </c>
      <c r="P623">
        <f t="shared" si="47"/>
        <v>40.76</v>
      </c>
      <c r="Q623" s="10" t="s">
        <v>8321</v>
      </c>
      <c r="R623" t="s">
        <v>8322</v>
      </c>
      <c r="S623" s="14">
        <f t="shared" si="48"/>
        <v>41890.167453703703</v>
      </c>
      <c r="T623" s="15">
        <f t="shared" si="49"/>
        <v>41920.167453703703</v>
      </c>
    </row>
    <row r="624" spans="1:21" ht="49" hidden="1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4"/>
        <v>155</v>
      </c>
      <c r="P624">
        <f t="shared" si="47"/>
        <v>112.02</v>
      </c>
      <c r="Q624" s="10" t="s">
        <v>8327</v>
      </c>
      <c r="R624" t="s">
        <v>8331</v>
      </c>
      <c r="S624" s="14">
        <f t="shared" si="48"/>
        <v>41135.699687500004</v>
      </c>
      <c r="T624" s="15">
        <f t="shared" si="49"/>
        <v>41163.699687500004</v>
      </c>
    </row>
    <row r="625" spans="1:21" ht="49" hidden="1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4"/>
        <v>137</v>
      </c>
      <c r="P625">
        <f t="shared" si="47"/>
        <v>63.92</v>
      </c>
      <c r="Q625" s="10" t="s">
        <v>8321</v>
      </c>
      <c r="R625" t="s">
        <v>8332</v>
      </c>
      <c r="S625" s="14">
        <f t="shared" si="48"/>
        <v>42177.007071759261</v>
      </c>
      <c r="T625" s="15">
        <f t="shared" si="49"/>
        <v>42208.125</v>
      </c>
    </row>
    <row r="626" spans="1:21" ht="49" hidden="1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4"/>
        <v>116</v>
      </c>
      <c r="P626">
        <f t="shared" si="47"/>
        <v>223.48</v>
      </c>
      <c r="Q626" s="10" t="s">
        <v>8321</v>
      </c>
      <c r="R626" t="s">
        <v>8332</v>
      </c>
      <c r="S626" s="14">
        <f t="shared" si="48"/>
        <v>41807.701921296299</v>
      </c>
      <c r="T626" s="15">
        <f t="shared" si="49"/>
        <v>41837.701921296299</v>
      </c>
    </row>
    <row r="627" spans="1:21" ht="49" hidden="1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4"/>
        <v>41</v>
      </c>
      <c r="P627">
        <f t="shared" si="47"/>
        <v>120.77</v>
      </c>
      <c r="Q627" s="10" t="s">
        <v>8313</v>
      </c>
      <c r="R627" t="s">
        <v>8314</v>
      </c>
      <c r="S627" s="14">
        <f t="shared" si="48"/>
        <v>42742.680902777778</v>
      </c>
      <c r="T627" s="15">
        <f t="shared" si="49"/>
        <v>42777.680902777778</v>
      </c>
    </row>
    <row r="628" spans="1:21" ht="49" hidden="1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4"/>
        <v>116</v>
      </c>
      <c r="P628">
        <f t="shared" si="47"/>
        <v>84.46</v>
      </c>
      <c r="Q628" s="10" t="s">
        <v>8308</v>
      </c>
      <c r="R628" t="s">
        <v>8309</v>
      </c>
      <c r="S628" s="14">
        <f t="shared" si="48"/>
        <v>40347.837800925925</v>
      </c>
      <c r="T628" s="15">
        <f t="shared" si="49"/>
        <v>40414.166666666664</v>
      </c>
    </row>
    <row r="629" spans="1:21" ht="49" hidden="1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4"/>
        <v>144</v>
      </c>
      <c r="P629">
        <f t="shared" si="47"/>
        <v>40.799999999999997</v>
      </c>
      <c r="Q629" s="10" t="s">
        <v>8319</v>
      </c>
      <c r="R629" t="s">
        <v>8320</v>
      </c>
      <c r="S629" s="14">
        <f t="shared" si="48"/>
        <v>41839.005671296298</v>
      </c>
      <c r="T629" s="15">
        <f t="shared" si="49"/>
        <v>41869.005671296298</v>
      </c>
    </row>
    <row r="630" spans="1:21" ht="49" hidden="1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4"/>
        <v>115</v>
      </c>
      <c r="P630">
        <f t="shared" si="47"/>
        <v>62.07</v>
      </c>
      <c r="Q630" s="10" t="s">
        <v>8319</v>
      </c>
      <c r="R630" t="s">
        <v>8320</v>
      </c>
      <c r="S630" s="14">
        <f t="shared" si="48"/>
        <v>42779.908449074079</v>
      </c>
      <c r="T630" s="15">
        <f t="shared" si="49"/>
        <v>42799.908449074079</v>
      </c>
    </row>
    <row r="631" spans="1:21" ht="65" x14ac:dyDescent="0.25">
      <c r="A631">
        <v>2793</v>
      </c>
      <c r="B631" s="3" t="s">
        <v>2793</v>
      </c>
      <c r="C631" s="3" t="s">
        <v>6903</v>
      </c>
      <c r="D631" s="6">
        <v>10000</v>
      </c>
      <c r="E631" s="8">
        <v>11056.75</v>
      </c>
      <c r="F631" t="s">
        <v>8218</v>
      </c>
      <c r="G631" t="s">
        <v>8225</v>
      </c>
      <c r="H631" t="s">
        <v>8247</v>
      </c>
      <c r="I631">
        <v>1437473005</v>
      </c>
      <c r="J631">
        <v>1434881005</v>
      </c>
      <c r="K631" t="b">
        <v>0</v>
      </c>
      <c r="L631">
        <v>73</v>
      </c>
      <c r="M631" t="b">
        <v>1</v>
      </c>
      <c r="N631" t="s">
        <v>8269</v>
      </c>
      <c r="O631">
        <f t="shared" si="44"/>
        <v>111</v>
      </c>
      <c r="P631">
        <f t="shared" si="47"/>
        <v>151.46</v>
      </c>
      <c r="Q631" s="10" t="s">
        <v>8323</v>
      </c>
      <c r="R631" t="s">
        <v>8326</v>
      </c>
      <c r="S631" s="14">
        <f t="shared" si="48"/>
        <v>42176.419039351851</v>
      </c>
      <c r="T631" s="15">
        <f t="shared" si="49"/>
        <v>42206.419039351851</v>
      </c>
      <c r="U631">
        <f>YEAR(S631)</f>
        <v>2015</v>
      </c>
    </row>
    <row r="632" spans="1:21" ht="49" hidden="1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4"/>
        <v>100</v>
      </c>
      <c r="P632">
        <f t="shared" si="47"/>
        <v>136.9</v>
      </c>
      <c r="Q632" s="10" t="s">
        <v>8308</v>
      </c>
      <c r="R632" t="s">
        <v>8315</v>
      </c>
      <c r="S632" s="14">
        <f t="shared" si="48"/>
        <v>42037.950937500005</v>
      </c>
      <c r="T632" s="15">
        <f t="shared" si="49"/>
        <v>42072.909270833334</v>
      </c>
    </row>
    <row r="633" spans="1:21" ht="33" hidden="1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4"/>
        <v>115</v>
      </c>
      <c r="P633">
        <f t="shared" si="47"/>
        <v>67.88</v>
      </c>
      <c r="Q633" s="10" t="s">
        <v>8327</v>
      </c>
      <c r="R633" t="s">
        <v>8331</v>
      </c>
      <c r="S633" s="14">
        <f t="shared" si="48"/>
        <v>40933.856967592597</v>
      </c>
      <c r="T633" s="15">
        <f t="shared" si="49"/>
        <v>40993.815300925926</v>
      </c>
    </row>
    <row r="634" spans="1:21" ht="49" hidden="1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4"/>
        <v>6</v>
      </c>
      <c r="P634">
        <f t="shared" si="47"/>
        <v>603.53</v>
      </c>
      <c r="Q634" s="10" t="s">
        <v>8308</v>
      </c>
      <c r="R634" t="s">
        <v>8310</v>
      </c>
      <c r="S634" s="14">
        <f t="shared" si="48"/>
        <v>42520.235486111109</v>
      </c>
      <c r="T634" s="15">
        <f t="shared" si="49"/>
        <v>42572.583333333328</v>
      </c>
    </row>
    <row r="635" spans="1:21" ht="49" x14ac:dyDescent="0.25">
      <c r="A635">
        <v>2794</v>
      </c>
      <c r="B635" s="3" t="s">
        <v>2794</v>
      </c>
      <c r="C635" s="3" t="s">
        <v>6904</v>
      </c>
      <c r="D635" s="6">
        <v>50</v>
      </c>
      <c r="E635" s="8">
        <v>75</v>
      </c>
      <c r="F635" t="s">
        <v>8218</v>
      </c>
      <c r="G635" t="s">
        <v>8224</v>
      </c>
      <c r="H635" t="s">
        <v>8246</v>
      </c>
      <c r="I635">
        <v>1457031600</v>
      </c>
      <c r="J635">
        <v>1455640559</v>
      </c>
      <c r="K635" t="b">
        <v>0</v>
      </c>
      <c r="L635">
        <v>3</v>
      </c>
      <c r="M635" t="b">
        <v>1</v>
      </c>
      <c r="N635" t="s">
        <v>8269</v>
      </c>
      <c r="O635">
        <f t="shared" si="44"/>
        <v>150</v>
      </c>
      <c r="P635">
        <f t="shared" si="47"/>
        <v>25</v>
      </c>
      <c r="Q635" s="10" t="s">
        <v>8323</v>
      </c>
      <c r="R635" t="s">
        <v>8326</v>
      </c>
      <c r="S635" s="14">
        <f t="shared" si="48"/>
        <v>42416.691655092596</v>
      </c>
      <c r="T635" s="15">
        <f t="shared" si="49"/>
        <v>42432.791666666672</v>
      </c>
      <c r="U635">
        <f>YEAR(S635)</f>
        <v>2016</v>
      </c>
    </row>
    <row r="636" spans="1:21" ht="49" hidden="1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4"/>
        <v>5</v>
      </c>
      <c r="P636">
        <f t="shared" si="47"/>
        <v>1270.22</v>
      </c>
      <c r="Q636" s="10" t="s">
        <v>8323</v>
      </c>
      <c r="R636" t="s">
        <v>8324</v>
      </c>
      <c r="S636" s="14">
        <f t="shared" si="48"/>
        <v>42065.818807870368</v>
      </c>
      <c r="T636" s="15">
        <f t="shared" si="49"/>
        <v>42125.777141203704</v>
      </c>
    </row>
    <row r="637" spans="1:21" ht="49" hidden="1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4"/>
        <v>134</v>
      </c>
      <c r="P637">
        <f t="shared" si="47"/>
        <v>23.81</v>
      </c>
      <c r="Q637" s="10" t="s">
        <v>8316</v>
      </c>
      <c r="R637" t="s">
        <v>8317</v>
      </c>
      <c r="S637" s="14">
        <f t="shared" si="48"/>
        <v>41846.34579861111</v>
      </c>
      <c r="T637" s="15">
        <f t="shared" si="49"/>
        <v>41867.34579861111</v>
      </c>
    </row>
    <row r="638" spans="1:21" ht="49" hidden="1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4"/>
        <v>114</v>
      </c>
      <c r="P638">
        <f t="shared" si="47"/>
        <v>72.06</v>
      </c>
      <c r="Q638" s="10" t="s">
        <v>8327</v>
      </c>
      <c r="R638" t="s">
        <v>8331</v>
      </c>
      <c r="S638" s="14">
        <f t="shared" si="48"/>
        <v>42640.917939814812</v>
      </c>
      <c r="T638" s="15">
        <f t="shared" si="49"/>
        <v>42670.888194444444</v>
      </c>
    </row>
    <row r="639" spans="1:21" ht="33" hidden="1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4"/>
        <v>146</v>
      </c>
      <c r="P639">
        <f t="shared" si="47"/>
        <v>98.82</v>
      </c>
      <c r="Q639" s="10" t="s">
        <v>8327</v>
      </c>
      <c r="R639" t="s">
        <v>8328</v>
      </c>
      <c r="S639" s="14">
        <f t="shared" si="48"/>
        <v>41192.754942129628</v>
      </c>
      <c r="T639" s="15">
        <f t="shared" si="49"/>
        <v>41222.7966087963</v>
      </c>
    </row>
    <row r="640" spans="1:21" ht="49" x14ac:dyDescent="0.25">
      <c r="A640">
        <v>2795</v>
      </c>
      <c r="B640" s="3" t="s">
        <v>2795</v>
      </c>
      <c r="C640" s="3" t="s">
        <v>6905</v>
      </c>
      <c r="D640" s="6">
        <v>700</v>
      </c>
      <c r="E640" s="8">
        <v>730</v>
      </c>
      <c r="F640" t="s">
        <v>8218</v>
      </c>
      <c r="G640" t="s">
        <v>8223</v>
      </c>
      <c r="H640" t="s">
        <v>8245</v>
      </c>
      <c r="I640">
        <v>1402095600</v>
      </c>
      <c r="J640">
        <v>1400675841</v>
      </c>
      <c r="K640" t="b">
        <v>0</v>
      </c>
      <c r="L640">
        <v>20</v>
      </c>
      <c r="M640" t="b">
        <v>1</v>
      </c>
      <c r="N640" t="s">
        <v>8269</v>
      </c>
      <c r="O640">
        <f t="shared" si="44"/>
        <v>104</v>
      </c>
      <c r="P640">
        <f t="shared" si="47"/>
        <v>36.5</v>
      </c>
      <c r="Q640" s="10" t="s">
        <v>8323</v>
      </c>
      <c r="R640" t="s">
        <v>8326</v>
      </c>
      <c r="S640" s="14">
        <f t="shared" si="48"/>
        <v>41780.525937500002</v>
      </c>
      <c r="T640" s="15">
        <f t="shared" si="49"/>
        <v>41796.958333333336</v>
      </c>
      <c r="U640">
        <f>YEAR(S640)</f>
        <v>2014</v>
      </c>
    </row>
    <row r="641" spans="1:21" ht="49" hidden="1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4"/>
        <v>126</v>
      </c>
      <c r="P641">
        <f t="shared" si="47"/>
        <v>61.7</v>
      </c>
      <c r="Q641" s="10" t="s">
        <v>8327</v>
      </c>
      <c r="R641" t="s">
        <v>8331</v>
      </c>
      <c r="S641" s="14">
        <f t="shared" si="48"/>
        <v>41889.004317129627</v>
      </c>
      <c r="T641" s="15">
        <f t="shared" si="49"/>
        <v>41919.004317129627</v>
      </c>
    </row>
    <row r="642" spans="1:21" ht="49" hidden="1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ref="O642:O705" si="50">ROUND(E642/D642*100,0)</f>
        <v>315</v>
      </c>
      <c r="P642">
        <f t="shared" si="47"/>
        <v>105.05</v>
      </c>
      <c r="Q642" s="10" t="s">
        <v>8311</v>
      </c>
      <c r="R642" t="s">
        <v>8333</v>
      </c>
      <c r="S642" s="14">
        <f t="shared" si="48"/>
        <v>41579.734259259261</v>
      </c>
      <c r="T642" s="15">
        <f t="shared" si="49"/>
        <v>41599.207638888889</v>
      </c>
    </row>
    <row r="643" spans="1:21" ht="49" x14ac:dyDescent="0.25">
      <c r="A643">
        <v>2796</v>
      </c>
      <c r="B643" s="3" t="s">
        <v>2796</v>
      </c>
      <c r="C643" s="3" t="s">
        <v>6906</v>
      </c>
      <c r="D643" s="6">
        <v>800</v>
      </c>
      <c r="E643" s="8">
        <v>924</v>
      </c>
      <c r="F643" t="s">
        <v>8218</v>
      </c>
      <c r="G643" t="s">
        <v>8224</v>
      </c>
      <c r="H643" t="s">
        <v>8246</v>
      </c>
      <c r="I643">
        <v>1404564028</v>
      </c>
      <c r="J643">
        <v>1401972028</v>
      </c>
      <c r="K643" t="b">
        <v>0</v>
      </c>
      <c r="L643">
        <v>21</v>
      </c>
      <c r="M643" t="b">
        <v>1</v>
      </c>
      <c r="N643" t="s">
        <v>8269</v>
      </c>
      <c r="O643">
        <f t="shared" si="50"/>
        <v>116</v>
      </c>
      <c r="P643">
        <f t="shared" si="47"/>
        <v>44</v>
      </c>
      <c r="Q643" s="10" t="s">
        <v>8323</v>
      </c>
      <c r="R643" t="s">
        <v>8326</v>
      </c>
      <c r="S643" s="14">
        <f t="shared" si="48"/>
        <v>41795.528101851851</v>
      </c>
      <c r="T643" s="15">
        <f t="shared" si="49"/>
        <v>41825.528101851851</v>
      </c>
      <c r="U643">
        <f>YEAR(S643)</f>
        <v>2014</v>
      </c>
    </row>
    <row r="644" spans="1:21" ht="33" hidden="1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>
        <f t="shared" si="47"/>
        <v>41.78</v>
      </c>
      <c r="Q644" s="10" t="s">
        <v>8316</v>
      </c>
      <c r="R644" t="s">
        <v>8317</v>
      </c>
      <c r="S644" s="14">
        <f t="shared" si="48"/>
        <v>42467.951979166668</v>
      </c>
      <c r="T644" s="15">
        <f t="shared" si="49"/>
        <v>42497.951979166668</v>
      </c>
    </row>
    <row r="645" spans="1:21" ht="49" hidden="1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>
        <f t="shared" si="47"/>
        <v>48.05</v>
      </c>
      <c r="Q645" s="10" t="s">
        <v>8321</v>
      </c>
      <c r="R645" t="s">
        <v>8322</v>
      </c>
      <c r="S645" s="14">
        <f t="shared" si="48"/>
        <v>40332.923842592594</v>
      </c>
      <c r="T645" s="15">
        <f t="shared" si="49"/>
        <v>40412.736111111109</v>
      </c>
    </row>
    <row r="646" spans="1:21" ht="49" hidden="1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>
        <f t="shared" si="47"/>
        <v>160.44</v>
      </c>
      <c r="Q646" s="10" t="s">
        <v>8308</v>
      </c>
      <c r="R646" t="s">
        <v>8309</v>
      </c>
      <c r="S646" s="14">
        <f t="shared" si="48"/>
        <v>41689.150011574071</v>
      </c>
      <c r="T646" s="15">
        <f t="shared" si="49"/>
        <v>41749.108344907407</v>
      </c>
    </row>
    <row r="647" spans="1:21" ht="49" hidden="1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>
        <f t="shared" si="47"/>
        <v>181.13</v>
      </c>
      <c r="Q647" s="10" t="s">
        <v>8321</v>
      </c>
      <c r="R647" t="s">
        <v>8322</v>
      </c>
      <c r="S647" s="14">
        <f t="shared" si="48"/>
        <v>41745.635960648149</v>
      </c>
      <c r="T647" s="15">
        <f t="shared" si="49"/>
        <v>41776.145833333336</v>
      </c>
    </row>
    <row r="648" spans="1:21" ht="49" hidden="1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>
        <f t="shared" si="47"/>
        <v>415.78</v>
      </c>
      <c r="Q648" s="10" t="s">
        <v>8323</v>
      </c>
      <c r="R648" t="s">
        <v>8324</v>
      </c>
      <c r="S648" s="14">
        <f t="shared" si="48"/>
        <v>42055.713368055556</v>
      </c>
      <c r="T648" s="15">
        <f t="shared" si="49"/>
        <v>42085.671701388885</v>
      </c>
    </row>
    <row r="649" spans="1:21" ht="33" hidden="1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>
        <f t="shared" si="47"/>
        <v>81.27</v>
      </c>
      <c r="Q649" s="10" t="s">
        <v>8313</v>
      </c>
      <c r="R649" t="s">
        <v>8314</v>
      </c>
      <c r="S649" s="14">
        <f t="shared" si="48"/>
        <v>42430.720451388886</v>
      </c>
      <c r="T649" s="15">
        <f t="shared" si="49"/>
        <v>42461.166666666672</v>
      </c>
    </row>
    <row r="650" spans="1:21" ht="33" hidden="1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>
        <f t="shared" si="47"/>
        <v>79.260000000000005</v>
      </c>
      <c r="Q650" s="10" t="s">
        <v>8327</v>
      </c>
      <c r="R650" t="s">
        <v>8329</v>
      </c>
      <c r="S650" s="14">
        <f t="shared" si="48"/>
        <v>42044.711886574078</v>
      </c>
      <c r="T650" s="15">
        <f t="shared" si="49"/>
        <v>42098.915972222225</v>
      </c>
    </row>
    <row r="651" spans="1:21" ht="33" hidden="1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>
        <f t="shared" si="47"/>
        <v>73.91</v>
      </c>
      <c r="Q651" s="10" t="s">
        <v>8327</v>
      </c>
      <c r="R651" t="s">
        <v>8331</v>
      </c>
      <c r="S651" s="14">
        <f t="shared" si="48"/>
        <v>42130.491620370376</v>
      </c>
      <c r="T651" s="15">
        <f t="shared" si="49"/>
        <v>42160.491620370376</v>
      </c>
    </row>
    <row r="652" spans="1:21" ht="49" x14ac:dyDescent="0.25">
      <c r="A652">
        <v>2797</v>
      </c>
      <c r="B652" s="3" t="s">
        <v>2797</v>
      </c>
      <c r="C652" s="3" t="s">
        <v>6907</v>
      </c>
      <c r="D652" s="6">
        <v>8000</v>
      </c>
      <c r="E652" s="8">
        <v>8211.61</v>
      </c>
      <c r="F652" t="s">
        <v>8218</v>
      </c>
      <c r="G652" t="s">
        <v>8224</v>
      </c>
      <c r="H652" t="s">
        <v>8246</v>
      </c>
      <c r="I652">
        <v>1404858840</v>
      </c>
      <c r="J652">
        <v>1402266840</v>
      </c>
      <c r="K652" t="b">
        <v>0</v>
      </c>
      <c r="L652">
        <v>94</v>
      </c>
      <c r="M652" t="b">
        <v>1</v>
      </c>
      <c r="N652" t="s">
        <v>8269</v>
      </c>
      <c r="O652">
        <f t="shared" si="50"/>
        <v>103</v>
      </c>
      <c r="P652">
        <f t="shared" si="47"/>
        <v>87.36</v>
      </c>
      <c r="Q652" s="10" t="s">
        <v>8323</v>
      </c>
      <c r="R652" t="s">
        <v>8326</v>
      </c>
      <c r="S652" s="14">
        <f t="shared" si="48"/>
        <v>41798.94027777778</v>
      </c>
      <c r="T652" s="15">
        <f t="shared" si="49"/>
        <v>41828.94027777778</v>
      </c>
      <c r="U652">
        <f>YEAR(S652)</f>
        <v>2014</v>
      </c>
    </row>
    <row r="653" spans="1:21" ht="49" hidden="1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>
        <f t="shared" si="47"/>
        <v>62.33</v>
      </c>
      <c r="Q653" s="10" t="s">
        <v>8321</v>
      </c>
      <c r="R653" t="s">
        <v>8343</v>
      </c>
      <c r="S653" s="14">
        <f t="shared" si="48"/>
        <v>40786.187789351854</v>
      </c>
      <c r="T653" s="15">
        <f t="shared" si="49"/>
        <v>40818.290972222225</v>
      </c>
    </row>
    <row r="654" spans="1:21" ht="49" hidden="1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>
        <f t="shared" si="47"/>
        <v>128.94999999999999</v>
      </c>
      <c r="Q654" s="10" t="s">
        <v>8321</v>
      </c>
      <c r="R654" t="s">
        <v>8332</v>
      </c>
      <c r="S654" s="14">
        <f t="shared" si="48"/>
        <v>42496.968935185185</v>
      </c>
      <c r="T654" s="15">
        <f t="shared" si="49"/>
        <v>42517.968935185185</v>
      </c>
    </row>
    <row r="655" spans="1:21" ht="49" hidden="1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>
        <f t="shared" si="47"/>
        <v>115.31</v>
      </c>
      <c r="Q655" s="10" t="s">
        <v>8327</v>
      </c>
      <c r="R655" t="s">
        <v>8328</v>
      </c>
      <c r="S655" s="14">
        <f t="shared" si="48"/>
        <v>41313.985046296293</v>
      </c>
      <c r="T655" s="15">
        <f t="shared" si="49"/>
        <v>41343.943379629629</v>
      </c>
    </row>
    <row r="656" spans="1:21" ht="49" x14ac:dyDescent="0.25">
      <c r="A656">
        <v>2798</v>
      </c>
      <c r="B656" s="3" t="s">
        <v>2798</v>
      </c>
      <c r="C656" s="3" t="s">
        <v>6908</v>
      </c>
      <c r="D656" s="6">
        <v>5000</v>
      </c>
      <c r="E656" s="8">
        <v>5070</v>
      </c>
      <c r="F656" t="s">
        <v>8218</v>
      </c>
      <c r="G656" t="s">
        <v>8224</v>
      </c>
      <c r="H656" t="s">
        <v>8246</v>
      </c>
      <c r="I656">
        <v>1438358400</v>
      </c>
      <c r="J656">
        <v>1437063121</v>
      </c>
      <c r="K656" t="b">
        <v>0</v>
      </c>
      <c r="L656">
        <v>139</v>
      </c>
      <c r="M656" t="b">
        <v>1</v>
      </c>
      <c r="N656" t="s">
        <v>8269</v>
      </c>
      <c r="O656">
        <f t="shared" si="50"/>
        <v>101</v>
      </c>
      <c r="P656">
        <f t="shared" si="47"/>
        <v>36.47</v>
      </c>
      <c r="Q656" s="10" t="s">
        <v>8323</v>
      </c>
      <c r="R656" t="s">
        <v>8326</v>
      </c>
      <c r="S656" s="14">
        <f t="shared" si="48"/>
        <v>42201.675011574072</v>
      </c>
      <c r="T656" s="15">
        <f t="shared" si="49"/>
        <v>42216.666666666672</v>
      </c>
      <c r="U656">
        <f t="shared" ref="U656:U657" si="51">YEAR(S656)</f>
        <v>2015</v>
      </c>
    </row>
    <row r="657" spans="1:21" ht="49" x14ac:dyDescent="0.25">
      <c r="A657">
        <v>2799</v>
      </c>
      <c r="B657" s="3" t="s">
        <v>2799</v>
      </c>
      <c r="C657" s="3" t="s">
        <v>6909</v>
      </c>
      <c r="D657" s="6">
        <v>5000</v>
      </c>
      <c r="E657" s="8">
        <v>5831.74</v>
      </c>
      <c r="F657" t="s">
        <v>8218</v>
      </c>
      <c r="G657" t="s">
        <v>8224</v>
      </c>
      <c r="H657" t="s">
        <v>8246</v>
      </c>
      <c r="I657">
        <v>1466179200</v>
      </c>
      <c r="J657">
        <v>1463466070</v>
      </c>
      <c r="K657" t="b">
        <v>0</v>
      </c>
      <c r="L657">
        <v>130</v>
      </c>
      <c r="M657" t="b">
        <v>1</v>
      </c>
      <c r="N657" t="s">
        <v>8269</v>
      </c>
      <c r="O657">
        <f t="shared" si="50"/>
        <v>117</v>
      </c>
      <c r="P657">
        <f t="shared" si="47"/>
        <v>44.86</v>
      </c>
      <c r="Q657" s="10" t="s">
        <v>8323</v>
      </c>
      <c r="R657" t="s">
        <v>8326</v>
      </c>
      <c r="S657" s="14">
        <f t="shared" si="48"/>
        <v>42507.264699074076</v>
      </c>
      <c r="T657" s="15">
        <f t="shared" si="49"/>
        <v>42538.666666666672</v>
      </c>
      <c r="U657">
        <f t="shared" si="51"/>
        <v>2016</v>
      </c>
    </row>
    <row r="658" spans="1:21" ht="49" hidden="1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>
        <f t="shared" si="47"/>
        <v>167.15</v>
      </c>
      <c r="Q658" s="10" t="s">
        <v>8308</v>
      </c>
      <c r="R658" t="s">
        <v>8340</v>
      </c>
      <c r="S658" s="14">
        <f t="shared" si="48"/>
        <v>41912.541655092595</v>
      </c>
      <c r="T658" s="15">
        <f t="shared" si="49"/>
        <v>41941.947916666664</v>
      </c>
    </row>
    <row r="659" spans="1:21" ht="49" hidden="1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>
        <f t="shared" si="47"/>
        <v>40.76</v>
      </c>
      <c r="Q659" s="10" t="s">
        <v>8308</v>
      </c>
      <c r="R659" t="s">
        <v>8309</v>
      </c>
      <c r="S659" s="14">
        <f t="shared" si="48"/>
        <v>41493.543958333335</v>
      </c>
      <c r="T659" s="15">
        <f t="shared" si="49"/>
        <v>41523.791666666664</v>
      </c>
    </row>
    <row r="660" spans="1:21" ht="49" hidden="1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>
        <f t="shared" ref="P660:P723" si="52">IFERROR(ROUND(E660/L660,2),0)</f>
        <v>85.55</v>
      </c>
      <c r="Q660" s="10" t="s">
        <v>8327</v>
      </c>
      <c r="R660" t="s">
        <v>8338</v>
      </c>
      <c r="S660" s="14">
        <f t="shared" ref="S660:S723" si="53">(((J660/60)/60)/24)+DATE(1970,1,1)</f>
        <v>41175.05972222222</v>
      </c>
      <c r="T660" s="15">
        <f t="shared" ref="T660:T723" si="54">(((I660/60)/60)/24)+DATE(1970,1,1)</f>
        <v>41235.101388888892</v>
      </c>
    </row>
    <row r="661" spans="1:21" ht="49" hidden="1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>
        <f t="shared" si="52"/>
        <v>133.9</v>
      </c>
      <c r="Q661" s="10" t="s">
        <v>8313</v>
      </c>
      <c r="R661" t="s">
        <v>8314</v>
      </c>
      <c r="S661" s="14">
        <f t="shared" si="53"/>
        <v>42628.288668981477</v>
      </c>
      <c r="T661" s="15">
        <f t="shared" si="54"/>
        <v>42657.666666666672</v>
      </c>
    </row>
    <row r="662" spans="1:21" ht="49" hidden="1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>
        <f t="shared" si="52"/>
        <v>41.23</v>
      </c>
      <c r="Q662" s="10" t="s">
        <v>8316</v>
      </c>
      <c r="R662" t="s">
        <v>8317</v>
      </c>
      <c r="S662" s="14">
        <f t="shared" si="53"/>
        <v>42163.625787037032</v>
      </c>
      <c r="T662" s="15">
        <f t="shared" si="54"/>
        <v>42191.125</v>
      </c>
    </row>
    <row r="663" spans="1:21" ht="49" hidden="1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>
        <f t="shared" si="52"/>
        <v>50.3</v>
      </c>
      <c r="Q663" s="10" t="s">
        <v>8308</v>
      </c>
      <c r="R663" t="s">
        <v>8310</v>
      </c>
      <c r="S663" s="14">
        <f t="shared" si="53"/>
        <v>41974.219490740739</v>
      </c>
      <c r="T663" s="15">
        <f t="shared" si="54"/>
        <v>42005.207638888889</v>
      </c>
    </row>
    <row r="664" spans="1:21" ht="49" hidden="1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>
        <f t="shared" si="52"/>
        <v>58.72</v>
      </c>
      <c r="Q664" s="10" t="s">
        <v>8321</v>
      </c>
      <c r="R664" t="s">
        <v>8322</v>
      </c>
      <c r="S664" s="14">
        <f t="shared" si="53"/>
        <v>40990.909259259257</v>
      </c>
      <c r="T664" s="15">
        <f t="shared" si="54"/>
        <v>41026.897222222222</v>
      </c>
    </row>
    <row r="665" spans="1:21" ht="49" hidden="1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>
        <f t="shared" si="52"/>
        <v>24.27</v>
      </c>
      <c r="Q665" s="10" t="s">
        <v>8316</v>
      </c>
      <c r="R665" t="s">
        <v>8317</v>
      </c>
      <c r="S665" s="14">
        <f t="shared" si="53"/>
        <v>42496.582337962958</v>
      </c>
      <c r="T665" s="15">
        <f t="shared" si="54"/>
        <v>42513.125</v>
      </c>
    </row>
    <row r="666" spans="1:21" ht="49" hidden="1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>
        <f t="shared" si="52"/>
        <v>90</v>
      </c>
      <c r="Q666" s="10" t="s">
        <v>8319</v>
      </c>
      <c r="R666" t="s">
        <v>8320</v>
      </c>
      <c r="S666" s="14">
        <f t="shared" si="53"/>
        <v>41943.142534722225</v>
      </c>
      <c r="T666" s="15">
        <f t="shared" si="54"/>
        <v>41973.184201388889</v>
      </c>
    </row>
    <row r="667" spans="1:21" ht="49" x14ac:dyDescent="0.25">
      <c r="A667">
        <v>2800</v>
      </c>
      <c r="B667" s="3" t="s">
        <v>2800</v>
      </c>
      <c r="C667" s="3" t="s">
        <v>6910</v>
      </c>
      <c r="D667" s="6">
        <v>1000</v>
      </c>
      <c r="E667" s="8">
        <v>1330</v>
      </c>
      <c r="F667" t="s">
        <v>8218</v>
      </c>
      <c r="G667" t="s">
        <v>8224</v>
      </c>
      <c r="H667" t="s">
        <v>8246</v>
      </c>
      <c r="I667">
        <v>1420377366</v>
      </c>
      <c r="J667">
        <v>1415193366</v>
      </c>
      <c r="K667" t="b">
        <v>0</v>
      </c>
      <c r="L667">
        <v>31</v>
      </c>
      <c r="M667" t="b">
        <v>1</v>
      </c>
      <c r="N667" t="s">
        <v>8269</v>
      </c>
      <c r="O667">
        <f t="shared" si="50"/>
        <v>133</v>
      </c>
      <c r="P667">
        <f t="shared" si="52"/>
        <v>42.9</v>
      </c>
      <c r="Q667" s="10" t="s">
        <v>8323</v>
      </c>
      <c r="R667" t="s">
        <v>8326</v>
      </c>
      <c r="S667" s="14">
        <f t="shared" si="53"/>
        <v>41948.552847222221</v>
      </c>
      <c r="T667" s="15">
        <f t="shared" si="54"/>
        <v>42008.552847222221</v>
      </c>
      <c r="U667">
        <f>YEAR(S667)</f>
        <v>2014</v>
      </c>
    </row>
    <row r="668" spans="1:21" ht="49" hidden="1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>
        <f t="shared" si="52"/>
        <v>108.48</v>
      </c>
      <c r="Q668" s="10" t="s">
        <v>8327</v>
      </c>
      <c r="R668" t="s">
        <v>8329</v>
      </c>
      <c r="S668" s="14">
        <f t="shared" si="53"/>
        <v>42324.764004629629</v>
      </c>
      <c r="T668" s="15">
        <f t="shared" si="54"/>
        <v>42354.764004629629</v>
      </c>
    </row>
    <row r="669" spans="1:21" ht="49" hidden="1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>
        <f t="shared" si="52"/>
        <v>107.1</v>
      </c>
      <c r="Q669" s="10" t="s">
        <v>8308</v>
      </c>
      <c r="R669" t="s">
        <v>8315</v>
      </c>
      <c r="S669" s="14">
        <f t="shared" si="53"/>
        <v>41730.708472222221</v>
      </c>
      <c r="T669" s="15">
        <f t="shared" si="54"/>
        <v>41759.208333333336</v>
      </c>
    </row>
    <row r="670" spans="1:21" ht="49" hidden="1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>
        <f t="shared" si="52"/>
        <v>21.5</v>
      </c>
      <c r="Q670" s="10" t="s">
        <v>8316</v>
      </c>
      <c r="R670" t="s">
        <v>8317</v>
      </c>
      <c r="S670" s="14">
        <f t="shared" si="53"/>
        <v>41724.881099537037</v>
      </c>
      <c r="T670" s="15">
        <f t="shared" si="54"/>
        <v>41754.881099537037</v>
      </c>
    </row>
    <row r="671" spans="1:21" ht="49" x14ac:dyDescent="0.25">
      <c r="A671">
        <v>2801</v>
      </c>
      <c r="B671" s="3" t="s">
        <v>2801</v>
      </c>
      <c r="C671" s="3" t="s">
        <v>6911</v>
      </c>
      <c r="D671" s="6">
        <v>500</v>
      </c>
      <c r="E671" s="8">
        <v>666</v>
      </c>
      <c r="F671" t="s">
        <v>8218</v>
      </c>
      <c r="G671" t="s">
        <v>8225</v>
      </c>
      <c r="H671" t="s">
        <v>8247</v>
      </c>
      <c r="I671">
        <v>1412938800</v>
      </c>
      <c r="J671">
        <v>1411019409</v>
      </c>
      <c r="K671" t="b">
        <v>0</v>
      </c>
      <c r="L671">
        <v>13</v>
      </c>
      <c r="M671" t="b">
        <v>1</v>
      </c>
      <c r="N671" t="s">
        <v>8269</v>
      </c>
      <c r="O671">
        <f t="shared" si="50"/>
        <v>133</v>
      </c>
      <c r="P671">
        <f t="shared" si="52"/>
        <v>51.23</v>
      </c>
      <c r="Q671" s="10" t="s">
        <v>8323</v>
      </c>
      <c r="R671" t="s">
        <v>8326</v>
      </c>
      <c r="S671" s="14">
        <f t="shared" si="53"/>
        <v>41900.243159722224</v>
      </c>
      <c r="T671" s="15">
        <f t="shared" si="54"/>
        <v>41922.458333333336</v>
      </c>
      <c r="U671">
        <f>YEAR(S671)</f>
        <v>2014</v>
      </c>
    </row>
    <row r="672" spans="1:21" ht="49" hidden="1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>
        <f t="shared" si="52"/>
        <v>31.69</v>
      </c>
      <c r="Q672" s="10" t="s">
        <v>8319</v>
      </c>
      <c r="R672" t="s">
        <v>8320</v>
      </c>
      <c r="S672" s="14">
        <f t="shared" si="53"/>
        <v>42654.469826388886</v>
      </c>
      <c r="T672" s="15">
        <f t="shared" si="54"/>
        <v>42686.166666666672</v>
      </c>
    </row>
    <row r="673" spans="1:21" ht="49" hidden="1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>
        <f t="shared" si="52"/>
        <v>122.74</v>
      </c>
      <c r="Q673" s="10" t="s">
        <v>8308</v>
      </c>
      <c r="R673" t="s">
        <v>8310</v>
      </c>
      <c r="S673" s="14">
        <f t="shared" si="53"/>
        <v>42417.804618055554</v>
      </c>
      <c r="T673" s="15">
        <f t="shared" si="54"/>
        <v>42477.762951388882</v>
      </c>
    </row>
    <row r="674" spans="1:21" ht="33" hidden="1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>
        <f t="shared" si="52"/>
        <v>187.19</v>
      </c>
      <c r="Q674" s="10" t="s">
        <v>8311</v>
      </c>
      <c r="R674" t="s">
        <v>8333</v>
      </c>
      <c r="S674" s="14">
        <f t="shared" si="53"/>
        <v>42102.164583333331</v>
      </c>
      <c r="T674" s="15">
        <f t="shared" si="54"/>
        <v>42133.208333333328</v>
      </c>
    </row>
    <row r="675" spans="1:21" ht="33" hidden="1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>
        <f t="shared" si="52"/>
        <v>120.91</v>
      </c>
      <c r="Q675" s="10" t="s">
        <v>8321</v>
      </c>
      <c r="R675" t="s">
        <v>8322</v>
      </c>
      <c r="S675" s="14">
        <f t="shared" si="53"/>
        <v>40330.755543981482</v>
      </c>
      <c r="T675" s="15">
        <f t="shared" si="54"/>
        <v>40376.415972222225</v>
      </c>
    </row>
    <row r="676" spans="1:21" ht="49" hidden="1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>
        <f t="shared" si="52"/>
        <v>84.21</v>
      </c>
      <c r="Q676" s="10" t="s">
        <v>8327</v>
      </c>
      <c r="R676" t="s">
        <v>8331</v>
      </c>
      <c r="S676" s="14">
        <f t="shared" si="53"/>
        <v>40939.837673611109</v>
      </c>
      <c r="T676" s="15">
        <f t="shared" si="54"/>
        <v>40970.290972222225</v>
      </c>
    </row>
    <row r="677" spans="1:21" ht="49" x14ac:dyDescent="0.25">
      <c r="A677">
        <v>2802</v>
      </c>
      <c r="B677" s="3" t="s">
        <v>2802</v>
      </c>
      <c r="C677" s="3" t="s">
        <v>6912</v>
      </c>
      <c r="D677" s="6">
        <v>3000</v>
      </c>
      <c r="E677" s="8">
        <v>3055</v>
      </c>
      <c r="F677" t="s">
        <v>8218</v>
      </c>
      <c r="G677" t="s">
        <v>8224</v>
      </c>
      <c r="H677" t="s">
        <v>8246</v>
      </c>
      <c r="I677">
        <v>1438875107</v>
      </c>
      <c r="J677">
        <v>1436283107</v>
      </c>
      <c r="K677" t="b">
        <v>0</v>
      </c>
      <c r="L677">
        <v>90</v>
      </c>
      <c r="M677" t="b">
        <v>1</v>
      </c>
      <c r="N677" t="s">
        <v>8269</v>
      </c>
      <c r="O677">
        <f t="shared" si="50"/>
        <v>102</v>
      </c>
      <c r="P677">
        <f t="shared" si="52"/>
        <v>33.94</v>
      </c>
      <c r="Q677" s="10" t="s">
        <v>8323</v>
      </c>
      <c r="R677" t="s">
        <v>8326</v>
      </c>
      <c r="S677" s="14">
        <f t="shared" si="53"/>
        <v>42192.64707175926</v>
      </c>
      <c r="T677" s="15">
        <f t="shared" si="54"/>
        <v>42222.64707175926</v>
      </c>
      <c r="U677">
        <f>YEAR(S677)</f>
        <v>2015</v>
      </c>
    </row>
    <row r="678" spans="1:21" ht="49" hidden="1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>
        <f t="shared" si="52"/>
        <v>95.96</v>
      </c>
      <c r="Q678" s="10" t="s">
        <v>8311</v>
      </c>
      <c r="R678" t="s">
        <v>8333</v>
      </c>
      <c r="S678" s="14">
        <f t="shared" si="53"/>
        <v>42733.94131944445</v>
      </c>
      <c r="T678" s="15">
        <f t="shared" si="54"/>
        <v>42763.94131944445</v>
      </c>
    </row>
    <row r="679" spans="1:21" ht="65" hidden="1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>
        <f t="shared" si="52"/>
        <v>87.96</v>
      </c>
      <c r="Q679" s="10" t="s">
        <v>8327</v>
      </c>
      <c r="R679" t="s">
        <v>8328</v>
      </c>
      <c r="S679" s="14">
        <f t="shared" si="53"/>
        <v>40335.798078703701</v>
      </c>
      <c r="T679" s="15">
        <f t="shared" si="54"/>
        <v>40381.25</v>
      </c>
    </row>
    <row r="680" spans="1:21" ht="49" x14ac:dyDescent="0.25">
      <c r="A680">
        <v>2803</v>
      </c>
      <c r="B680" s="3" t="s">
        <v>2803</v>
      </c>
      <c r="C680" s="3" t="s">
        <v>6913</v>
      </c>
      <c r="D680" s="6">
        <v>10000</v>
      </c>
      <c r="E680" s="8">
        <v>12795</v>
      </c>
      <c r="F680" t="s">
        <v>8218</v>
      </c>
      <c r="G680" t="s">
        <v>8223</v>
      </c>
      <c r="H680" t="s">
        <v>8245</v>
      </c>
      <c r="I680">
        <v>1437004800</v>
      </c>
      <c r="J680">
        <v>1433295276</v>
      </c>
      <c r="K680" t="b">
        <v>0</v>
      </c>
      <c r="L680">
        <v>141</v>
      </c>
      <c r="M680" t="b">
        <v>1</v>
      </c>
      <c r="N680" t="s">
        <v>8269</v>
      </c>
      <c r="O680">
        <f t="shared" si="50"/>
        <v>128</v>
      </c>
      <c r="P680">
        <f t="shared" si="52"/>
        <v>90.74</v>
      </c>
      <c r="Q680" s="10" t="s">
        <v>8323</v>
      </c>
      <c r="R680" t="s">
        <v>8326</v>
      </c>
      <c r="S680" s="14">
        <f t="shared" si="53"/>
        <v>42158.065694444449</v>
      </c>
      <c r="T680" s="15">
        <f t="shared" si="54"/>
        <v>42201</v>
      </c>
      <c r="U680">
        <f>YEAR(S680)</f>
        <v>2015</v>
      </c>
    </row>
    <row r="681" spans="1:21" ht="49" hidden="1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>
        <f t="shared" si="52"/>
        <v>22.08</v>
      </c>
      <c r="Q681" s="10" t="s">
        <v>8327</v>
      </c>
      <c r="R681" t="s">
        <v>8329</v>
      </c>
      <c r="S681" s="14">
        <f t="shared" si="53"/>
        <v>42271.251979166671</v>
      </c>
      <c r="T681" s="15">
        <f t="shared" si="54"/>
        <v>42294.166666666672</v>
      </c>
    </row>
    <row r="682" spans="1:21" ht="49" hidden="1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>
        <f t="shared" si="52"/>
        <v>63.17</v>
      </c>
      <c r="Q682" s="10" t="s">
        <v>8321</v>
      </c>
      <c r="R682" t="s">
        <v>8322</v>
      </c>
      <c r="S682" s="14">
        <f t="shared" si="53"/>
        <v>42291.46674768519</v>
      </c>
      <c r="T682" s="15">
        <f t="shared" si="54"/>
        <v>42315.166666666672</v>
      </c>
    </row>
    <row r="683" spans="1:21" ht="49" hidden="1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>
        <f t="shared" si="52"/>
        <v>202.42</v>
      </c>
      <c r="Q683" s="10" t="s">
        <v>8321</v>
      </c>
      <c r="R683" t="s">
        <v>8322</v>
      </c>
      <c r="S683" s="14">
        <f t="shared" si="53"/>
        <v>41360.970601851855</v>
      </c>
      <c r="T683" s="15">
        <f t="shared" si="54"/>
        <v>41372.189583333333</v>
      </c>
    </row>
    <row r="684" spans="1:21" ht="33" hidden="1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>
        <f t="shared" si="52"/>
        <v>201.94</v>
      </c>
      <c r="Q684" s="10" t="s">
        <v>8327</v>
      </c>
      <c r="R684" t="s">
        <v>8331</v>
      </c>
      <c r="S684" s="14">
        <f t="shared" si="53"/>
        <v>42704.95177083333</v>
      </c>
      <c r="T684" s="15">
        <f t="shared" si="54"/>
        <v>42734.95177083333</v>
      </c>
    </row>
    <row r="685" spans="1:21" ht="49" x14ac:dyDescent="0.25">
      <c r="A685">
        <v>2804</v>
      </c>
      <c r="B685" s="3" t="s">
        <v>2804</v>
      </c>
      <c r="C685" s="3" t="s">
        <v>6914</v>
      </c>
      <c r="D685" s="6">
        <v>1000</v>
      </c>
      <c r="E685" s="8">
        <v>1150</v>
      </c>
      <c r="F685" t="s">
        <v>8218</v>
      </c>
      <c r="G685" t="s">
        <v>8224</v>
      </c>
      <c r="H685" t="s">
        <v>8246</v>
      </c>
      <c r="I685">
        <v>1411987990</v>
      </c>
      <c r="J685">
        <v>1409395990</v>
      </c>
      <c r="K685" t="b">
        <v>0</v>
      </c>
      <c r="L685">
        <v>23</v>
      </c>
      <c r="M685" t="b">
        <v>1</v>
      </c>
      <c r="N685" t="s">
        <v>8269</v>
      </c>
      <c r="O685">
        <f t="shared" si="50"/>
        <v>115</v>
      </c>
      <c r="P685">
        <f t="shared" si="52"/>
        <v>50</v>
      </c>
      <c r="Q685" s="10" t="s">
        <v>8323</v>
      </c>
      <c r="R685" t="s">
        <v>8326</v>
      </c>
      <c r="S685" s="14">
        <f t="shared" si="53"/>
        <v>41881.453587962962</v>
      </c>
      <c r="T685" s="15">
        <f t="shared" si="54"/>
        <v>41911.453587962962</v>
      </c>
      <c r="U685">
        <f>YEAR(S685)</f>
        <v>2014</v>
      </c>
    </row>
    <row r="686" spans="1:21" ht="49" hidden="1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>
        <f t="shared" si="52"/>
        <v>71.97</v>
      </c>
      <c r="Q686" s="10" t="s">
        <v>8327</v>
      </c>
      <c r="R686" t="s">
        <v>8331</v>
      </c>
      <c r="S686" s="14">
        <f t="shared" si="53"/>
        <v>40927.731782407405</v>
      </c>
      <c r="T686" s="15">
        <f t="shared" si="54"/>
        <v>40962.731782407405</v>
      </c>
    </row>
    <row r="687" spans="1:21" ht="49" hidden="1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>
        <f t="shared" si="52"/>
        <v>43.1</v>
      </c>
      <c r="Q687" s="10" t="s">
        <v>8308</v>
      </c>
      <c r="R687" t="s">
        <v>8309</v>
      </c>
      <c r="S687" s="14">
        <f t="shared" si="53"/>
        <v>41604.022418981483</v>
      </c>
      <c r="T687" s="15">
        <f t="shared" si="54"/>
        <v>41634.022418981483</v>
      </c>
    </row>
    <row r="688" spans="1:21" ht="49" hidden="1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>
        <f t="shared" si="52"/>
        <v>66.37</v>
      </c>
      <c r="Q688" s="10" t="s">
        <v>8327</v>
      </c>
      <c r="R688" t="s">
        <v>8331</v>
      </c>
      <c r="S688" s="14">
        <f t="shared" si="53"/>
        <v>41194.715520833335</v>
      </c>
      <c r="T688" s="15">
        <f t="shared" si="54"/>
        <v>41235.916666666664</v>
      </c>
    </row>
    <row r="689" spans="1:21" ht="33" hidden="1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>
        <f t="shared" si="52"/>
        <v>69.27</v>
      </c>
      <c r="Q689" s="10" t="s">
        <v>8321</v>
      </c>
      <c r="R689" t="s">
        <v>8332</v>
      </c>
      <c r="S689" s="14">
        <f t="shared" si="53"/>
        <v>41828.515127314815</v>
      </c>
      <c r="T689" s="15">
        <f t="shared" si="54"/>
        <v>41858.515127314815</v>
      </c>
    </row>
    <row r="690" spans="1:21" ht="49" hidden="1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>
        <f t="shared" si="52"/>
        <v>90.2</v>
      </c>
      <c r="Q690" s="10" t="s">
        <v>8323</v>
      </c>
      <c r="R690" t="s">
        <v>8324</v>
      </c>
      <c r="S690" s="14">
        <f t="shared" si="53"/>
        <v>42775.733715277776</v>
      </c>
      <c r="T690" s="15">
        <f t="shared" si="54"/>
        <v>42793.207638888889</v>
      </c>
    </row>
    <row r="691" spans="1:21" ht="49" hidden="1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>
        <f t="shared" si="52"/>
        <v>94.05</v>
      </c>
      <c r="Q691" s="10" t="s">
        <v>8327</v>
      </c>
      <c r="R691" t="s">
        <v>8328</v>
      </c>
      <c r="S691" s="14">
        <f t="shared" si="53"/>
        <v>41879.130868055552</v>
      </c>
      <c r="T691" s="15">
        <f t="shared" si="54"/>
        <v>41909.130868055552</v>
      </c>
    </row>
    <row r="692" spans="1:21" ht="65" x14ac:dyDescent="0.25">
      <c r="A692">
        <v>2805</v>
      </c>
      <c r="B692" s="3" t="s">
        <v>2805</v>
      </c>
      <c r="C692" s="3" t="s">
        <v>6915</v>
      </c>
      <c r="D692" s="6">
        <v>400</v>
      </c>
      <c r="E692" s="8">
        <v>440</v>
      </c>
      <c r="F692" t="s">
        <v>8218</v>
      </c>
      <c r="G692" t="s">
        <v>8224</v>
      </c>
      <c r="H692" t="s">
        <v>8246</v>
      </c>
      <c r="I692">
        <v>1440245273</v>
      </c>
      <c r="J692">
        <v>1438085273</v>
      </c>
      <c r="K692" t="b">
        <v>0</v>
      </c>
      <c r="L692">
        <v>18</v>
      </c>
      <c r="M692" t="b">
        <v>1</v>
      </c>
      <c r="N692" t="s">
        <v>8269</v>
      </c>
      <c r="O692">
        <f t="shared" si="50"/>
        <v>110</v>
      </c>
      <c r="P692">
        <f t="shared" si="52"/>
        <v>24.44</v>
      </c>
      <c r="Q692" s="10" t="s">
        <v>8323</v>
      </c>
      <c r="R692" t="s">
        <v>8326</v>
      </c>
      <c r="S692" s="14">
        <f t="shared" si="53"/>
        <v>42213.505474537036</v>
      </c>
      <c r="T692" s="15">
        <f t="shared" si="54"/>
        <v>42238.505474537036</v>
      </c>
      <c r="U692">
        <f>YEAR(S692)</f>
        <v>2015</v>
      </c>
    </row>
    <row r="693" spans="1:21" ht="49" hidden="1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>
        <f t="shared" si="52"/>
        <v>86.85</v>
      </c>
      <c r="Q693" s="10" t="s">
        <v>8321</v>
      </c>
      <c r="R693" t="s">
        <v>8322</v>
      </c>
      <c r="S693" s="14">
        <f t="shared" si="53"/>
        <v>41355.577291666668</v>
      </c>
      <c r="T693" s="15">
        <f t="shared" si="54"/>
        <v>41395.207638888889</v>
      </c>
    </row>
    <row r="694" spans="1:21" ht="49" hidden="1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>
        <f t="shared" si="52"/>
        <v>86.55</v>
      </c>
      <c r="Q694" s="10" t="s">
        <v>8321</v>
      </c>
      <c r="R694" t="s">
        <v>8322</v>
      </c>
      <c r="S694" s="14">
        <f t="shared" si="53"/>
        <v>42207.58699074074</v>
      </c>
      <c r="T694" s="15">
        <f t="shared" si="54"/>
        <v>42237.58699074074</v>
      </c>
    </row>
    <row r="695" spans="1:21" ht="49" x14ac:dyDescent="0.25">
      <c r="A695">
        <v>2806</v>
      </c>
      <c r="B695" s="3" t="s">
        <v>2806</v>
      </c>
      <c r="C695" s="3" t="s">
        <v>6916</v>
      </c>
      <c r="D695" s="6">
        <v>3000</v>
      </c>
      <c r="E695" s="8">
        <v>3363</v>
      </c>
      <c r="F695" t="s">
        <v>8218</v>
      </c>
      <c r="G695" t="s">
        <v>8224</v>
      </c>
      <c r="H695" t="s">
        <v>8246</v>
      </c>
      <c r="I695">
        <v>1438772400</v>
      </c>
      <c r="J695">
        <v>1435645490</v>
      </c>
      <c r="K695" t="b">
        <v>0</v>
      </c>
      <c r="L695">
        <v>76</v>
      </c>
      <c r="M695" t="b">
        <v>1</v>
      </c>
      <c r="N695" t="s">
        <v>8269</v>
      </c>
      <c r="O695">
        <f t="shared" si="50"/>
        <v>112</v>
      </c>
      <c r="P695">
        <f t="shared" si="52"/>
        <v>44.25</v>
      </c>
      <c r="Q695" s="10" t="s">
        <v>8323</v>
      </c>
      <c r="R695" t="s">
        <v>8326</v>
      </c>
      <c r="S695" s="14">
        <f t="shared" si="53"/>
        <v>42185.267245370371</v>
      </c>
      <c r="T695" s="15">
        <f t="shared" si="54"/>
        <v>42221.458333333328</v>
      </c>
      <c r="U695">
        <f t="shared" ref="U695:U696" si="55">YEAR(S695)</f>
        <v>2015</v>
      </c>
    </row>
    <row r="696" spans="1:21" ht="21" x14ac:dyDescent="0.25">
      <c r="A696">
        <v>2807</v>
      </c>
      <c r="B696" s="3" t="s">
        <v>2807</v>
      </c>
      <c r="C696" s="3" t="s">
        <v>6917</v>
      </c>
      <c r="D696" s="6">
        <v>5000</v>
      </c>
      <c r="E696" s="8">
        <v>6300</v>
      </c>
      <c r="F696" t="s">
        <v>8218</v>
      </c>
      <c r="G696" t="s">
        <v>8223</v>
      </c>
      <c r="H696" t="s">
        <v>8245</v>
      </c>
      <c r="I696">
        <v>1435611438</v>
      </c>
      <c r="J696">
        <v>1433019438</v>
      </c>
      <c r="K696" t="b">
        <v>0</v>
      </c>
      <c r="L696">
        <v>93</v>
      </c>
      <c r="M696" t="b">
        <v>1</v>
      </c>
      <c r="N696" t="s">
        <v>8269</v>
      </c>
      <c r="O696">
        <f t="shared" si="50"/>
        <v>126</v>
      </c>
      <c r="P696">
        <f t="shared" si="52"/>
        <v>67.739999999999995</v>
      </c>
      <c r="Q696" s="10" t="s">
        <v>8323</v>
      </c>
      <c r="R696" t="s">
        <v>8326</v>
      </c>
      <c r="S696" s="14">
        <f t="shared" si="53"/>
        <v>42154.873124999998</v>
      </c>
      <c r="T696" s="15">
        <f t="shared" si="54"/>
        <v>42184.873124999998</v>
      </c>
      <c r="U696">
        <f t="shared" si="55"/>
        <v>2015</v>
      </c>
    </row>
    <row r="697" spans="1:21" ht="33" hidden="1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>
        <f t="shared" si="52"/>
        <v>137.21</v>
      </c>
      <c r="Q697" s="10" t="s">
        <v>8321</v>
      </c>
      <c r="R697" t="s">
        <v>8332</v>
      </c>
      <c r="S697" s="14">
        <f t="shared" si="53"/>
        <v>41932.745046296295</v>
      </c>
      <c r="T697" s="15">
        <f t="shared" si="54"/>
        <v>41962.786712962959</v>
      </c>
    </row>
    <row r="698" spans="1:21" ht="33" hidden="1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>
        <f t="shared" si="52"/>
        <v>168.69</v>
      </c>
      <c r="Q698" s="10" t="s">
        <v>8313</v>
      </c>
      <c r="R698" t="s">
        <v>8314</v>
      </c>
      <c r="S698" s="14">
        <f t="shared" si="53"/>
        <v>42052.7815162037</v>
      </c>
      <c r="T698" s="15">
        <f t="shared" si="54"/>
        <v>42082.739849537036</v>
      </c>
    </row>
    <row r="699" spans="1:21" ht="33" hidden="1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>
        <f t="shared" si="52"/>
        <v>106.93</v>
      </c>
      <c r="Q699" s="10" t="s">
        <v>8323</v>
      </c>
      <c r="R699" t="s">
        <v>8335</v>
      </c>
      <c r="S699" s="14">
        <f t="shared" si="53"/>
        <v>41788.167187500003</v>
      </c>
      <c r="T699" s="15">
        <f t="shared" si="54"/>
        <v>41823.167187500003</v>
      </c>
    </row>
    <row r="700" spans="1:21" ht="21" hidden="1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>
        <f t="shared" si="52"/>
        <v>196.83</v>
      </c>
      <c r="Q700" s="10" t="s">
        <v>8327</v>
      </c>
      <c r="R700" t="s">
        <v>8331</v>
      </c>
      <c r="S700" s="14">
        <f t="shared" si="53"/>
        <v>42553.681979166664</v>
      </c>
      <c r="T700" s="15">
        <f t="shared" si="54"/>
        <v>42583.681979166664</v>
      </c>
    </row>
    <row r="701" spans="1:21" ht="49" x14ac:dyDescent="0.25">
      <c r="A701">
        <v>2808</v>
      </c>
      <c r="B701" s="3" t="s">
        <v>2808</v>
      </c>
      <c r="C701" s="3" t="s">
        <v>6918</v>
      </c>
      <c r="D701" s="6">
        <v>4500</v>
      </c>
      <c r="E701" s="8">
        <v>4511</v>
      </c>
      <c r="F701" t="s">
        <v>8218</v>
      </c>
      <c r="G701" t="s">
        <v>8223</v>
      </c>
      <c r="H701" t="s">
        <v>8245</v>
      </c>
      <c r="I701">
        <v>1440274735</v>
      </c>
      <c r="J701">
        <v>1437682735</v>
      </c>
      <c r="K701" t="b">
        <v>0</v>
      </c>
      <c r="L701">
        <v>69</v>
      </c>
      <c r="M701" t="b">
        <v>1</v>
      </c>
      <c r="N701" t="s">
        <v>8269</v>
      </c>
      <c r="O701">
        <f t="shared" si="50"/>
        <v>100</v>
      </c>
      <c r="P701">
        <f t="shared" si="52"/>
        <v>65.38</v>
      </c>
      <c r="Q701" s="10" t="s">
        <v>8323</v>
      </c>
      <c r="R701" t="s">
        <v>8326</v>
      </c>
      <c r="S701" s="14">
        <f t="shared" si="53"/>
        <v>42208.84646990741</v>
      </c>
      <c r="T701" s="15">
        <f t="shared" si="54"/>
        <v>42238.84646990741</v>
      </c>
      <c r="U701">
        <f>YEAR(S701)</f>
        <v>2015</v>
      </c>
    </row>
    <row r="702" spans="1:21" ht="49" hidden="1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>
        <f t="shared" si="52"/>
        <v>59.36</v>
      </c>
      <c r="Q702" s="10" t="s">
        <v>8311</v>
      </c>
      <c r="R702" t="s">
        <v>8333</v>
      </c>
      <c r="S702" s="14">
        <f t="shared" si="53"/>
        <v>42317.33258101852</v>
      </c>
      <c r="T702" s="15">
        <f t="shared" si="54"/>
        <v>42354.290972222225</v>
      </c>
    </row>
    <row r="703" spans="1:21" ht="33" hidden="1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>
        <f t="shared" si="52"/>
        <v>64.62</v>
      </c>
      <c r="Q703" s="10" t="s">
        <v>8327</v>
      </c>
      <c r="R703" t="s">
        <v>8331</v>
      </c>
      <c r="S703" s="14">
        <f t="shared" si="53"/>
        <v>41546.664212962962</v>
      </c>
      <c r="T703" s="15">
        <f t="shared" si="54"/>
        <v>41579.791666666664</v>
      </c>
    </row>
    <row r="704" spans="1:21" ht="49" hidden="1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>
        <f t="shared" si="52"/>
        <v>129.11000000000001</v>
      </c>
      <c r="Q704" s="10" t="s">
        <v>8327</v>
      </c>
      <c r="R704" t="s">
        <v>8328</v>
      </c>
      <c r="S704" s="14">
        <f t="shared" si="53"/>
        <v>41257.950381944444</v>
      </c>
      <c r="T704" s="15">
        <f t="shared" si="54"/>
        <v>41287.950381944444</v>
      </c>
    </row>
    <row r="705" spans="1:21" ht="49" hidden="1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>
        <f t="shared" si="52"/>
        <v>97.9</v>
      </c>
      <c r="Q705" s="10" t="s">
        <v>8327</v>
      </c>
      <c r="R705" t="s">
        <v>8328</v>
      </c>
      <c r="S705" s="14">
        <f t="shared" si="53"/>
        <v>40354.11550925926</v>
      </c>
      <c r="T705" s="15">
        <f t="shared" si="54"/>
        <v>40425.043749999997</v>
      </c>
    </row>
    <row r="706" spans="1:21" ht="49" x14ac:dyDescent="0.25">
      <c r="A706">
        <v>2809</v>
      </c>
      <c r="B706" s="3" t="s">
        <v>2809</v>
      </c>
      <c r="C706" s="3" t="s">
        <v>6919</v>
      </c>
      <c r="D706" s="6">
        <v>2500</v>
      </c>
      <c r="E706" s="8">
        <v>2560</v>
      </c>
      <c r="F706" t="s">
        <v>8218</v>
      </c>
      <c r="G706" t="s">
        <v>8223</v>
      </c>
      <c r="H706" t="s">
        <v>8245</v>
      </c>
      <c r="I706">
        <v>1459348740</v>
      </c>
      <c r="J706">
        <v>1458647725</v>
      </c>
      <c r="K706" t="b">
        <v>0</v>
      </c>
      <c r="L706">
        <v>21</v>
      </c>
      <c r="M706" t="b">
        <v>1</v>
      </c>
      <c r="N706" t="s">
        <v>8269</v>
      </c>
      <c r="O706">
        <f t="shared" ref="O706:O769" si="56">ROUND(E706/D706*100,0)</f>
        <v>102</v>
      </c>
      <c r="P706">
        <f t="shared" si="52"/>
        <v>121.9</v>
      </c>
      <c r="Q706" s="10" t="s">
        <v>8323</v>
      </c>
      <c r="R706" t="s">
        <v>8326</v>
      </c>
      <c r="S706" s="14">
        <f t="shared" si="53"/>
        <v>42451.496817129635</v>
      </c>
      <c r="T706" s="15">
        <f t="shared" si="54"/>
        <v>42459.610416666663</v>
      </c>
      <c r="U706">
        <f t="shared" ref="U706:U707" si="57">YEAR(S706)</f>
        <v>2016</v>
      </c>
    </row>
    <row r="707" spans="1:21" ht="49" x14ac:dyDescent="0.25">
      <c r="A707">
        <v>2810</v>
      </c>
      <c r="B707" s="3" t="s">
        <v>2810</v>
      </c>
      <c r="C707" s="3" t="s">
        <v>6920</v>
      </c>
      <c r="D707" s="6">
        <v>2500</v>
      </c>
      <c r="E707" s="8">
        <v>2705</v>
      </c>
      <c r="F707" t="s">
        <v>8218</v>
      </c>
      <c r="G707" t="s">
        <v>8223</v>
      </c>
      <c r="H707" t="s">
        <v>8245</v>
      </c>
      <c r="I707">
        <v>1401595140</v>
      </c>
      <c r="J707">
        <v>1398828064</v>
      </c>
      <c r="K707" t="b">
        <v>0</v>
      </c>
      <c r="L707">
        <v>57</v>
      </c>
      <c r="M707" t="b">
        <v>1</v>
      </c>
      <c r="N707" t="s">
        <v>8269</v>
      </c>
      <c r="O707">
        <f t="shared" si="56"/>
        <v>108</v>
      </c>
      <c r="P707">
        <f t="shared" si="52"/>
        <v>47.46</v>
      </c>
      <c r="Q707" s="10" t="s">
        <v>8323</v>
      </c>
      <c r="R707" t="s">
        <v>8326</v>
      </c>
      <c r="S707" s="14">
        <f t="shared" si="53"/>
        <v>41759.13962962963</v>
      </c>
      <c r="T707" s="15">
        <f t="shared" si="54"/>
        <v>41791.165972222225</v>
      </c>
      <c r="U707">
        <f t="shared" si="57"/>
        <v>2014</v>
      </c>
    </row>
    <row r="708" spans="1:21" ht="65" hidden="1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6"/>
        <v>101</v>
      </c>
      <c r="P708">
        <f t="shared" si="52"/>
        <v>112.61</v>
      </c>
      <c r="Q708" s="10" t="s">
        <v>8327</v>
      </c>
      <c r="R708" t="s">
        <v>8331</v>
      </c>
      <c r="S708" s="14">
        <f t="shared" si="53"/>
        <v>41502.882928240739</v>
      </c>
      <c r="T708" s="15">
        <f t="shared" si="54"/>
        <v>41532.881944444445</v>
      </c>
    </row>
    <row r="709" spans="1:21" ht="49" x14ac:dyDescent="0.25">
      <c r="A709">
        <v>2811</v>
      </c>
      <c r="B709" s="3" t="s">
        <v>2811</v>
      </c>
      <c r="C709" s="3" t="s">
        <v>6921</v>
      </c>
      <c r="D709" s="6">
        <v>10000</v>
      </c>
      <c r="E709" s="8">
        <v>10027</v>
      </c>
      <c r="F709" t="s">
        <v>8218</v>
      </c>
      <c r="G709" t="s">
        <v>8224</v>
      </c>
      <c r="H709" t="s">
        <v>8246</v>
      </c>
      <c r="I709">
        <v>1424692503</v>
      </c>
      <c r="J709">
        <v>1422100503</v>
      </c>
      <c r="K709" t="b">
        <v>0</v>
      </c>
      <c r="L709">
        <v>108</v>
      </c>
      <c r="M709" t="b">
        <v>1</v>
      </c>
      <c r="N709" t="s">
        <v>8269</v>
      </c>
      <c r="O709">
        <f t="shared" si="56"/>
        <v>100</v>
      </c>
      <c r="P709">
        <f t="shared" si="52"/>
        <v>92.84</v>
      </c>
      <c r="Q709" s="10" t="s">
        <v>8323</v>
      </c>
      <c r="R709" t="s">
        <v>8326</v>
      </c>
      <c r="S709" s="14">
        <f t="shared" si="53"/>
        <v>42028.496562500004</v>
      </c>
      <c r="T709" s="15">
        <f t="shared" si="54"/>
        <v>42058.496562500004</v>
      </c>
      <c r="U709">
        <f>YEAR(S709)</f>
        <v>2015</v>
      </c>
    </row>
    <row r="710" spans="1:21" ht="49" hidden="1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6"/>
        <v>101</v>
      </c>
      <c r="P710">
        <f t="shared" si="52"/>
        <v>146.65</v>
      </c>
      <c r="Q710" s="10" t="s">
        <v>8321</v>
      </c>
      <c r="R710" t="s">
        <v>8322</v>
      </c>
      <c r="S710" s="14">
        <f t="shared" si="53"/>
        <v>42101.682372685187</v>
      </c>
      <c r="T710" s="15">
        <f t="shared" si="54"/>
        <v>42139.791666666672</v>
      </c>
    </row>
    <row r="711" spans="1:21" ht="49" x14ac:dyDescent="0.25">
      <c r="A711">
        <v>2812</v>
      </c>
      <c r="B711" s="3" t="s">
        <v>2812</v>
      </c>
      <c r="C711" s="3" t="s">
        <v>6922</v>
      </c>
      <c r="D711" s="6">
        <v>5000</v>
      </c>
      <c r="E711" s="8">
        <v>5665</v>
      </c>
      <c r="F711" t="s">
        <v>8218</v>
      </c>
      <c r="G711" t="s">
        <v>8228</v>
      </c>
      <c r="H711" t="s">
        <v>8250</v>
      </c>
      <c r="I711">
        <v>1428292800</v>
      </c>
      <c r="J711">
        <v>1424368298</v>
      </c>
      <c r="K711" t="b">
        <v>0</v>
      </c>
      <c r="L711">
        <v>83</v>
      </c>
      <c r="M711" t="b">
        <v>1</v>
      </c>
      <c r="N711" t="s">
        <v>8269</v>
      </c>
      <c r="O711">
        <f t="shared" si="56"/>
        <v>113</v>
      </c>
      <c r="P711">
        <f t="shared" si="52"/>
        <v>68.25</v>
      </c>
      <c r="Q711" s="10" t="s">
        <v>8323</v>
      </c>
      <c r="R711" t="s">
        <v>8326</v>
      </c>
      <c r="S711" s="14">
        <f t="shared" si="53"/>
        <v>42054.74418981481</v>
      </c>
      <c r="T711" s="15">
        <f t="shared" si="54"/>
        <v>42100.166666666672</v>
      </c>
      <c r="U711">
        <f>YEAR(S711)</f>
        <v>2015</v>
      </c>
    </row>
    <row r="712" spans="1:21" ht="49" hidden="1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6"/>
        <v>101</v>
      </c>
      <c r="P712">
        <f t="shared" si="52"/>
        <v>194.23</v>
      </c>
      <c r="Q712" s="10" t="s">
        <v>8321</v>
      </c>
      <c r="R712" t="s">
        <v>8332</v>
      </c>
      <c r="S712" s="14">
        <f t="shared" si="53"/>
        <v>42333.713206018518</v>
      </c>
      <c r="T712" s="15">
        <f t="shared" si="54"/>
        <v>42363.713206018518</v>
      </c>
    </row>
    <row r="713" spans="1:21" ht="49" hidden="1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6"/>
        <v>101</v>
      </c>
      <c r="P713">
        <f t="shared" si="52"/>
        <v>162.77000000000001</v>
      </c>
      <c r="Q713" s="10" t="s">
        <v>8323</v>
      </c>
      <c r="R713" t="s">
        <v>8335</v>
      </c>
      <c r="S713" s="14">
        <f t="shared" si="53"/>
        <v>42101.584074074075</v>
      </c>
      <c r="T713" s="15">
        <f t="shared" si="54"/>
        <v>42131.584074074075</v>
      </c>
    </row>
    <row r="714" spans="1:21" ht="49" hidden="1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6"/>
        <v>101</v>
      </c>
      <c r="P714">
        <f t="shared" si="52"/>
        <v>162.71</v>
      </c>
      <c r="Q714" s="10" t="s">
        <v>8323</v>
      </c>
      <c r="R714" t="s">
        <v>8324</v>
      </c>
      <c r="S714" s="14">
        <f t="shared" si="53"/>
        <v>42564.95380787037</v>
      </c>
      <c r="T714" s="15">
        <f t="shared" si="54"/>
        <v>42609.95380787037</v>
      </c>
    </row>
    <row r="715" spans="1:21" ht="49" x14ac:dyDescent="0.25">
      <c r="A715">
        <v>2813</v>
      </c>
      <c r="B715" s="3" t="s">
        <v>2813</v>
      </c>
      <c r="C715" s="3" t="s">
        <v>6923</v>
      </c>
      <c r="D715" s="6">
        <v>2800</v>
      </c>
      <c r="E715" s="8">
        <v>3572.12</v>
      </c>
      <c r="F715" t="s">
        <v>8218</v>
      </c>
      <c r="G715" t="s">
        <v>8223</v>
      </c>
      <c r="H715" t="s">
        <v>8245</v>
      </c>
      <c r="I715">
        <v>1481737761</v>
      </c>
      <c r="J715">
        <v>1479577761</v>
      </c>
      <c r="K715" t="b">
        <v>0</v>
      </c>
      <c r="L715">
        <v>96</v>
      </c>
      <c r="M715" t="b">
        <v>1</v>
      </c>
      <c r="N715" t="s">
        <v>8269</v>
      </c>
      <c r="O715">
        <f t="shared" si="56"/>
        <v>128</v>
      </c>
      <c r="P715">
        <f t="shared" si="52"/>
        <v>37.21</v>
      </c>
      <c r="Q715" s="10" t="s">
        <v>8323</v>
      </c>
      <c r="R715" t="s">
        <v>8326</v>
      </c>
      <c r="S715" s="14">
        <f t="shared" si="53"/>
        <v>42693.742604166662</v>
      </c>
      <c r="T715" s="15">
        <f t="shared" si="54"/>
        <v>42718.742604166662</v>
      </c>
      <c r="U715">
        <f>YEAR(S715)</f>
        <v>2016</v>
      </c>
    </row>
    <row r="716" spans="1:21" ht="49" hidden="1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6"/>
        <v>202</v>
      </c>
      <c r="P716">
        <f t="shared" si="52"/>
        <v>89.25</v>
      </c>
      <c r="Q716" s="10" t="s">
        <v>8327</v>
      </c>
      <c r="R716" t="s">
        <v>8338</v>
      </c>
      <c r="S716" s="14">
        <f t="shared" si="53"/>
        <v>42569.605393518519</v>
      </c>
      <c r="T716" s="15">
        <f t="shared" si="54"/>
        <v>42600.290972222225</v>
      </c>
    </row>
    <row r="717" spans="1:21" ht="49" hidden="1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6"/>
        <v>202</v>
      </c>
      <c r="P717">
        <f t="shared" si="52"/>
        <v>80.650000000000006</v>
      </c>
      <c r="Q717" s="10" t="s">
        <v>8313</v>
      </c>
      <c r="R717" t="s">
        <v>8314</v>
      </c>
      <c r="S717" s="14">
        <f t="shared" si="53"/>
        <v>42454.836851851855</v>
      </c>
      <c r="T717" s="15">
        <f t="shared" si="54"/>
        <v>42479.836851851855</v>
      </c>
    </row>
    <row r="718" spans="1:21" ht="49" hidden="1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6"/>
        <v>155</v>
      </c>
      <c r="P718">
        <f t="shared" si="52"/>
        <v>53.01</v>
      </c>
      <c r="Q718" s="10" t="s">
        <v>8327</v>
      </c>
      <c r="R718" t="s">
        <v>8331</v>
      </c>
      <c r="S718" s="14">
        <f t="shared" si="53"/>
        <v>41786.555162037039</v>
      </c>
      <c r="T718" s="15">
        <f t="shared" si="54"/>
        <v>41815.083333333336</v>
      </c>
    </row>
    <row r="719" spans="1:21" ht="49" x14ac:dyDescent="0.25">
      <c r="A719">
        <v>2814</v>
      </c>
      <c r="B719" s="3" t="s">
        <v>2814</v>
      </c>
      <c r="C719" s="3" t="s">
        <v>6924</v>
      </c>
      <c r="D719" s="6">
        <v>1500</v>
      </c>
      <c r="E719" s="8">
        <v>1616</v>
      </c>
      <c r="F719" t="s">
        <v>8218</v>
      </c>
      <c r="G719" t="s">
        <v>8224</v>
      </c>
      <c r="H719" t="s">
        <v>8246</v>
      </c>
      <c r="I719">
        <v>1431164115</v>
      </c>
      <c r="J719">
        <v>1428572115</v>
      </c>
      <c r="K719" t="b">
        <v>0</v>
      </c>
      <c r="L719">
        <v>64</v>
      </c>
      <c r="M719" t="b">
        <v>1</v>
      </c>
      <c r="N719" t="s">
        <v>8269</v>
      </c>
      <c r="O719">
        <f t="shared" si="56"/>
        <v>108</v>
      </c>
      <c r="P719">
        <f t="shared" si="52"/>
        <v>25.25</v>
      </c>
      <c r="Q719" s="10" t="s">
        <v>8323</v>
      </c>
      <c r="R719" t="s">
        <v>8326</v>
      </c>
      <c r="S719" s="14">
        <f t="shared" si="53"/>
        <v>42103.399479166663</v>
      </c>
      <c r="T719" s="15">
        <f t="shared" si="54"/>
        <v>42133.399479166663</v>
      </c>
      <c r="U719">
        <f t="shared" ref="U719:U720" si="58">YEAR(S719)</f>
        <v>2015</v>
      </c>
    </row>
    <row r="720" spans="1:21" ht="49" x14ac:dyDescent="0.25">
      <c r="A720">
        <v>2815</v>
      </c>
      <c r="B720" s="3" t="s">
        <v>2815</v>
      </c>
      <c r="C720" s="3" t="s">
        <v>6925</v>
      </c>
      <c r="D720" s="6">
        <v>250</v>
      </c>
      <c r="E720" s="8">
        <v>605</v>
      </c>
      <c r="F720" t="s">
        <v>8218</v>
      </c>
      <c r="G720" t="s">
        <v>8228</v>
      </c>
      <c r="H720" t="s">
        <v>8250</v>
      </c>
      <c r="I720">
        <v>1470595109</v>
      </c>
      <c r="J720">
        <v>1468003109</v>
      </c>
      <c r="K720" t="b">
        <v>0</v>
      </c>
      <c r="L720">
        <v>14</v>
      </c>
      <c r="M720" t="b">
        <v>1</v>
      </c>
      <c r="N720" t="s">
        <v>8269</v>
      </c>
      <c r="O720">
        <f t="shared" si="56"/>
        <v>242</v>
      </c>
      <c r="P720">
        <f t="shared" si="52"/>
        <v>43.21</v>
      </c>
      <c r="Q720" s="10" t="s">
        <v>8323</v>
      </c>
      <c r="R720" t="s">
        <v>8326</v>
      </c>
      <c r="S720" s="14">
        <f t="shared" si="53"/>
        <v>42559.776724537034</v>
      </c>
      <c r="T720" s="15">
        <f t="shared" si="54"/>
        <v>42589.776724537034</v>
      </c>
      <c r="U720">
        <f t="shared" si="58"/>
        <v>2016</v>
      </c>
    </row>
    <row r="721" spans="1:21" ht="65" hidden="1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6"/>
        <v>100</v>
      </c>
      <c r="P721">
        <f t="shared" si="52"/>
        <v>93.02</v>
      </c>
      <c r="Q721" s="10" t="s">
        <v>8321</v>
      </c>
      <c r="R721" t="s">
        <v>8322</v>
      </c>
      <c r="S721" s="14">
        <f t="shared" si="53"/>
        <v>40933.856921296298</v>
      </c>
      <c r="T721" s="15">
        <f t="shared" si="54"/>
        <v>40963.856921296298</v>
      </c>
    </row>
    <row r="722" spans="1:21" ht="49" hidden="1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6"/>
        <v>167</v>
      </c>
      <c r="P722">
        <f t="shared" si="52"/>
        <v>99.46</v>
      </c>
      <c r="Q722" s="10" t="s">
        <v>8308</v>
      </c>
      <c r="R722" t="s">
        <v>8309</v>
      </c>
      <c r="S722" s="14">
        <f t="shared" si="53"/>
        <v>41946.674108796295</v>
      </c>
      <c r="T722" s="15">
        <f t="shared" si="54"/>
        <v>41976.166666666672</v>
      </c>
    </row>
    <row r="723" spans="1:21" ht="49" hidden="1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6"/>
        <v>33</v>
      </c>
      <c r="P723">
        <f t="shared" si="52"/>
        <v>264.26</v>
      </c>
      <c r="Q723" s="10" t="s">
        <v>8327</v>
      </c>
      <c r="R723" t="s">
        <v>8330</v>
      </c>
      <c r="S723" s="14">
        <f t="shared" si="53"/>
        <v>42795.701481481476</v>
      </c>
      <c r="T723" s="15">
        <f t="shared" si="54"/>
        <v>42828.041666666672</v>
      </c>
    </row>
    <row r="724" spans="1:21" ht="49" x14ac:dyDescent="0.25">
      <c r="A724">
        <v>2816</v>
      </c>
      <c r="B724" s="3" t="s">
        <v>2816</v>
      </c>
      <c r="C724" s="3" t="s">
        <v>6926</v>
      </c>
      <c r="D724" s="6">
        <v>3000</v>
      </c>
      <c r="E724" s="8">
        <v>4247</v>
      </c>
      <c r="F724" t="s">
        <v>8218</v>
      </c>
      <c r="G724" t="s">
        <v>8224</v>
      </c>
      <c r="H724" t="s">
        <v>8246</v>
      </c>
      <c r="I724">
        <v>1438531200</v>
      </c>
      <c r="J724">
        <v>1435921992</v>
      </c>
      <c r="K724" t="b">
        <v>0</v>
      </c>
      <c r="L724">
        <v>169</v>
      </c>
      <c r="M724" t="b">
        <v>1</v>
      </c>
      <c r="N724" t="s">
        <v>8269</v>
      </c>
      <c r="O724">
        <f t="shared" si="56"/>
        <v>142</v>
      </c>
      <c r="P724">
        <f t="shared" ref="P724:P787" si="59">IFERROR(ROUND(E724/L724,2),0)</f>
        <v>25.13</v>
      </c>
      <c r="Q724" s="10" t="s">
        <v>8323</v>
      </c>
      <c r="R724" t="s">
        <v>8326</v>
      </c>
      <c r="S724" s="14">
        <f t="shared" ref="S724:S787" si="60">(((J724/60)/60)/24)+DATE(1970,1,1)</f>
        <v>42188.467499999999</v>
      </c>
      <c r="T724" s="15">
        <f t="shared" ref="T724:T787" si="61">(((I724/60)/60)/24)+DATE(1970,1,1)</f>
        <v>42218.666666666672</v>
      </c>
      <c r="U724">
        <f t="shared" ref="U724:U727" si="62">YEAR(S724)</f>
        <v>2015</v>
      </c>
    </row>
    <row r="725" spans="1:21" ht="49" x14ac:dyDescent="0.25">
      <c r="A725">
        <v>2817</v>
      </c>
      <c r="B725" s="3" t="s">
        <v>2817</v>
      </c>
      <c r="C725" s="3" t="s">
        <v>6927</v>
      </c>
      <c r="D725" s="6">
        <v>600</v>
      </c>
      <c r="E725" s="8">
        <v>780</v>
      </c>
      <c r="F725" t="s">
        <v>8218</v>
      </c>
      <c r="G725" t="s">
        <v>8224</v>
      </c>
      <c r="H725" t="s">
        <v>8246</v>
      </c>
      <c r="I725">
        <v>1425136462</v>
      </c>
      <c r="J725">
        <v>1421680462</v>
      </c>
      <c r="K725" t="b">
        <v>0</v>
      </c>
      <c r="L725">
        <v>33</v>
      </c>
      <c r="M725" t="b">
        <v>1</v>
      </c>
      <c r="N725" t="s">
        <v>8269</v>
      </c>
      <c r="O725">
        <f t="shared" si="56"/>
        <v>130</v>
      </c>
      <c r="P725">
        <f t="shared" si="59"/>
        <v>23.64</v>
      </c>
      <c r="Q725" s="10" t="s">
        <v>8323</v>
      </c>
      <c r="R725" t="s">
        <v>8326</v>
      </c>
      <c r="S725" s="14">
        <f t="shared" si="60"/>
        <v>42023.634976851856</v>
      </c>
      <c r="T725" s="15">
        <f t="shared" si="61"/>
        <v>42063.634976851856</v>
      </c>
      <c r="U725">
        <f t="shared" si="62"/>
        <v>2015</v>
      </c>
    </row>
    <row r="726" spans="1:21" ht="49" x14ac:dyDescent="0.25">
      <c r="A726">
        <v>2818</v>
      </c>
      <c r="B726" s="3" t="s">
        <v>2818</v>
      </c>
      <c r="C726" s="3" t="s">
        <v>6928</v>
      </c>
      <c r="D726" s="6">
        <v>10000</v>
      </c>
      <c r="E726" s="8">
        <v>10603</v>
      </c>
      <c r="F726" t="s">
        <v>8218</v>
      </c>
      <c r="G726" t="s">
        <v>8223</v>
      </c>
      <c r="H726" t="s">
        <v>8245</v>
      </c>
      <c r="I726">
        <v>1443018086</v>
      </c>
      <c r="J726">
        <v>1441290086</v>
      </c>
      <c r="K726" t="b">
        <v>0</v>
      </c>
      <c r="L726">
        <v>102</v>
      </c>
      <c r="M726" t="b">
        <v>1</v>
      </c>
      <c r="N726" t="s">
        <v>8269</v>
      </c>
      <c r="O726">
        <f t="shared" si="56"/>
        <v>106</v>
      </c>
      <c r="P726">
        <f t="shared" si="59"/>
        <v>103.95</v>
      </c>
      <c r="Q726" s="10" t="s">
        <v>8323</v>
      </c>
      <c r="R726" t="s">
        <v>8326</v>
      </c>
      <c r="S726" s="14">
        <f t="shared" si="60"/>
        <v>42250.598217592589</v>
      </c>
      <c r="T726" s="15">
        <f t="shared" si="61"/>
        <v>42270.598217592589</v>
      </c>
      <c r="U726">
        <f t="shared" si="62"/>
        <v>2015</v>
      </c>
    </row>
    <row r="727" spans="1:21" ht="49" x14ac:dyDescent="0.25">
      <c r="A727">
        <v>2819</v>
      </c>
      <c r="B727" s="3" t="s">
        <v>2819</v>
      </c>
      <c r="C727" s="3" t="s">
        <v>6929</v>
      </c>
      <c r="D727" s="6">
        <v>5000</v>
      </c>
      <c r="E727" s="8">
        <v>5240</v>
      </c>
      <c r="F727" t="s">
        <v>8218</v>
      </c>
      <c r="G727" t="s">
        <v>8224</v>
      </c>
      <c r="H727" t="s">
        <v>8246</v>
      </c>
      <c r="I727">
        <v>1434285409</v>
      </c>
      <c r="J727">
        <v>1431693409</v>
      </c>
      <c r="K727" t="b">
        <v>0</v>
      </c>
      <c r="L727">
        <v>104</v>
      </c>
      <c r="M727" t="b">
        <v>1</v>
      </c>
      <c r="N727" t="s">
        <v>8269</v>
      </c>
      <c r="O727">
        <f t="shared" si="56"/>
        <v>105</v>
      </c>
      <c r="P727">
        <f t="shared" si="59"/>
        <v>50.38</v>
      </c>
      <c r="Q727" s="10" t="s">
        <v>8323</v>
      </c>
      <c r="R727" t="s">
        <v>8326</v>
      </c>
      <c r="S727" s="14">
        <f t="shared" si="60"/>
        <v>42139.525567129633</v>
      </c>
      <c r="T727" s="15">
        <f t="shared" si="61"/>
        <v>42169.525567129633</v>
      </c>
      <c r="U727">
        <f t="shared" si="62"/>
        <v>2015</v>
      </c>
    </row>
    <row r="728" spans="1:21" ht="49" hidden="1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6"/>
        <v>100</v>
      </c>
      <c r="P728">
        <f t="shared" si="59"/>
        <v>169.92</v>
      </c>
      <c r="Q728" s="10" t="s">
        <v>8327</v>
      </c>
      <c r="R728" t="s">
        <v>8341</v>
      </c>
      <c r="S728" s="14">
        <f t="shared" si="60"/>
        <v>41977.902222222227</v>
      </c>
      <c r="T728" s="15">
        <f t="shared" si="61"/>
        <v>42037.902222222227</v>
      </c>
    </row>
    <row r="729" spans="1:21" ht="21" hidden="1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6"/>
        <v>200</v>
      </c>
      <c r="P729">
        <f t="shared" si="59"/>
        <v>182.13</v>
      </c>
      <c r="Q729" s="10" t="s">
        <v>8327</v>
      </c>
      <c r="R729" t="s">
        <v>8331</v>
      </c>
      <c r="S729" s="14">
        <f t="shared" si="60"/>
        <v>41305.809363425928</v>
      </c>
      <c r="T729" s="15">
        <f t="shared" si="61"/>
        <v>41322.809363425928</v>
      </c>
    </row>
    <row r="730" spans="1:21" ht="49" hidden="1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6"/>
        <v>122</v>
      </c>
      <c r="P730">
        <f t="shared" si="59"/>
        <v>84.14</v>
      </c>
      <c r="Q730" s="10" t="s">
        <v>8311</v>
      </c>
      <c r="R730" t="s">
        <v>8333</v>
      </c>
      <c r="S730" s="14">
        <f t="shared" si="60"/>
        <v>41807.571840277778</v>
      </c>
      <c r="T730" s="15">
        <f t="shared" si="61"/>
        <v>41852.571840277778</v>
      </c>
    </row>
    <row r="731" spans="1:21" ht="49" hidden="1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6"/>
        <v>100</v>
      </c>
      <c r="P731">
        <f t="shared" si="59"/>
        <v>172.41</v>
      </c>
      <c r="Q731" s="10" t="s">
        <v>8327</v>
      </c>
      <c r="R731" t="s">
        <v>8331</v>
      </c>
      <c r="S731" s="14">
        <f t="shared" si="60"/>
        <v>40896.883750000001</v>
      </c>
      <c r="T731" s="15">
        <f t="shared" si="61"/>
        <v>40924.208333333336</v>
      </c>
    </row>
    <row r="732" spans="1:21" ht="49" hidden="1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6"/>
        <v>100</v>
      </c>
      <c r="P732">
        <f t="shared" si="59"/>
        <v>370.37</v>
      </c>
      <c r="Q732" s="10" t="s">
        <v>8323</v>
      </c>
      <c r="R732" t="s">
        <v>8324</v>
      </c>
      <c r="S732" s="14">
        <f t="shared" si="60"/>
        <v>42341.57430555555</v>
      </c>
      <c r="T732" s="15">
        <f t="shared" si="61"/>
        <v>42376.57430555555</v>
      </c>
    </row>
    <row r="733" spans="1:21" ht="49" hidden="1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6"/>
        <v>40</v>
      </c>
      <c r="P733">
        <f t="shared" si="59"/>
        <v>253.21</v>
      </c>
      <c r="Q733" s="10" t="s">
        <v>8316</v>
      </c>
      <c r="R733" t="s">
        <v>8344</v>
      </c>
      <c r="S733" s="14">
        <f t="shared" si="60"/>
        <v>42453.819687499999</v>
      </c>
      <c r="T733" s="15">
        <f t="shared" si="61"/>
        <v>42483.819687499999</v>
      </c>
    </row>
    <row r="734" spans="1:21" ht="65" hidden="1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6"/>
        <v>123</v>
      </c>
      <c r="P734">
        <f t="shared" si="59"/>
        <v>169.52</v>
      </c>
      <c r="Q734" s="10" t="s">
        <v>8308</v>
      </c>
      <c r="R734" t="s">
        <v>8309</v>
      </c>
      <c r="S734" s="14">
        <f t="shared" si="60"/>
        <v>41722.666354166664</v>
      </c>
      <c r="T734" s="15">
        <f t="shared" si="61"/>
        <v>41752.666354166664</v>
      </c>
    </row>
    <row r="735" spans="1:21" ht="49" x14ac:dyDescent="0.25">
      <c r="A735">
        <v>2820</v>
      </c>
      <c r="B735" s="3" t="s">
        <v>2820</v>
      </c>
      <c r="C735" s="3" t="s">
        <v>6930</v>
      </c>
      <c r="D735" s="6">
        <v>200</v>
      </c>
      <c r="E735" s="8">
        <v>272</v>
      </c>
      <c r="F735" t="s">
        <v>8218</v>
      </c>
      <c r="G735" t="s">
        <v>8224</v>
      </c>
      <c r="H735" t="s">
        <v>8246</v>
      </c>
      <c r="I735">
        <v>1456444800</v>
      </c>
      <c r="J735">
        <v>1454337589</v>
      </c>
      <c r="K735" t="b">
        <v>0</v>
      </c>
      <c r="L735">
        <v>20</v>
      </c>
      <c r="M735" t="b">
        <v>1</v>
      </c>
      <c r="N735" t="s">
        <v>8269</v>
      </c>
      <c r="O735">
        <f t="shared" si="56"/>
        <v>136</v>
      </c>
      <c r="P735">
        <f t="shared" si="59"/>
        <v>13.6</v>
      </c>
      <c r="Q735" s="10" t="s">
        <v>8323</v>
      </c>
      <c r="R735" t="s">
        <v>8326</v>
      </c>
      <c r="S735" s="14">
        <f t="shared" si="60"/>
        <v>42401.610983796301</v>
      </c>
      <c r="T735" s="15">
        <f t="shared" si="61"/>
        <v>42426</v>
      </c>
      <c r="U735">
        <f>YEAR(S735)</f>
        <v>2016</v>
      </c>
    </row>
    <row r="736" spans="1:21" ht="33" hidden="1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6"/>
        <v>130</v>
      </c>
      <c r="P736">
        <f t="shared" si="59"/>
        <v>51.72</v>
      </c>
      <c r="Q736" s="10" t="s">
        <v>8321</v>
      </c>
      <c r="R736" t="s">
        <v>8322</v>
      </c>
      <c r="S736" s="14">
        <f t="shared" si="60"/>
        <v>40948.630196759259</v>
      </c>
      <c r="T736" s="15">
        <f t="shared" si="61"/>
        <v>40978.630196759259</v>
      </c>
    </row>
    <row r="737" spans="1:21" ht="49" hidden="1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6"/>
        <v>102</v>
      </c>
      <c r="P737">
        <f t="shared" si="59"/>
        <v>33.19</v>
      </c>
      <c r="Q737" s="10" t="s">
        <v>8311</v>
      </c>
      <c r="R737" t="s">
        <v>8312</v>
      </c>
      <c r="S737" s="14">
        <f t="shared" si="60"/>
        <v>40646.014456018522</v>
      </c>
      <c r="T737" s="15">
        <f t="shared" si="61"/>
        <v>40706.014456018522</v>
      </c>
    </row>
    <row r="738" spans="1:21" ht="49" hidden="1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6"/>
        <v>108</v>
      </c>
      <c r="P738">
        <f t="shared" si="59"/>
        <v>112.79</v>
      </c>
      <c r="Q738" s="10" t="s">
        <v>8313</v>
      </c>
      <c r="R738" t="s">
        <v>8314</v>
      </c>
      <c r="S738" s="14">
        <f t="shared" si="60"/>
        <v>42529.979108796295</v>
      </c>
      <c r="T738" s="15">
        <f t="shared" si="61"/>
        <v>42550.979108796295</v>
      </c>
    </row>
    <row r="739" spans="1:21" ht="33" hidden="1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6"/>
        <v>100</v>
      </c>
      <c r="P739">
        <f t="shared" si="59"/>
        <v>190.9</v>
      </c>
      <c r="Q739" s="10" t="s">
        <v>8327</v>
      </c>
      <c r="R739" t="s">
        <v>8331</v>
      </c>
      <c r="S739" s="14">
        <f t="shared" si="60"/>
        <v>41620.87667824074</v>
      </c>
      <c r="T739" s="15">
        <f t="shared" si="61"/>
        <v>41650.87667824074</v>
      </c>
    </row>
    <row r="740" spans="1:21" ht="49" x14ac:dyDescent="0.25">
      <c r="A740">
        <v>2821</v>
      </c>
      <c r="B740" s="3" t="s">
        <v>2821</v>
      </c>
      <c r="C740" s="3" t="s">
        <v>6931</v>
      </c>
      <c r="D740" s="6">
        <v>1000</v>
      </c>
      <c r="E740" s="8">
        <v>1000</v>
      </c>
      <c r="F740" t="s">
        <v>8218</v>
      </c>
      <c r="G740" t="s">
        <v>8224</v>
      </c>
      <c r="H740" t="s">
        <v>8246</v>
      </c>
      <c r="I740">
        <v>1411510135</v>
      </c>
      <c r="J740">
        <v>1408918135</v>
      </c>
      <c r="K740" t="b">
        <v>0</v>
      </c>
      <c r="L740">
        <v>35</v>
      </c>
      <c r="M740" t="b">
        <v>1</v>
      </c>
      <c r="N740" t="s">
        <v>8269</v>
      </c>
      <c r="O740">
        <f t="shared" si="56"/>
        <v>100</v>
      </c>
      <c r="P740">
        <f t="shared" si="59"/>
        <v>28.57</v>
      </c>
      <c r="Q740" s="10" t="s">
        <v>8323</v>
      </c>
      <c r="R740" t="s">
        <v>8326</v>
      </c>
      <c r="S740" s="14">
        <f t="shared" si="60"/>
        <v>41875.922858796301</v>
      </c>
      <c r="T740" s="15">
        <f t="shared" si="61"/>
        <v>41905.922858796301</v>
      </c>
      <c r="U740">
        <f t="shared" ref="U740:U741" si="63">YEAR(S740)</f>
        <v>2014</v>
      </c>
    </row>
    <row r="741" spans="1:21" ht="49" x14ac:dyDescent="0.25">
      <c r="A741">
        <v>2822</v>
      </c>
      <c r="B741" s="3" t="s">
        <v>2822</v>
      </c>
      <c r="C741" s="3" t="s">
        <v>6932</v>
      </c>
      <c r="D741" s="6">
        <v>6000</v>
      </c>
      <c r="E741" s="8">
        <v>6000</v>
      </c>
      <c r="F741" t="s">
        <v>8218</v>
      </c>
      <c r="G741" t="s">
        <v>8223</v>
      </c>
      <c r="H741" t="s">
        <v>8245</v>
      </c>
      <c r="I741">
        <v>1427469892</v>
      </c>
      <c r="J741">
        <v>1424881492</v>
      </c>
      <c r="K741" t="b">
        <v>0</v>
      </c>
      <c r="L741">
        <v>94</v>
      </c>
      <c r="M741" t="b">
        <v>1</v>
      </c>
      <c r="N741" t="s">
        <v>8269</v>
      </c>
      <c r="O741">
        <f t="shared" si="56"/>
        <v>100</v>
      </c>
      <c r="P741">
        <f t="shared" si="59"/>
        <v>63.83</v>
      </c>
      <c r="Q741" s="10" t="s">
        <v>8323</v>
      </c>
      <c r="R741" t="s">
        <v>8326</v>
      </c>
      <c r="S741" s="14">
        <f t="shared" si="60"/>
        <v>42060.683935185181</v>
      </c>
      <c r="T741" s="15">
        <f t="shared" si="61"/>
        <v>42090.642268518524</v>
      </c>
      <c r="U741">
        <f t="shared" si="63"/>
        <v>2015</v>
      </c>
    </row>
    <row r="742" spans="1:21" ht="49" hidden="1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6"/>
        <v>158</v>
      </c>
      <c r="P742">
        <f t="shared" si="59"/>
        <v>68.349999999999994</v>
      </c>
      <c r="Q742" s="10" t="s">
        <v>8311</v>
      </c>
      <c r="R742" t="s">
        <v>8333</v>
      </c>
      <c r="S742" s="14">
        <f t="shared" si="60"/>
        <v>41829.502650462964</v>
      </c>
      <c r="T742" s="15">
        <f t="shared" si="61"/>
        <v>41862.502650462964</v>
      </c>
    </row>
    <row r="743" spans="1:21" ht="21" hidden="1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6"/>
        <v>126</v>
      </c>
      <c r="P743">
        <f t="shared" si="59"/>
        <v>64.540000000000006</v>
      </c>
      <c r="Q743" s="10" t="s">
        <v>8327</v>
      </c>
      <c r="R743" t="s">
        <v>8331</v>
      </c>
      <c r="S743" s="14">
        <f t="shared" si="60"/>
        <v>41924.996099537035</v>
      </c>
      <c r="T743" s="15">
        <f t="shared" si="61"/>
        <v>41970.037766203706</v>
      </c>
    </row>
    <row r="744" spans="1:21" ht="49" hidden="1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6"/>
        <v>24</v>
      </c>
      <c r="P744">
        <f t="shared" si="59"/>
        <v>51.23</v>
      </c>
      <c r="Q744" s="10" t="s">
        <v>8313</v>
      </c>
      <c r="R744" t="s">
        <v>8314</v>
      </c>
      <c r="S744" s="14">
        <f t="shared" si="60"/>
        <v>42115.949976851851</v>
      </c>
      <c r="T744" s="15">
        <f t="shared" si="61"/>
        <v>42145.949976851851</v>
      </c>
    </row>
    <row r="745" spans="1:21" ht="49" hidden="1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6"/>
        <v>20</v>
      </c>
      <c r="P745">
        <f t="shared" si="59"/>
        <v>83.72</v>
      </c>
      <c r="Q745" s="10" t="s">
        <v>8313</v>
      </c>
      <c r="R745" t="s">
        <v>8314</v>
      </c>
      <c r="S745" s="14">
        <f t="shared" si="60"/>
        <v>42623.606134259258</v>
      </c>
      <c r="T745" s="15">
        <f t="shared" si="61"/>
        <v>42653.606134259258</v>
      </c>
    </row>
    <row r="746" spans="1:21" ht="49" hidden="1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6"/>
        <v>105</v>
      </c>
      <c r="P746">
        <f t="shared" si="59"/>
        <v>59.41</v>
      </c>
      <c r="Q746" s="10" t="s">
        <v>8313</v>
      </c>
      <c r="R746" t="s">
        <v>8314</v>
      </c>
      <c r="S746" s="14">
        <f t="shared" si="60"/>
        <v>42292.435532407413</v>
      </c>
      <c r="T746" s="15">
        <f t="shared" si="61"/>
        <v>42321.625</v>
      </c>
    </row>
    <row r="747" spans="1:21" ht="49" x14ac:dyDescent="0.25">
      <c r="A747">
        <v>2823</v>
      </c>
      <c r="B747" s="3" t="s">
        <v>2823</v>
      </c>
      <c r="C747" s="3" t="s">
        <v>6933</v>
      </c>
      <c r="D747" s="6">
        <v>100</v>
      </c>
      <c r="E747" s="8">
        <v>124</v>
      </c>
      <c r="F747" t="s">
        <v>8218</v>
      </c>
      <c r="G747" t="s">
        <v>8224</v>
      </c>
      <c r="H747" t="s">
        <v>8246</v>
      </c>
      <c r="I747">
        <v>1427842740</v>
      </c>
      <c r="J747">
        <v>1425428206</v>
      </c>
      <c r="K747" t="b">
        <v>0</v>
      </c>
      <c r="L747">
        <v>14</v>
      </c>
      <c r="M747" t="b">
        <v>1</v>
      </c>
      <c r="N747" t="s">
        <v>8269</v>
      </c>
      <c r="O747">
        <f t="shared" si="56"/>
        <v>124</v>
      </c>
      <c r="P747">
        <f t="shared" si="59"/>
        <v>8.86</v>
      </c>
      <c r="Q747" s="10" t="s">
        <v>8323</v>
      </c>
      <c r="R747" t="s">
        <v>8326</v>
      </c>
      <c r="S747" s="14">
        <f t="shared" si="60"/>
        <v>42067.011643518519</v>
      </c>
      <c r="T747" s="15">
        <f t="shared" si="61"/>
        <v>42094.957638888889</v>
      </c>
      <c r="U747">
        <f>YEAR(S747)</f>
        <v>2015</v>
      </c>
    </row>
    <row r="748" spans="1:21" ht="33" hidden="1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6"/>
        <v>52</v>
      </c>
      <c r="P748">
        <f t="shared" si="59"/>
        <v>94.19</v>
      </c>
      <c r="Q748" s="10" t="s">
        <v>8313</v>
      </c>
      <c r="R748" t="s">
        <v>8314</v>
      </c>
      <c r="S748" s="14">
        <f t="shared" si="60"/>
        <v>42705.662118055552</v>
      </c>
      <c r="T748" s="15">
        <f t="shared" si="61"/>
        <v>42765.290972222225</v>
      </c>
    </row>
    <row r="749" spans="1:21" ht="49" hidden="1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6"/>
        <v>111</v>
      </c>
      <c r="P749">
        <f t="shared" si="59"/>
        <v>104.39</v>
      </c>
      <c r="Q749" s="10" t="s">
        <v>8313</v>
      </c>
      <c r="R749" t="s">
        <v>8314</v>
      </c>
      <c r="S749" s="14">
        <f t="shared" si="60"/>
        <v>42067.876770833333</v>
      </c>
      <c r="T749" s="15">
        <f t="shared" si="61"/>
        <v>42097.835104166668</v>
      </c>
    </row>
    <row r="750" spans="1:21" ht="49" hidden="1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6"/>
        <v>125</v>
      </c>
      <c r="P750">
        <f t="shared" si="59"/>
        <v>140.1</v>
      </c>
      <c r="Q750" s="10" t="s">
        <v>8321</v>
      </c>
      <c r="R750" t="s">
        <v>8322</v>
      </c>
      <c r="S750" s="14">
        <f t="shared" si="60"/>
        <v>42078.793124999997</v>
      </c>
      <c r="T750" s="15">
        <f t="shared" si="61"/>
        <v>42123.793124999997</v>
      </c>
    </row>
    <row r="751" spans="1:21" ht="49" hidden="1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6"/>
        <v>104</v>
      </c>
      <c r="P751">
        <f t="shared" si="59"/>
        <v>90.1</v>
      </c>
      <c r="Q751" s="10" t="s">
        <v>8327</v>
      </c>
      <c r="R751" t="s">
        <v>8328</v>
      </c>
      <c r="S751" s="14">
        <f t="shared" si="60"/>
        <v>41736.004502314812</v>
      </c>
      <c r="T751" s="15">
        <f t="shared" si="61"/>
        <v>41766.004502314812</v>
      </c>
    </row>
    <row r="752" spans="1:21" ht="33" hidden="1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6"/>
        <v>252</v>
      </c>
      <c r="P752">
        <f t="shared" si="59"/>
        <v>55.61</v>
      </c>
      <c r="Q752" s="10" t="s">
        <v>8327</v>
      </c>
      <c r="R752" t="s">
        <v>8331</v>
      </c>
      <c r="S752" s="14">
        <f t="shared" si="60"/>
        <v>42677.669050925921</v>
      </c>
      <c r="T752" s="15">
        <f t="shared" si="61"/>
        <v>42707.710717592592</v>
      </c>
    </row>
    <row r="753" spans="1:21" ht="49" hidden="1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6"/>
        <v>103</v>
      </c>
      <c r="P753">
        <f t="shared" si="59"/>
        <v>64.16</v>
      </c>
      <c r="Q753" s="10" t="s">
        <v>8313</v>
      </c>
      <c r="R753" t="s">
        <v>8314</v>
      </c>
      <c r="S753" s="14">
        <f t="shared" si="60"/>
        <v>41782.741701388892</v>
      </c>
      <c r="T753" s="15">
        <f t="shared" si="61"/>
        <v>41810.915972222225</v>
      </c>
    </row>
    <row r="754" spans="1:21" ht="49" hidden="1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6"/>
        <v>930250</v>
      </c>
      <c r="P754">
        <f t="shared" si="59"/>
        <v>4.57</v>
      </c>
      <c r="Q754" s="10" t="s">
        <v>8316</v>
      </c>
      <c r="R754" t="s">
        <v>8317</v>
      </c>
      <c r="S754" s="14">
        <f t="shared" si="60"/>
        <v>42800.751041666663</v>
      </c>
      <c r="T754" s="15">
        <f t="shared" si="61"/>
        <v>42807.125</v>
      </c>
    </row>
    <row r="755" spans="1:21" ht="49" hidden="1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6"/>
        <v>185</v>
      </c>
      <c r="P755">
        <f t="shared" si="59"/>
        <v>85.44</v>
      </c>
      <c r="Q755" s="10" t="s">
        <v>8321</v>
      </c>
      <c r="R755" t="s">
        <v>8322</v>
      </c>
      <c r="S755" s="14">
        <f t="shared" si="60"/>
        <v>40266.662708333337</v>
      </c>
      <c r="T755" s="15">
        <f t="shared" si="61"/>
        <v>40330.165972222225</v>
      </c>
    </row>
    <row r="756" spans="1:21" ht="49" hidden="1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6"/>
        <v>102</v>
      </c>
      <c r="P756">
        <f t="shared" si="59"/>
        <v>196.34</v>
      </c>
      <c r="Q756" s="10" t="s">
        <v>8327</v>
      </c>
      <c r="R756" t="s">
        <v>8328</v>
      </c>
      <c r="S756" s="14">
        <f t="shared" si="60"/>
        <v>42267.746782407412</v>
      </c>
      <c r="T756" s="15">
        <f t="shared" si="61"/>
        <v>42297.746782407412</v>
      </c>
    </row>
    <row r="757" spans="1:21" ht="49" hidden="1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6"/>
        <v>115</v>
      </c>
      <c r="P757">
        <f t="shared" si="59"/>
        <v>57.52</v>
      </c>
      <c r="Q757" s="10" t="s">
        <v>8327</v>
      </c>
      <c r="R757" t="s">
        <v>8328</v>
      </c>
      <c r="S757" s="14">
        <f t="shared" si="60"/>
        <v>41299.381423611114</v>
      </c>
      <c r="T757" s="15">
        <f t="shared" si="61"/>
        <v>41329.381423611114</v>
      </c>
    </row>
    <row r="758" spans="1:21" ht="33" hidden="1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6"/>
        <v>110</v>
      </c>
      <c r="P758">
        <f t="shared" si="59"/>
        <v>96.53</v>
      </c>
      <c r="Q758" s="10" t="s">
        <v>8323</v>
      </c>
      <c r="R758" t="s">
        <v>8324</v>
      </c>
      <c r="S758" s="14">
        <f t="shared" si="60"/>
        <v>42359.868611111116</v>
      </c>
      <c r="T758" s="15">
        <f t="shared" si="61"/>
        <v>42389.868611111116</v>
      </c>
    </row>
    <row r="759" spans="1:21" ht="49" hidden="1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6"/>
        <v>102</v>
      </c>
      <c r="P759">
        <f t="shared" si="59"/>
        <v>51.04</v>
      </c>
      <c r="Q759" s="10" t="s">
        <v>8327</v>
      </c>
      <c r="R759" t="s">
        <v>8331</v>
      </c>
      <c r="S759" s="14">
        <f t="shared" si="60"/>
        <v>41800.959490740745</v>
      </c>
      <c r="T759" s="15">
        <f t="shared" si="61"/>
        <v>41830.959490740745</v>
      </c>
    </row>
    <row r="760" spans="1:21" ht="49" hidden="1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6"/>
        <v>114</v>
      </c>
      <c r="P760">
        <f t="shared" si="59"/>
        <v>67.13</v>
      </c>
      <c r="Q760" s="10" t="s">
        <v>8327</v>
      </c>
      <c r="R760" t="s">
        <v>8331</v>
      </c>
      <c r="S760" s="14">
        <f t="shared" si="60"/>
        <v>40845.050879629627</v>
      </c>
      <c r="T760" s="15">
        <f t="shared" si="61"/>
        <v>40890.092546296299</v>
      </c>
    </row>
    <row r="761" spans="1:21" ht="33" x14ac:dyDescent="0.25">
      <c r="A761">
        <v>2824</v>
      </c>
      <c r="B761" s="3" t="s">
        <v>2824</v>
      </c>
      <c r="C761" s="3" t="s">
        <v>6934</v>
      </c>
      <c r="D761" s="6">
        <v>650</v>
      </c>
      <c r="E761" s="8">
        <v>760</v>
      </c>
      <c r="F761" t="s">
        <v>8218</v>
      </c>
      <c r="G761" t="s">
        <v>8223</v>
      </c>
      <c r="H761" t="s">
        <v>8245</v>
      </c>
      <c r="I761">
        <v>1434159780</v>
      </c>
      <c r="J761">
        <v>1431412196</v>
      </c>
      <c r="K761" t="b">
        <v>0</v>
      </c>
      <c r="L761">
        <v>15</v>
      </c>
      <c r="M761" t="b">
        <v>1</v>
      </c>
      <c r="N761" t="s">
        <v>8269</v>
      </c>
      <c r="O761">
        <f t="shared" si="56"/>
        <v>117</v>
      </c>
      <c r="P761">
        <f t="shared" si="59"/>
        <v>50.67</v>
      </c>
      <c r="Q761" s="10" t="s">
        <v>8323</v>
      </c>
      <c r="R761" t="s">
        <v>8326</v>
      </c>
      <c r="S761" s="14">
        <f t="shared" si="60"/>
        <v>42136.270787037036</v>
      </c>
      <c r="T761" s="15">
        <f t="shared" si="61"/>
        <v>42168.071527777778</v>
      </c>
      <c r="U761">
        <f>YEAR(S761)</f>
        <v>2015</v>
      </c>
    </row>
    <row r="762" spans="1:21" ht="49" hidden="1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6"/>
        <v>261</v>
      </c>
      <c r="P762">
        <f t="shared" si="59"/>
        <v>54.62</v>
      </c>
      <c r="Q762" s="10" t="s">
        <v>8313</v>
      </c>
      <c r="R762" t="s">
        <v>8314</v>
      </c>
      <c r="S762" s="14">
        <f t="shared" si="60"/>
        <v>42333.619050925925</v>
      </c>
      <c r="T762" s="15">
        <f t="shared" si="61"/>
        <v>42369.125</v>
      </c>
    </row>
    <row r="763" spans="1:21" ht="49" hidden="1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6"/>
        <v>104</v>
      </c>
      <c r="P763">
        <f t="shared" si="59"/>
        <v>130.16</v>
      </c>
      <c r="Q763" s="10" t="s">
        <v>8313</v>
      </c>
      <c r="R763" t="s">
        <v>8314</v>
      </c>
      <c r="S763" s="14">
        <f t="shared" si="60"/>
        <v>42109.894942129627</v>
      </c>
      <c r="T763" s="15">
        <f t="shared" si="61"/>
        <v>42141.75</v>
      </c>
    </row>
    <row r="764" spans="1:21" ht="49" hidden="1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6"/>
        <v>101</v>
      </c>
      <c r="P764">
        <f t="shared" si="59"/>
        <v>159.82</v>
      </c>
      <c r="Q764" s="10" t="s">
        <v>8321</v>
      </c>
      <c r="R764" t="s">
        <v>8332</v>
      </c>
      <c r="S764" s="14">
        <f t="shared" si="60"/>
        <v>42516.047071759262</v>
      </c>
      <c r="T764" s="15">
        <f t="shared" si="61"/>
        <v>42556.047071759262</v>
      </c>
    </row>
    <row r="765" spans="1:21" ht="49" hidden="1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6"/>
        <v>101</v>
      </c>
      <c r="P765">
        <f t="shared" si="59"/>
        <v>347.85</v>
      </c>
      <c r="Q765" s="10" t="s">
        <v>8321</v>
      </c>
      <c r="R765" t="s">
        <v>8322</v>
      </c>
      <c r="S765" s="14">
        <f t="shared" si="60"/>
        <v>40255.744629629626</v>
      </c>
      <c r="T765" s="15">
        <f t="shared" si="61"/>
        <v>40300.806944444441</v>
      </c>
    </row>
    <row r="766" spans="1:21" ht="33" hidden="1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6"/>
        <v>361</v>
      </c>
      <c r="P766">
        <f t="shared" si="59"/>
        <v>96.06</v>
      </c>
      <c r="Q766" s="10" t="s">
        <v>8308</v>
      </c>
      <c r="R766" t="s">
        <v>8309</v>
      </c>
      <c r="S766" s="14">
        <f t="shared" si="60"/>
        <v>41848.021770833337</v>
      </c>
      <c r="T766" s="15">
        <f t="shared" si="61"/>
        <v>41878.021770833337</v>
      </c>
    </row>
    <row r="767" spans="1:21" ht="49" hidden="1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6"/>
        <v>113</v>
      </c>
      <c r="P767">
        <f t="shared" si="59"/>
        <v>107.32</v>
      </c>
      <c r="Q767" s="10" t="s">
        <v>8316</v>
      </c>
      <c r="R767" t="s">
        <v>8317</v>
      </c>
      <c r="S767" s="14">
        <f t="shared" si="60"/>
        <v>42296.631331018521</v>
      </c>
      <c r="T767" s="15">
        <f t="shared" si="61"/>
        <v>42326.672997685186</v>
      </c>
    </row>
    <row r="768" spans="1:21" ht="49" hidden="1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6"/>
        <v>112</v>
      </c>
      <c r="P768">
        <f t="shared" si="59"/>
        <v>61.3</v>
      </c>
      <c r="Q768" s="10" t="s">
        <v>8321</v>
      </c>
      <c r="R768" t="s">
        <v>8322</v>
      </c>
      <c r="S768" s="14">
        <f t="shared" si="60"/>
        <v>41348.877685185187</v>
      </c>
      <c r="T768" s="15">
        <f t="shared" si="61"/>
        <v>41378.877685185187</v>
      </c>
    </row>
    <row r="769" spans="1:21" ht="49" hidden="1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6"/>
        <v>22</v>
      </c>
      <c r="P769">
        <f t="shared" si="59"/>
        <v>23.95</v>
      </c>
      <c r="Q769" s="10" t="s">
        <v>8308</v>
      </c>
      <c r="R769" t="s">
        <v>8310</v>
      </c>
      <c r="S769" s="14">
        <f t="shared" si="60"/>
        <v>41835.581018518518</v>
      </c>
      <c r="T769" s="15">
        <f t="shared" si="61"/>
        <v>41895.581018518518</v>
      </c>
    </row>
    <row r="770" spans="1:21" ht="49" hidden="1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ref="O770:O833" si="64">ROUND(E770/D770*100,0)</f>
        <v>110</v>
      </c>
      <c r="P770">
        <f t="shared" si="59"/>
        <v>65.91</v>
      </c>
      <c r="Q770" s="10" t="s">
        <v>8327</v>
      </c>
      <c r="R770" t="s">
        <v>8331</v>
      </c>
      <c r="S770" s="14">
        <f t="shared" si="60"/>
        <v>42433.688900462963</v>
      </c>
      <c r="T770" s="15">
        <f t="shared" si="61"/>
        <v>42489.507638888885</v>
      </c>
    </row>
    <row r="771" spans="1:21" ht="49" hidden="1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si="64"/>
        <v>15</v>
      </c>
      <c r="P771">
        <f t="shared" si="59"/>
        <v>93.9</v>
      </c>
      <c r="Q771" s="10" t="s">
        <v>8308</v>
      </c>
      <c r="R771" t="s">
        <v>8310</v>
      </c>
      <c r="S771" s="14">
        <f t="shared" si="60"/>
        <v>42556.695706018523</v>
      </c>
      <c r="T771" s="15">
        <f t="shared" si="61"/>
        <v>42616.695706018523</v>
      </c>
    </row>
    <row r="772" spans="1:21" ht="33" hidden="1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4"/>
        <v>18</v>
      </c>
      <c r="P772">
        <f t="shared" si="59"/>
        <v>115.99</v>
      </c>
      <c r="Q772" s="10" t="s">
        <v>8321</v>
      </c>
      <c r="R772" t="s">
        <v>8325</v>
      </c>
      <c r="S772" s="14">
        <f t="shared" si="60"/>
        <v>42429.326678240745</v>
      </c>
      <c r="T772" s="15">
        <f t="shared" si="61"/>
        <v>42461.290972222225</v>
      </c>
    </row>
    <row r="773" spans="1:21" ht="49" hidden="1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4"/>
        <v>489</v>
      </c>
      <c r="P773">
        <f t="shared" si="59"/>
        <v>31.57</v>
      </c>
      <c r="Q773" s="10" t="s">
        <v>8316</v>
      </c>
      <c r="R773" t="s">
        <v>8317</v>
      </c>
      <c r="S773" s="14">
        <f t="shared" si="60"/>
        <v>42745.365474537044</v>
      </c>
      <c r="T773" s="15">
        <f t="shared" si="61"/>
        <v>42775.208333333328</v>
      </c>
    </row>
    <row r="774" spans="1:21" ht="33" hidden="1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4"/>
        <v>176</v>
      </c>
      <c r="P774">
        <f t="shared" si="59"/>
        <v>56</v>
      </c>
      <c r="Q774" s="10" t="s">
        <v>8327</v>
      </c>
      <c r="R774" t="s">
        <v>8328</v>
      </c>
      <c r="S774" s="14">
        <f t="shared" si="60"/>
        <v>41002.958634259259</v>
      </c>
      <c r="T774" s="15">
        <f t="shared" si="61"/>
        <v>41032.958634259259</v>
      </c>
    </row>
    <row r="775" spans="1:21" ht="49" hidden="1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4"/>
        <v>103</v>
      </c>
      <c r="P775">
        <f t="shared" si="59"/>
        <v>94.41</v>
      </c>
      <c r="Q775" s="10" t="s">
        <v>8323</v>
      </c>
      <c r="R775" t="s">
        <v>8324</v>
      </c>
      <c r="S775" s="14">
        <f t="shared" si="60"/>
        <v>42740.837152777778</v>
      </c>
      <c r="T775" s="15">
        <f t="shared" si="61"/>
        <v>42762.837152777778</v>
      </c>
    </row>
    <row r="776" spans="1:21" ht="49" hidden="1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4"/>
        <v>104</v>
      </c>
      <c r="P776">
        <f t="shared" si="59"/>
        <v>194.44</v>
      </c>
      <c r="Q776" s="10" t="s">
        <v>8321</v>
      </c>
      <c r="R776" t="s">
        <v>8332</v>
      </c>
      <c r="S776" s="14">
        <f t="shared" si="60"/>
        <v>42323.964976851858</v>
      </c>
      <c r="T776" s="15">
        <f t="shared" si="61"/>
        <v>42353.964976851858</v>
      </c>
    </row>
    <row r="777" spans="1:21" ht="49" x14ac:dyDescent="0.25">
      <c r="A777">
        <v>2825</v>
      </c>
      <c r="B777" s="3" t="s">
        <v>2825</v>
      </c>
      <c r="C777" s="3" t="s">
        <v>6935</v>
      </c>
      <c r="D777" s="6">
        <v>3000</v>
      </c>
      <c r="E777" s="8">
        <v>3100</v>
      </c>
      <c r="F777" t="s">
        <v>8218</v>
      </c>
      <c r="G777" t="s">
        <v>8224</v>
      </c>
      <c r="H777" t="s">
        <v>8246</v>
      </c>
      <c r="I777">
        <v>1449255686</v>
      </c>
      <c r="J777">
        <v>1446663686</v>
      </c>
      <c r="K777" t="b">
        <v>0</v>
      </c>
      <c r="L777">
        <v>51</v>
      </c>
      <c r="M777" t="b">
        <v>1</v>
      </c>
      <c r="N777" t="s">
        <v>8269</v>
      </c>
      <c r="O777">
        <f t="shared" si="64"/>
        <v>103</v>
      </c>
      <c r="P777">
        <f t="shared" si="59"/>
        <v>60.78</v>
      </c>
      <c r="Q777" s="10" t="s">
        <v>8323</v>
      </c>
      <c r="R777" t="s">
        <v>8326</v>
      </c>
      <c r="S777" s="14">
        <f t="shared" si="60"/>
        <v>42312.792662037042</v>
      </c>
      <c r="T777" s="15">
        <f t="shared" si="61"/>
        <v>42342.792662037042</v>
      </c>
      <c r="U777">
        <f>YEAR(S777)</f>
        <v>2015</v>
      </c>
    </row>
    <row r="778" spans="1:21" ht="49" hidden="1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4"/>
        <v>117</v>
      </c>
      <c r="P778">
        <f t="shared" si="59"/>
        <v>60.27</v>
      </c>
      <c r="Q778" s="10" t="s">
        <v>8327</v>
      </c>
      <c r="R778" t="s">
        <v>8328</v>
      </c>
      <c r="S778" s="14">
        <f t="shared" si="60"/>
        <v>40852.889699074076</v>
      </c>
      <c r="T778" s="15">
        <f t="shared" si="61"/>
        <v>40883.249305555553</v>
      </c>
    </row>
    <row r="779" spans="1:21" ht="49" hidden="1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4"/>
        <v>103</v>
      </c>
      <c r="P779">
        <f t="shared" si="59"/>
        <v>109.19</v>
      </c>
      <c r="Q779" s="10" t="s">
        <v>8321</v>
      </c>
      <c r="R779" t="s">
        <v>8322</v>
      </c>
      <c r="S779" s="14">
        <f t="shared" si="60"/>
        <v>42101.737442129626</v>
      </c>
      <c r="T779" s="15">
        <f t="shared" si="61"/>
        <v>42132.916666666672</v>
      </c>
    </row>
    <row r="780" spans="1:21" ht="33" hidden="1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4"/>
        <v>109</v>
      </c>
      <c r="P780">
        <f t="shared" si="59"/>
        <v>86.44</v>
      </c>
      <c r="Q780" s="10" t="s">
        <v>8327</v>
      </c>
      <c r="R780" t="s">
        <v>8330</v>
      </c>
      <c r="S780" s="14">
        <f t="shared" si="60"/>
        <v>42783.815289351856</v>
      </c>
      <c r="T780" s="15">
        <f t="shared" si="61"/>
        <v>42811.773622685185</v>
      </c>
    </row>
    <row r="781" spans="1:21" ht="49" hidden="1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4"/>
        <v>51</v>
      </c>
      <c r="P781">
        <f t="shared" si="59"/>
        <v>147.88</v>
      </c>
      <c r="Q781" s="10" t="s">
        <v>8323</v>
      </c>
      <c r="R781" t="s">
        <v>8335</v>
      </c>
      <c r="S781" s="14">
        <f t="shared" si="60"/>
        <v>41880.753437499996</v>
      </c>
      <c r="T781" s="15">
        <f t="shared" si="61"/>
        <v>41905.165972222225</v>
      </c>
    </row>
    <row r="782" spans="1:21" ht="49" hidden="1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4"/>
        <v>103</v>
      </c>
      <c r="P782">
        <f t="shared" si="59"/>
        <v>242.28</v>
      </c>
      <c r="Q782" s="10" t="s">
        <v>8323</v>
      </c>
      <c r="R782" t="s">
        <v>8324</v>
      </c>
      <c r="S782" s="14">
        <f t="shared" si="60"/>
        <v>41778.548055555555</v>
      </c>
      <c r="T782" s="15">
        <f t="shared" si="61"/>
        <v>41838.548055555555</v>
      </c>
    </row>
    <row r="783" spans="1:21" ht="49" hidden="1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4"/>
        <v>174</v>
      </c>
      <c r="P783">
        <f t="shared" si="59"/>
        <v>51.85</v>
      </c>
      <c r="Q783" s="10" t="s">
        <v>8327</v>
      </c>
      <c r="R783" t="s">
        <v>8338</v>
      </c>
      <c r="S783" s="14">
        <f t="shared" si="60"/>
        <v>40626.834444444445</v>
      </c>
      <c r="T783" s="15">
        <f t="shared" si="61"/>
        <v>40657.834444444445</v>
      </c>
    </row>
    <row r="784" spans="1:21" ht="49" x14ac:dyDescent="0.25">
      <c r="A784">
        <v>2826</v>
      </c>
      <c r="B784" s="3" t="s">
        <v>2826</v>
      </c>
      <c r="C784" s="3" t="s">
        <v>6936</v>
      </c>
      <c r="D784" s="6">
        <v>2000</v>
      </c>
      <c r="E784" s="8">
        <v>2155</v>
      </c>
      <c r="F784" t="s">
        <v>8218</v>
      </c>
      <c r="G784" t="s">
        <v>8223</v>
      </c>
      <c r="H784" t="s">
        <v>8245</v>
      </c>
      <c r="I784">
        <v>1436511600</v>
      </c>
      <c r="J784">
        <v>1434415812</v>
      </c>
      <c r="K784" t="b">
        <v>0</v>
      </c>
      <c r="L784">
        <v>19</v>
      </c>
      <c r="M784" t="b">
        <v>1</v>
      </c>
      <c r="N784" t="s">
        <v>8269</v>
      </c>
      <c r="O784">
        <f t="shared" si="64"/>
        <v>108</v>
      </c>
      <c r="P784">
        <f t="shared" si="59"/>
        <v>113.42</v>
      </c>
      <c r="Q784" s="10" t="s">
        <v>8323</v>
      </c>
      <c r="R784" t="s">
        <v>8326</v>
      </c>
      <c r="S784" s="14">
        <f t="shared" si="60"/>
        <v>42171.034861111111</v>
      </c>
      <c r="T784" s="15">
        <f t="shared" si="61"/>
        <v>42195.291666666672</v>
      </c>
      <c r="U784">
        <f>YEAR(S784)</f>
        <v>2015</v>
      </c>
    </row>
    <row r="785" spans="1:20" ht="49" hidden="1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4"/>
        <v>116</v>
      </c>
      <c r="P785">
        <f t="shared" si="59"/>
        <v>144.43</v>
      </c>
      <c r="Q785" s="10" t="s">
        <v>8316</v>
      </c>
      <c r="R785" t="s">
        <v>8317</v>
      </c>
      <c r="S785" s="14">
        <f t="shared" si="60"/>
        <v>42014.832326388889</v>
      </c>
      <c r="T785" s="15">
        <f t="shared" si="61"/>
        <v>42035.832326388889</v>
      </c>
    </row>
    <row r="786" spans="1:20" ht="65" hidden="1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4"/>
        <v>173</v>
      </c>
      <c r="P786">
        <f t="shared" si="59"/>
        <v>75.13</v>
      </c>
      <c r="Q786" s="10" t="s">
        <v>8319</v>
      </c>
      <c r="R786" t="s">
        <v>8320</v>
      </c>
      <c r="S786" s="14">
        <f t="shared" si="60"/>
        <v>42243.190057870372</v>
      </c>
      <c r="T786" s="15">
        <f t="shared" si="61"/>
        <v>42273.190057870372</v>
      </c>
    </row>
    <row r="787" spans="1:20" ht="49" hidden="1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4"/>
        <v>102</v>
      </c>
      <c r="P787">
        <f t="shared" si="59"/>
        <v>105.32</v>
      </c>
      <c r="Q787" s="10" t="s">
        <v>8321</v>
      </c>
      <c r="R787" t="s">
        <v>8322</v>
      </c>
      <c r="S787" s="14">
        <f t="shared" si="60"/>
        <v>42184.626250000001</v>
      </c>
      <c r="T787" s="15">
        <f t="shared" si="61"/>
        <v>42217.626250000001</v>
      </c>
    </row>
    <row r="788" spans="1:20" ht="49" hidden="1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4"/>
        <v>35</v>
      </c>
      <c r="P788">
        <f t="shared" ref="P788:P851" si="65">IFERROR(ROUND(E788/L788,2),0)</f>
        <v>95.91</v>
      </c>
      <c r="Q788" s="10" t="s">
        <v>8308</v>
      </c>
      <c r="R788" t="s">
        <v>8310</v>
      </c>
      <c r="S788" s="14">
        <f t="shared" ref="S788:S851" si="66">(((J788/60)/60)/24)+DATE(1970,1,1)</f>
        <v>42339.833981481483</v>
      </c>
      <c r="T788" s="15">
        <f t="shared" ref="T788:T851" si="67">(((I788/60)/60)/24)+DATE(1970,1,1)</f>
        <v>42367.833333333328</v>
      </c>
    </row>
    <row r="789" spans="1:20" ht="33" hidden="1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4"/>
        <v>108</v>
      </c>
      <c r="P789">
        <f t="shared" si="65"/>
        <v>88.87</v>
      </c>
      <c r="Q789" s="10" t="s">
        <v>8323</v>
      </c>
      <c r="R789" t="s">
        <v>8324</v>
      </c>
      <c r="S789" s="14">
        <f t="shared" si="66"/>
        <v>41957.756840277783</v>
      </c>
      <c r="T789" s="15">
        <f t="shared" si="67"/>
        <v>41987.756840277783</v>
      </c>
    </row>
    <row r="790" spans="1:20" ht="49" hidden="1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4"/>
        <v>11</v>
      </c>
      <c r="P790">
        <f t="shared" si="65"/>
        <v>72.760000000000005</v>
      </c>
      <c r="Q790" s="10" t="s">
        <v>8319</v>
      </c>
      <c r="R790" t="s">
        <v>8345</v>
      </c>
      <c r="S790" s="14">
        <f t="shared" si="66"/>
        <v>42113.105046296296</v>
      </c>
      <c r="T790" s="15">
        <f t="shared" si="67"/>
        <v>42158.105046296296</v>
      </c>
    </row>
    <row r="791" spans="1:20" ht="33" hidden="1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4"/>
        <v>107</v>
      </c>
      <c r="P791">
        <f t="shared" si="65"/>
        <v>49.32</v>
      </c>
      <c r="Q791" s="10" t="s">
        <v>8321</v>
      </c>
      <c r="R791" t="s">
        <v>8332</v>
      </c>
      <c r="S791" s="14">
        <f t="shared" si="66"/>
        <v>42149.548888888887</v>
      </c>
      <c r="T791" s="15">
        <f t="shared" si="67"/>
        <v>42163.666666666672</v>
      </c>
    </row>
    <row r="792" spans="1:20" ht="49" hidden="1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4"/>
        <v>101</v>
      </c>
      <c r="P792">
        <f t="shared" si="65"/>
        <v>125.99</v>
      </c>
      <c r="Q792" s="10" t="s">
        <v>8319</v>
      </c>
      <c r="R792" t="s">
        <v>8320</v>
      </c>
      <c r="S792" s="14">
        <f t="shared" si="66"/>
        <v>42704.187118055561</v>
      </c>
      <c r="T792" s="15">
        <f t="shared" si="67"/>
        <v>42738.178472222222</v>
      </c>
    </row>
    <row r="793" spans="1:20" ht="33" hidden="1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4"/>
        <v>107</v>
      </c>
      <c r="P793">
        <f t="shared" si="65"/>
        <v>45.42</v>
      </c>
      <c r="Q793" s="10" t="s">
        <v>8321</v>
      </c>
      <c r="R793" t="s">
        <v>8322</v>
      </c>
      <c r="S793" s="14">
        <f t="shared" si="66"/>
        <v>40588.526412037041</v>
      </c>
      <c r="T793" s="15">
        <f t="shared" si="67"/>
        <v>40618.48474537037</v>
      </c>
    </row>
    <row r="794" spans="1:20" ht="49" hidden="1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4"/>
        <v>9</v>
      </c>
      <c r="P794">
        <f t="shared" si="65"/>
        <v>29.24</v>
      </c>
      <c r="Q794" s="10" t="s">
        <v>8346</v>
      </c>
      <c r="R794" t="s">
        <v>8347</v>
      </c>
      <c r="S794" s="14">
        <f t="shared" si="66"/>
        <v>42114.252951388888</v>
      </c>
      <c r="T794" s="15">
        <f t="shared" si="67"/>
        <v>42144.252951388888</v>
      </c>
    </row>
    <row r="795" spans="1:20" ht="65" hidden="1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4"/>
        <v>107</v>
      </c>
      <c r="P795">
        <f t="shared" si="65"/>
        <v>90.82</v>
      </c>
      <c r="Q795" s="10" t="s">
        <v>8323</v>
      </c>
      <c r="R795" t="s">
        <v>8335</v>
      </c>
      <c r="S795" s="14">
        <f t="shared" si="66"/>
        <v>41814.367800925924</v>
      </c>
      <c r="T795" s="15">
        <f t="shared" si="67"/>
        <v>41852.041666666664</v>
      </c>
    </row>
    <row r="796" spans="1:20" ht="33" hidden="1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4"/>
        <v>142</v>
      </c>
      <c r="P796">
        <f t="shared" si="65"/>
        <v>193.84</v>
      </c>
      <c r="Q796" s="10" t="s">
        <v>8321</v>
      </c>
      <c r="R796" t="s">
        <v>8332</v>
      </c>
      <c r="S796" s="14">
        <f t="shared" si="66"/>
        <v>42068.307002314818</v>
      </c>
      <c r="T796" s="15">
        <f t="shared" si="67"/>
        <v>42098.265335648146</v>
      </c>
    </row>
    <row r="797" spans="1:20" ht="49" hidden="1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4"/>
        <v>106</v>
      </c>
      <c r="P797">
        <f t="shared" si="65"/>
        <v>146.88</v>
      </c>
      <c r="Q797" s="10" t="s">
        <v>8321</v>
      </c>
      <c r="R797" t="s">
        <v>8332</v>
      </c>
      <c r="S797" s="14">
        <f t="shared" si="66"/>
        <v>41794.072337962964</v>
      </c>
      <c r="T797" s="15">
        <f t="shared" si="67"/>
        <v>41804.072337962964</v>
      </c>
    </row>
    <row r="798" spans="1:20" ht="33" hidden="1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4"/>
        <v>11</v>
      </c>
      <c r="P798">
        <f t="shared" si="65"/>
        <v>117.65</v>
      </c>
      <c r="Q798" s="10" t="s">
        <v>8323</v>
      </c>
      <c r="R798" t="s">
        <v>8324</v>
      </c>
      <c r="S798" s="14">
        <f t="shared" si="66"/>
        <v>42299.130162037036</v>
      </c>
      <c r="T798" s="15">
        <f t="shared" si="67"/>
        <v>42330.290972222225</v>
      </c>
    </row>
    <row r="799" spans="1:20" ht="33" hidden="1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4"/>
        <v>282</v>
      </c>
      <c r="P799">
        <f t="shared" si="65"/>
        <v>52.79</v>
      </c>
      <c r="Q799" s="10" t="s">
        <v>8313</v>
      </c>
      <c r="R799" t="s">
        <v>8314</v>
      </c>
      <c r="S799" s="14">
        <f t="shared" si="66"/>
        <v>42736.732893518521</v>
      </c>
      <c r="T799" s="15">
        <f t="shared" si="67"/>
        <v>42767</v>
      </c>
    </row>
    <row r="800" spans="1:20" ht="49" hidden="1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4"/>
        <v>105</v>
      </c>
      <c r="P800">
        <f t="shared" si="65"/>
        <v>158.96</v>
      </c>
      <c r="Q800" s="10" t="s">
        <v>8327</v>
      </c>
      <c r="R800" t="s">
        <v>8331</v>
      </c>
      <c r="S800" s="14">
        <f t="shared" si="66"/>
        <v>40736.115011574075</v>
      </c>
      <c r="T800" s="15">
        <f t="shared" si="67"/>
        <v>40791.712500000001</v>
      </c>
    </row>
    <row r="801" spans="1:21" ht="33" hidden="1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4"/>
        <v>168</v>
      </c>
      <c r="P801">
        <f t="shared" si="65"/>
        <v>84.86</v>
      </c>
      <c r="Q801" s="10" t="s">
        <v>8323</v>
      </c>
      <c r="R801" t="s">
        <v>8324</v>
      </c>
      <c r="S801" s="14">
        <f t="shared" si="66"/>
        <v>42567.264178240745</v>
      </c>
      <c r="T801" s="15">
        <f t="shared" si="67"/>
        <v>42597.264178240745</v>
      </c>
    </row>
    <row r="802" spans="1:21" ht="49" hidden="1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4"/>
        <v>168</v>
      </c>
      <c r="P802">
        <f t="shared" si="65"/>
        <v>75.67</v>
      </c>
      <c r="Q802" s="10" t="s">
        <v>8319</v>
      </c>
      <c r="R802" t="s">
        <v>8320</v>
      </c>
      <c r="S802" s="14">
        <f t="shared" si="66"/>
        <v>42670.602673611109</v>
      </c>
      <c r="T802" s="15">
        <f t="shared" si="67"/>
        <v>42700.64434027778</v>
      </c>
    </row>
    <row r="803" spans="1:21" ht="21" hidden="1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4"/>
        <v>104</v>
      </c>
      <c r="P803">
        <f t="shared" si="65"/>
        <v>117.68</v>
      </c>
      <c r="Q803" s="10" t="s">
        <v>8327</v>
      </c>
      <c r="R803" t="s">
        <v>8331</v>
      </c>
      <c r="S803" s="14">
        <f t="shared" si="66"/>
        <v>40763.691423611112</v>
      </c>
      <c r="T803" s="15">
        <f t="shared" si="67"/>
        <v>40793.691423611112</v>
      </c>
    </row>
    <row r="804" spans="1:21" ht="49" hidden="1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4"/>
        <v>104</v>
      </c>
      <c r="P804">
        <f t="shared" si="65"/>
        <v>56.41</v>
      </c>
      <c r="Q804" s="10" t="s">
        <v>8327</v>
      </c>
      <c r="R804" t="s">
        <v>8331</v>
      </c>
      <c r="S804" s="14">
        <f t="shared" si="66"/>
        <v>41370.800185185188</v>
      </c>
      <c r="T804" s="15">
        <f t="shared" si="67"/>
        <v>41400.800185185188</v>
      </c>
    </row>
    <row r="805" spans="1:21" ht="49" x14ac:dyDescent="0.25">
      <c r="A805">
        <v>2827</v>
      </c>
      <c r="B805" s="3" t="s">
        <v>2827</v>
      </c>
      <c r="C805" s="3" t="s">
        <v>6937</v>
      </c>
      <c r="D805" s="6">
        <v>2000</v>
      </c>
      <c r="E805" s="8">
        <v>2405</v>
      </c>
      <c r="F805" t="s">
        <v>8218</v>
      </c>
      <c r="G805" t="s">
        <v>8223</v>
      </c>
      <c r="H805" t="s">
        <v>8245</v>
      </c>
      <c r="I805">
        <v>1464971400</v>
      </c>
      <c r="J805">
        <v>1462379066</v>
      </c>
      <c r="K805" t="b">
        <v>0</v>
      </c>
      <c r="L805">
        <v>23</v>
      </c>
      <c r="M805" t="b">
        <v>1</v>
      </c>
      <c r="N805" t="s">
        <v>8269</v>
      </c>
      <c r="O805">
        <f t="shared" si="64"/>
        <v>120</v>
      </c>
      <c r="P805">
        <f t="shared" si="65"/>
        <v>104.57</v>
      </c>
      <c r="Q805" s="10" t="s">
        <v>8323</v>
      </c>
      <c r="R805" t="s">
        <v>8326</v>
      </c>
      <c r="S805" s="14">
        <f t="shared" si="66"/>
        <v>42494.683634259258</v>
      </c>
      <c r="T805" s="15">
        <f t="shared" si="67"/>
        <v>42524.6875</v>
      </c>
      <c r="U805">
        <f>YEAR(S805)</f>
        <v>2016</v>
      </c>
    </row>
    <row r="806" spans="1:21" ht="49" hidden="1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4"/>
        <v>166</v>
      </c>
      <c r="P806">
        <f t="shared" si="65"/>
        <v>177.02</v>
      </c>
      <c r="Q806" s="10" t="s">
        <v>8323</v>
      </c>
      <c r="R806" t="s">
        <v>8324</v>
      </c>
      <c r="S806" s="14">
        <f t="shared" si="66"/>
        <v>41975.901180555549</v>
      </c>
      <c r="T806" s="15">
        <f t="shared" si="67"/>
        <v>42004.890277777777</v>
      </c>
    </row>
    <row r="807" spans="1:21" ht="33" hidden="1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4"/>
        <v>22</v>
      </c>
      <c r="P807">
        <f t="shared" si="65"/>
        <v>66.52</v>
      </c>
      <c r="Q807" s="10" t="s">
        <v>8321</v>
      </c>
      <c r="R807" t="s">
        <v>8339</v>
      </c>
      <c r="S807" s="14">
        <f t="shared" si="66"/>
        <v>41381.50577546296</v>
      </c>
      <c r="T807" s="15">
        <f t="shared" si="67"/>
        <v>41411.50577546296</v>
      </c>
    </row>
    <row r="808" spans="1:21" ht="49" hidden="1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4"/>
        <v>138</v>
      </c>
      <c r="P808">
        <f t="shared" si="65"/>
        <v>87.44</v>
      </c>
      <c r="Q808" s="10" t="s">
        <v>8308</v>
      </c>
      <c r="R808" t="s">
        <v>8309</v>
      </c>
      <c r="S808" s="14">
        <f t="shared" si="66"/>
        <v>40638.828009259261</v>
      </c>
      <c r="T808" s="15">
        <f t="shared" si="67"/>
        <v>40728.828009259261</v>
      </c>
    </row>
    <row r="809" spans="1:21" ht="49" hidden="1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4"/>
        <v>332</v>
      </c>
      <c r="P809">
        <f t="shared" si="65"/>
        <v>21.23</v>
      </c>
      <c r="Q809" s="10" t="s">
        <v>8316</v>
      </c>
      <c r="R809" t="s">
        <v>8317</v>
      </c>
      <c r="S809" s="14">
        <f t="shared" si="66"/>
        <v>42331.378923611104</v>
      </c>
      <c r="T809" s="15">
        <f t="shared" si="67"/>
        <v>42352</v>
      </c>
    </row>
    <row r="810" spans="1:21" ht="49" hidden="1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4"/>
        <v>111</v>
      </c>
      <c r="P810">
        <f t="shared" si="65"/>
        <v>61.03</v>
      </c>
      <c r="Q810" s="10" t="s">
        <v>8327</v>
      </c>
      <c r="R810" t="s">
        <v>8341</v>
      </c>
      <c r="S810" s="14">
        <f t="shared" si="66"/>
        <v>41304.751284722224</v>
      </c>
      <c r="T810" s="15">
        <f t="shared" si="67"/>
        <v>41334.750787037039</v>
      </c>
    </row>
    <row r="811" spans="1:21" ht="49" hidden="1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4"/>
        <v>165</v>
      </c>
      <c r="P811">
        <f t="shared" si="65"/>
        <v>81.099999999999994</v>
      </c>
      <c r="Q811" s="10" t="s">
        <v>8313</v>
      </c>
      <c r="R811" t="s">
        <v>8314</v>
      </c>
      <c r="S811" s="14">
        <f t="shared" si="66"/>
        <v>42405.67260416667</v>
      </c>
      <c r="T811" s="15">
        <f t="shared" si="67"/>
        <v>42425.67260416667</v>
      </c>
    </row>
    <row r="812" spans="1:21" ht="49" hidden="1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4"/>
        <v>24</v>
      </c>
      <c r="P812">
        <f t="shared" si="65"/>
        <v>305.77999999999997</v>
      </c>
      <c r="Q812" s="10" t="s">
        <v>8319</v>
      </c>
      <c r="R812" t="s">
        <v>8345</v>
      </c>
      <c r="S812" s="14">
        <f t="shared" si="66"/>
        <v>41828.664456018516</v>
      </c>
      <c r="T812" s="15">
        <f t="shared" si="67"/>
        <v>41858.664456018516</v>
      </c>
    </row>
    <row r="813" spans="1:21" ht="49" x14ac:dyDescent="0.25">
      <c r="A813">
        <v>2828</v>
      </c>
      <c r="B813" s="3" t="s">
        <v>2828</v>
      </c>
      <c r="C813" s="3" t="s">
        <v>6938</v>
      </c>
      <c r="D813" s="6">
        <v>9500</v>
      </c>
      <c r="E813" s="8">
        <v>9536</v>
      </c>
      <c r="F813" t="s">
        <v>8218</v>
      </c>
      <c r="G813" t="s">
        <v>8224</v>
      </c>
      <c r="H813" t="s">
        <v>8246</v>
      </c>
      <c r="I813">
        <v>1443826800</v>
      </c>
      <c r="J813">
        <v>1441606869</v>
      </c>
      <c r="K813" t="b">
        <v>0</v>
      </c>
      <c r="L813">
        <v>97</v>
      </c>
      <c r="M813" t="b">
        <v>1</v>
      </c>
      <c r="N813" t="s">
        <v>8269</v>
      </c>
      <c r="O813">
        <f t="shared" si="64"/>
        <v>100</v>
      </c>
      <c r="P813">
        <f t="shared" si="65"/>
        <v>98.31</v>
      </c>
      <c r="Q813" s="10" t="s">
        <v>8323</v>
      </c>
      <c r="R813" t="s">
        <v>8326</v>
      </c>
      <c r="S813" s="14">
        <f t="shared" si="66"/>
        <v>42254.264687499999</v>
      </c>
      <c r="T813" s="15">
        <f t="shared" si="67"/>
        <v>42279.958333333328</v>
      </c>
      <c r="U813">
        <f>YEAR(S813)</f>
        <v>2015</v>
      </c>
    </row>
    <row r="814" spans="1:21" ht="49" hidden="1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4"/>
        <v>103</v>
      </c>
      <c r="P814">
        <f t="shared" si="65"/>
        <v>329.2</v>
      </c>
      <c r="Q814" s="10" t="s">
        <v>8323</v>
      </c>
      <c r="R814" t="s">
        <v>8335</v>
      </c>
      <c r="S814" s="14">
        <f t="shared" si="66"/>
        <v>41845.809166666666</v>
      </c>
      <c r="T814" s="15">
        <f t="shared" si="67"/>
        <v>41879.041666666664</v>
      </c>
    </row>
    <row r="815" spans="1:21" ht="49" x14ac:dyDescent="0.25">
      <c r="A815">
        <v>2829</v>
      </c>
      <c r="B815" s="3" t="s">
        <v>2829</v>
      </c>
      <c r="C815" s="3" t="s">
        <v>6939</v>
      </c>
      <c r="D815" s="6">
        <v>2500</v>
      </c>
      <c r="E815" s="8">
        <v>2663</v>
      </c>
      <c r="F815" t="s">
        <v>8218</v>
      </c>
      <c r="G815" t="s">
        <v>8224</v>
      </c>
      <c r="H815" t="s">
        <v>8246</v>
      </c>
      <c r="I815">
        <v>1464863118</v>
      </c>
      <c r="J815">
        <v>1462443918</v>
      </c>
      <c r="K815" t="b">
        <v>0</v>
      </c>
      <c r="L815">
        <v>76</v>
      </c>
      <c r="M815" t="b">
        <v>1</v>
      </c>
      <c r="N815" t="s">
        <v>8269</v>
      </c>
      <c r="O815">
        <f t="shared" si="64"/>
        <v>107</v>
      </c>
      <c r="P815">
        <f t="shared" si="65"/>
        <v>35.04</v>
      </c>
      <c r="Q815" s="10" t="s">
        <v>8323</v>
      </c>
      <c r="R815" t="s">
        <v>8326</v>
      </c>
      <c r="S815" s="14">
        <f t="shared" si="66"/>
        <v>42495.434236111112</v>
      </c>
      <c r="T815" s="15">
        <f t="shared" si="67"/>
        <v>42523.434236111112</v>
      </c>
      <c r="U815">
        <f t="shared" ref="U815:U816" si="68">YEAR(S815)</f>
        <v>2016</v>
      </c>
    </row>
    <row r="816" spans="1:21" ht="33" x14ac:dyDescent="0.25">
      <c r="A816">
        <v>2830</v>
      </c>
      <c r="B816" s="3" t="s">
        <v>2830</v>
      </c>
      <c r="C816" s="3" t="s">
        <v>6940</v>
      </c>
      <c r="D816" s="6">
        <v>3000</v>
      </c>
      <c r="E816" s="8">
        <v>3000</v>
      </c>
      <c r="F816" t="s">
        <v>8218</v>
      </c>
      <c r="G816" t="s">
        <v>8223</v>
      </c>
      <c r="H816" t="s">
        <v>8245</v>
      </c>
      <c r="I816">
        <v>1399867140</v>
      </c>
      <c r="J816">
        <v>1398802148</v>
      </c>
      <c r="K816" t="b">
        <v>0</v>
      </c>
      <c r="L816">
        <v>11</v>
      </c>
      <c r="M816" t="b">
        <v>1</v>
      </c>
      <c r="N816" t="s">
        <v>8269</v>
      </c>
      <c r="O816">
        <f t="shared" si="64"/>
        <v>100</v>
      </c>
      <c r="P816">
        <f t="shared" si="65"/>
        <v>272.73</v>
      </c>
      <c r="Q816" s="10" t="s">
        <v>8323</v>
      </c>
      <c r="R816" t="s">
        <v>8326</v>
      </c>
      <c r="S816" s="14">
        <f t="shared" si="66"/>
        <v>41758.839675925927</v>
      </c>
      <c r="T816" s="15">
        <f t="shared" si="67"/>
        <v>41771.165972222225</v>
      </c>
      <c r="U816">
        <f t="shared" si="68"/>
        <v>2014</v>
      </c>
    </row>
    <row r="817" spans="1:21" ht="49" hidden="1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4"/>
        <v>103</v>
      </c>
      <c r="P817">
        <f t="shared" si="65"/>
        <v>132.44</v>
      </c>
      <c r="Q817" s="10" t="s">
        <v>8327</v>
      </c>
      <c r="R817" t="s">
        <v>8338</v>
      </c>
      <c r="S817" s="14">
        <f t="shared" si="66"/>
        <v>40848.198333333334</v>
      </c>
      <c r="T817" s="15">
        <f t="shared" si="67"/>
        <v>40908.239999999998</v>
      </c>
    </row>
    <row r="818" spans="1:21" ht="49" hidden="1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4"/>
        <v>103</v>
      </c>
      <c r="P818">
        <f t="shared" si="65"/>
        <v>70.78</v>
      </c>
      <c r="Q818" s="10" t="s">
        <v>8327</v>
      </c>
      <c r="R818" t="s">
        <v>8338</v>
      </c>
      <c r="S818" s="14">
        <f t="shared" si="66"/>
        <v>40845.14975694444</v>
      </c>
      <c r="T818" s="15">
        <f t="shared" si="67"/>
        <v>40875.191423611112</v>
      </c>
    </row>
    <row r="819" spans="1:21" ht="33" x14ac:dyDescent="0.25">
      <c r="A819">
        <v>2831</v>
      </c>
      <c r="B819" s="3" t="s">
        <v>2831</v>
      </c>
      <c r="C819" s="3" t="s">
        <v>6941</v>
      </c>
      <c r="D819" s="6">
        <v>3000</v>
      </c>
      <c r="E819" s="8">
        <v>3320</v>
      </c>
      <c r="F819" t="s">
        <v>8218</v>
      </c>
      <c r="G819" t="s">
        <v>8223</v>
      </c>
      <c r="H819" t="s">
        <v>8245</v>
      </c>
      <c r="I819">
        <v>1437076070</v>
      </c>
      <c r="J819">
        <v>1434484070</v>
      </c>
      <c r="K819" t="b">
        <v>0</v>
      </c>
      <c r="L819">
        <v>52</v>
      </c>
      <c r="M819" t="b">
        <v>1</v>
      </c>
      <c r="N819" t="s">
        <v>8269</v>
      </c>
      <c r="O819">
        <f t="shared" si="64"/>
        <v>111</v>
      </c>
      <c r="P819">
        <f t="shared" si="65"/>
        <v>63.85</v>
      </c>
      <c r="Q819" s="10" t="s">
        <v>8323</v>
      </c>
      <c r="R819" t="s">
        <v>8326</v>
      </c>
      <c r="S819" s="14">
        <f t="shared" si="66"/>
        <v>42171.824884259258</v>
      </c>
      <c r="T819" s="15">
        <f t="shared" si="67"/>
        <v>42201.824884259258</v>
      </c>
      <c r="U819">
        <f>YEAR(S819)</f>
        <v>2015</v>
      </c>
    </row>
    <row r="820" spans="1:21" ht="49" hidden="1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4"/>
        <v>36</v>
      </c>
      <c r="P820">
        <f t="shared" si="65"/>
        <v>67.14</v>
      </c>
      <c r="Q820" s="10" t="s">
        <v>8313</v>
      </c>
      <c r="R820" t="s">
        <v>8314</v>
      </c>
      <c r="S820" s="14">
        <f t="shared" si="66"/>
        <v>42247.803912037038</v>
      </c>
      <c r="T820" s="15">
        <f t="shared" si="67"/>
        <v>42279.75</v>
      </c>
    </row>
    <row r="821" spans="1:21" ht="49" hidden="1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4"/>
        <v>10</v>
      </c>
      <c r="P821">
        <f t="shared" si="65"/>
        <v>744.55</v>
      </c>
      <c r="Q821" s="10" t="s">
        <v>8311</v>
      </c>
      <c r="R821" t="s">
        <v>8348</v>
      </c>
      <c r="S821" s="14">
        <f t="shared" si="66"/>
        <v>42142.767106481479</v>
      </c>
      <c r="T821" s="15">
        <f t="shared" si="67"/>
        <v>42163.625</v>
      </c>
    </row>
    <row r="822" spans="1:21" ht="49" hidden="1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4"/>
        <v>327</v>
      </c>
      <c r="P822">
        <f t="shared" si="65"/>
        <v>97.3</v>
      </c>
      <c r="Q822" s="10" t="s">
        <v>8316</v>
      </c>
      <c r="R822" t="s">
        <v>8317</v>
      </c>
      <c r="S822" s="14">
        <f t="shared" si="66"/>
        <v>41695.016782407409</v>
      </c>
      <c r="T822" s="15">
        <f t="shared" si="67"/>
        <v>41724.975115740745</v>
      </c>
    </row>
    <row r="823" spans="1:21" ht="49" hidden="1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4"/>
        <v>102</v>
      </c>
      <c r="P823">
        <f t="shared" si="65"/>
        <v>255.17</v>
      </c>
      <c r="Q823" s="10" t="s">
        <v>8323</v>
      </c>
      <c r="R823" t="s">
        <v>8335</v>
      </c>
      <c r="S823" s="14">
        <f t="shared" si="66"/>
        <v>41754.564328703702</v>
      </c>
      <c r="T823" s="15">
        <f t="shared" si="67"/>
        <v>41784.564328703702</v>
      </c>
    </row>
    <row r="824" spans="1:21" ht="21" hidden="1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4"/>
        <v>163</v>
      </c>
      <c r="P824">
        <f t="shared" si="65"/>
        <v>34.869999999999997</v>
      </c>
      <c r="Q824" s="10" t="s">
        <v>8311</v>
      </c>
      <c r="R824" t="s">
        <v>8312</v>
      </c>
      <c r="S824" s="14">
        <f t="shared" si="66"/>
        <v>41291.661550925928</v>
      </c>
      <c r="T824" s="15">
        <f t="shared" si="67"/>
        <v>41321.661550925928</v>
      </c>
    </row>
    <row r="825" spans="1:21" ht="49" hidden="1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4"/>
        <v>125</v>
      </c>
      <c r="P825">
        <f t="shared" si="65"/>
        <v>77.64</v>
      </c>
      <c r="Q825" s="10" t="s">
        <v>8327</v>
      </c>
      <c r="R825" t="s">
        <v>8331</v>
      </c>
      <c r="S825" s="14">
        <f t="shared" si="66"/>
        <v>41656.762638888889</v>
      </c>
      <c r="T825" s="15">
        <f t="shared" si="67"/>
        <v>41686.762638888889</v>
      </c>
    </row>
    <row r="826" spans="1:21" ht="49" hidden="1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4"/>
        <v>113</v>
      </c>
      <c r="P826">
        <f t="shared" si="65"/>
        <v>50.22</v>
      </c>
      <c r="Q826" s="10" t="s">
        <v>8308</v>
      </c>
      <c r="R826" t="s">
        <v>8309</v>
      </c>
      <c r="S826" s="14">
        <f t="shared" si="66"/>
        <v>40765.876886574071</v>
      </c>
      <c r="T826" s="15">
        <f t="shared" si="67"/>
        <v>40795.876886574071</v>
      </c>
    </row>
    <row r="827" spans="1:21" ht="49" x14ac:dyDescent="0.25">
      <c r="A827">
        <v>2832</v>
      </c>
      <c r="B827" s="3" t="s">
        <v>2832</v>
      </c>
      <c r="C827" s="3" t="s">
        <v>6942</v>
      </c>
      <c r="D827" s="6">
        <v>2500</v>
      </c>
      <c r="E827" s="8">
        <v>2867.99</v>
      </c>
      <c r="F827" t="s">
        <v>8218</v>
      </c>
      <c r="G827" t="s">
        <v>8224</v>
      </c>
      <c r="H827" t="s">
        <v>8246</v>
      </c>
      <c r="I827">
        <v>1416780000</v>
      </c>
      <c r="J827">
        <v>1414342894</v>
      </c>
      <c r="K827" t="b">
        <v>0</v>
      </c>
      <c r="L827">
        <v>95</v>
      </c>
      <c r="M827" t="b">
        <v>1</v>
      </c>
      <c r="N827" t="s">
        <v>8269</v>
      </c>
      <c r="O827">
        <f t="shared" si="64"/>
        <v>115</v>
      </c>
      <c r="P827">
        <f t="shared" si="65"/>
        <v>30.19</v>
      </c>
      <c r="Q827" s="10" t="s">
        <v>8323</v>
      </c>
      <c r="R827" t="s">
        <v>8326</v>
      </c>
      <c r="S827" s="14">
        <f t="shared" si="66"/>
        <v>41938.709421296298</v>
      </c>
      <c r="T827" s="15">
        <f t="shared" si="67"/>
        <v>41966.916666666672</v>
      </c>
      <c r="U827">
        <f t="shared" ref="U827:U829" si="69">YEAR(S827)</f>
        <v>2014</v>
      </c>
    </row>
    <row r="828" spans="1:21" ht="21" x14ac:dyDescent="0.25">
      <c r="A828">
        <v>2833</v>
      </c>
      <c r="B828" s="3" t="s">
        <v>2833</v>
      </c>
      <c r="C828" s="3" t="s">
        <v>6943</v>
      </c>
      <c r="D828" s="6">
        <v>2700</v>
      </c>
      <c r="E828" s="8">
        <v>2923</v>
      </c>
      <c r="F828" t="s">
        <v>8218</v>
      </c>
      <c r="G828" t="s">
        <v>8223</v>
      </c>
      <c r="H828" t="s">
        <v>8245</v>
      </c>
      <c r="I828">
        <v>1444528800</v>
      </c>
      <c r="J828">
        <v>1442804633</v>
      </c>
      <c r="K828" t="b">
        <v>0</v>
      </c>
      <c r="L828">
        <v>35</v>
      </c>
      <c r="M828" t="b">
        <v>1</v>
      </c>
      <c r="N828" t="s">
        <v>8269</v>
      </c>
      <c r="O828">
        <f t="shared" si="64"/>
        <v>108</v>
      </c>
      <c r="P828">
        <f t="shared" si="65"/>
        <v>83.51</v>
      </c>
      <c r="Q828" s="10" t="s">
        <v>8323</v>
      </c>
      <c r="R828" t="s">
        <v>8326</v>
      </c>
      <c r="S828" s="14">
        <f t="shared" si="66"/>
        <v>42268.127696759257</v>
      </c>
      <c r="T828" s="15">
        <f t="shared" si="67"/>
        <v>42288.083333333328</v>
      </c>
      <c r="U828">
        <f t="shared" si="69"/>
        <v>2015</v>
      </c>
    </row>
    <row r="829" spans="1:21" ht="49" x14ac:dyDescent="0.25">
      <c r="A829">
        <v>2834</v>
      </c>
      <c r="B829" s="3" t="s">
        <v>2834</v>
      </c>
      <c r="C829" s="3" t="s">
        <v>6944</v>
      </c>
      <c r="D829" s="6">
        <v>800</v>
      </c>
      <c r="E829" s="8">
        <v>1360</v>
      </c>
      <c r="F829" t="s">
        <v>8218</v>
      </c>
      <c r="G829" t="s">
        <v>8224</v>
      </c>
      <c r="H829" t="s">
        <v>8246</v>
      </c>
      <c r="I829">
        <v>1422658930</v>
      </c>
      <c r="J829">
        <v>1421362930</v>
      </c>
      <c r="K829" t="b">
        <v>0</v>
      </c>
      <c r="L829">
        <v>21</v>
      </c>
      <c r="M829" t="b">
        <v>1</v>
      </c>
      <c r="N829" t="s">
        <v>8269</v>
      </c>
      <c r="O829">
        <f t="shared" si="64"/>
        <v>170</v>
      </c>
      <c r="P829">
        <f t="shared" si="65"/>
        <v>64.760000000000005</v>
      </c>
      <c r="Q829" s="10" t="s">
        <v>8323</v>
      </c>
      <c r="R829" t="s">
        <v>8326</v>
      </c>
      <c r="S829" s="14">
        <f t="shared" si="66"/>
        <v>42019.959837962961</v>
      </c>
      <c r="T829" s="15">
        <f t="shared" si="67"/>
        <v>42034.959837962961</v>
      </c>
      <c r="U829">
        <f t="shared" si="69"/>
        <v>2015</v>
      </c>
    </row>
    <row r="830" spans="1:21" ht="49" hidden="1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4"/>
        <v>108</v>
      </c>
      <c r="P830">
        <f t="shared" si="65"/>
        <v>37.200000000000003</v>
      </c>
      <c r="Q830" s="10" t="s">
        <v>8316</v>
      </c>
      <c r="R830" t="s">
        <v>8317</v>
      </c>
      <c r="S830" s="14">
        <f t="shared" si="66"/>
        <v>42452.666770833333</v>
      </c>
      <c r="T830" s="15">
        <f t="shared" si="67"/>
        <v>42483</v>
      </c>
    </row>
    <row r="831" spans="1:21" ht="49" hidden="1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4"/>
        <v>203</v>
      </c>
      <c r="P831">
        <f t="shared" si="65"/>
        <v>47.68</v>
      </c>
      <c r="Q831" s="10" t="s">
        <v>8327</v>
      </c>
      <c r="R831" t="s">
        <v>8328</v>
      </c>
      <c r="S831" s="14">
        <f t="shared" si="66"/>
        <v>41226.648576388885</v>
      </c>
      <c r="T831" s="15">
        <f t="shared" si="67"/>
        <v>41274.75</v>
      </c>
    </row>
    <row r="832" spans="1:21" ht="65" hidden="1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4"/>
        <v>103</v>
      </c>
      <c r="P832">
        <f t="shared" si="65"/>
        <v>80.180000000000007</v>
      </c>
      <c r="Q832" s="10" t="s">
        <v>8327</v>
      </c>
      <c r="R832" t="s">
        <v>8338</v>
      </c>
      <c r="S832" s="14">
        <f t="shared" si="66"/>
        <v>42343.998043981483</v>
      </c>
      <c r="T832" s="15">
        <f t="shared" si="67"/>
        <v>42386.875</v>
      </c>
    </row>
    <row r="833" spans="1:21" ht="49" hidden="1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4"/>
        <v>101</v>
      </c>
      <c r="P833">
        <f t="shared" si="65"/>
        <v>74.95</v>
      </c>
      <c r="Q833" s="10" t="s">
        <v>8327</v>
      </c>
      <c r="R833" t="s">
        <v>8331</v>
      </c>
      <c r="S833" s="14">
        <f t="shared" si="66"/>
        <v>41579.847997685189</v>
      </c>
      <c r="T833" s="15">
        <f t="shared" si="67"/>
        <v>41609.889664351853</v>
      </c>
    </row>
    <row r="834" spans="1:21" ht="33" hidden="1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ref="O834:O897" si="70">ROUND(E834/D834*100,0)</f>
        <v>108</v>
      </c>
      <c r="P834">
        <f t="shared" si="65"/>
        <v>74.23</v>
      </c>
      <c r="Q834" s="10" t="s">
        <v>8319</v>
      </c>
      <c r="R834" t="s">
        <v>8320</v>
      </c>
      <c r="S834" s="14">
        <f t="shared" si="66"/>
        <v>42187.125625000001</v>
      </c>
      <c r="T834" s="15">
        <f t="shared" si="67"/>
        <v>42208.207638888889</v>
      </c>
    </row>
    <row r="835" spans="1:21" ht="49" x14ac:dyDescent="0.25">
      <c r="A835">
        <v>2835</v>
      </c>
      <c r="B835" s="3" t="s">
        <v>2835</v>
      </c>
      <c r="C835" s="3" t="s">
        <v>6945</v>
      </c>
      <c r="D835" s="6">
        <v>1000</v>
      </c>
      <c r="E835" s="8">
        <v>1870.99</v>
      </c>
      <c r="F835" t="s">
        <v>8218</v>
      </c>
      <c r="G835" t="s">
        <v>8224</v>
      </c>
      <c r="H835" t="s">
        <v>8246</v>
      </c>
      <c r="I835">
        <v>1449273600</v>
      </c>
      <c r="J835">
        <v>1446742417</v>
      </c>
      <c r="K835" t="b">
        <v>0</v>
      </c>
      <c r="L835">
        <v>93</v>
      </c>
      <c r="M835" t="b">
        <v>1</v>
      </c>
      <c r="N835" t="s">
        <v>8269</v>
      </c>
      <c r="O835">
        <f t="shared" si="70"/>
        <v>187</v>
      </c>
      <c r="P835">
        <f t="shared" si="65"/>
        <v>20.12</v>
      </c>
      <c r="Q835" s="10" t="s">
        <v>8323</v>
      </c>
      <c r="R835" t="s">
        <v>8326</v>
      </c>
      <c r="S835" s="14">
        <f t="shared" si="66"/>
        <v>42313.703900462962</v>
      </c>
      <c r="T835" s="15">
        <f t="shared" si="67"/>
        <v>42343</v>
      </c>
      <c r="U835">
        <f>YEAR(S835)</f>
        <v>2015</v>
      </c>
    </row>
    <row r="836" spans="1:21" ht="49" hidden="1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70"/>
        <v>101</v>
      </c>
      <c r="P836">
        <f t="shared" si="65"/>
        <v>87.83</v>
      </c>
      <c r="Q836" s="10" t="s">
        <v>8327</v>
      </c>
      <c r="R836" t="s">
        <v>8331</v>
      </c>
      <c r="S836" s="14">
        <f t="shared" si="66"/>
        <v>40536.111550925925</v>
      </c>
      <c r="T836" s="15">
        <f t="shared" si="67"/>
        <v>40626.069884259261</v>
      </c>
    </row>
    <row r="837" spans="1:21" ht="49" hidden="1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70"/>
        <v>9</v>
      </c>
      <c r="P837">
        <f t="shared" si="65"/>
        <v>65.67</v>
      </c>
      <c r="Q837" s="10" t="s">
        <v>8316</v>
      </c>
      <c r="R837" t="s">
        <v>8334</v>
      </c>
      <c r="S837" s="14">
        <f t="shared" si="66"/>
        <v>41417.228043981479</v>
      </c>
      <c r="T837" s="15">
        <f t="shared" si="67"/>
        <v>41462.228043981479</v>
      </c>
    </row>
    <row r="838" spans="1:21" ht="21" hidden="1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70"/>
        <v>29</v>
      </c>
      <c r="P838">
        <f t="shared" si="65"/>
        <v>34.22</v>
      </c>
      <c r="Q838" s="10" t="s">
        <v>8316</v>
      </c>
      <c r="R838" t="s">
        <v>8334</v>
      </c>
      <c r="S838" s="14">
        <f t="shared" si="66"/>
        <v>42045.50535879629</v>
      </c>
      <c r="T838" s="15">
        <f t="shared" si="67"/>
        <v>42075.463692129633</v>
      </c>
    </row>
    <row r="839" spans="1:21" ht="49" hidden="1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70"/>
        <v>101</v>
      </c>
      <c r="P839">
        <f t="shared" si="65"/>
        <v>116.96</v>
      </c>
      <c r="Q839" s="10" t="s">
        <v>8327</v>
      </c>
      <c r="R839" t="s">
        <v>8328</v>
      </c>
      <c r="S839" s="14">
        <f t="shared" si="66"/>
        <v>41591.964537037034</v>
      </c>
      <c r="T839" s="15">
        <f t="shared" si="67"/>
        <v>41640.964537037034</v>
      </c>
    </row>
    <row r="840" spans="1:21" ht="49" hidden="1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70"/>
        <v>806</v>
      </c>
      <c r="P840">
        <f t="shared" si="65"/>
        <v>49.47</v>
      </c>
      <c r="Q840" s="10" t="s">
        <v>8316</v>
      </c>
      <c r="R840" t="s">
        <v>8317</v>
      </c>
      <c r="S840" s="14">
        <f t="shared" si="66"/>
        <v>42766.827546296292</v>
      </c>
      <c r="T840" s="15">
        <f t="shared" si="67"/>
        <v>42796.827546296292</v>
      </c>
    </row>
    <row r="841" spans="1:21" ht="33" hidden="1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70"/>
        <v>115</v>
      </c>
      <c r="P841">
        <f t="shared" si="65"/>
        <v>39.31</v>
      </c>
      <c r="Q841" s="10" t="s">
        <v>8327</v>
      </c>
      <c r="R841" t="s">
        <v>8331</v>
      </c>
      <c r="S841" s="14">
        <f t="shared" si="66"/>
        <v>41341.870868055557</v>
      </c>
      <c r="T841" s="15">
        <f t="shared" si="67"/>
        <v>41373.270833333336</v>
      </c>
    </row>
    <row r="842" spans="1:21" ht="49" hidden="1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70"/>
        <v>101</v>
      </c>
      <c r="P842">
        <f t="shared" si="65"/>
        <v>83.89</v>
      </c>
      <c r="Q842" s="10" t="s">
        <v>8327</v>
      </c>
      <c r="R842" t="s">
        <v>8331</v>
      </c>
      <c r="S842" s="14">
        <f t="shared" si="66"/>
        <v>40555.325937499998</v>
      </c>
      <c r="T842" s="15">
        <f t="shared" si="67"/>
        <v>40605.325937499998</v>
      </c>
    </row>
    <row r="843" spans="1:21" ht="49" hidden="1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70"/>
        <v>100</v>
      </c>
      <c r="P843">
        <f t="shared" si="65"/>
        <v>110.07</v>
      </c>
      <c r="Q843" s="10" t="s">
        <v>8321</v>
      </c>
      <c r="R843" t="s">
        <v>8322</v>
      </c>
      <c r="S843" s="14">
        <f t="shared" si="66"/>
        <v>41394.842442129629</v>
      </c>
      <c r="T843" s="15">
        <f t="shared" si="67"/>
        <v>41454.842442129629</v>
      </c>
    </row>
    <row r="844" spans="1:21" ht="49" hidden="1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70"/>
        <v>100</v>
      </c>
      <c r="P844">
        <f t="shared" si="65"/>
        <v>100.33</v>
      </c>
      <c r="Q844" s="10" t="s">
        <v>8327</v>
      </c>
      <c r="R844" t="s">
        <v>8341</v>
      </c>
      <c r="S844" s="14">
        <f t="shared" si="66"/>
        <v>41058.844571759262</v>
      </c>
      <c r="T844" s="15">
        <f t="shared" si="67"/>
        <v>41088.844571759262</v>
      </c>
    </row>
    <row r="845" spans="1:21" ht="49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0"/>
        <v>267</v>
      </c>
      <c r="P845">
        <f t="shared" si="65"/>
        <v>63.1</v>
      </c>
      <c r="Q845" s="10" t="s">
        <v>8327</v>
      </c>
      <c r="R845" t="s">
        <v>8336</v>
      </c>
      <c r="S845" s="14">
        <f t="shared" si="66"/>
        <v>42695.257870370369</v>
      </c>
      <c r="T845" s="15">
        <f t="shared" si="67"/>
        <v>42712.333333333328</v>
      </c>
    </row>
    <row r="846" spans="1:21" ht="49" x14ac:dyDescent="0.25">
      <c r="A846">
        <v>2836</v>
      </c>
      <c r="B846" s="3" t="s">
        <v>2836</v>
      </c>
      <c r="C846" s="3" t="s">
        <v>6946</v>
      </c>
      <c r="D846" s="6">
        <v>450</v>
      </c>
      <c r="E846" s="8">
        <v>485</v>
      </c>
      <c r="F846" t="s">
        <v>8218</v>
      </c>
      <c r="G846" t="s">
        <v>8223</v>
      </c>
      <c r="H846" t="s">
        <v>8245</v>
      </c>
      <c r="I846">
        <v>1487393940</v>
      </c>
      <c r="J846">
        <v>1484115418</v>
      </c>
      <c r="K846" t="b">
        <v>0</v>
      </c>
      <c r="L846">
        <v>11</v>
      </c>
      <c r="M846" t="b">
        <v>1</v>
      </c>
      <c r="N846" t="s">
        <v>8269</v>
      </c>
      <c r="O846">
        <f t="shared" si="70"/>
        <v>108</v>
      </c>
      <c r="P846">
        <f t="shared" si="65"/>
        <v>44.09</v>
      </c>
      <c r="Q846" s="10" t="s">
        <v>8323</v>
      </c>
      <c r="R846" t="s">
        <v>8326</v>
      </c>
      <c r="S846" s="14">
        <f t="shared" si="66"/>
        <v>42746.261782407411</v>
      </c>
      <c r="T846" s="15">
        <f t="shared" si="67"/>
        <v>42784.207638888889</v>
      </c>
      <c r="U846">
        <f>YEAR(S846)</f>
        <v>2017</v>
      </c>
    </row>
    <row r="847" spans="1:21" ht="49" hidden="1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70"/>
        <v>107</v>
      </c>
      <c r="P847">
        <f t="shared" si="65"/>
        <v>65.08</v>
      </c>
      <c r="Q847" s="10" t="s">
        <v>8313</v>
      </c>
      <c r="R847" t="s">
        <v>8314</v>
      </c>
      <c r="S847" s="14">
        <f t="shared" si="66"/>
        <v>42123.86336805555</v>
      </c>
      <c r="T847" s="15">
        <f t="shared" si="67"/>
        <v>42156.945833333331</v>
      </c>
    </row>
    <row r="848" spans="1:21" ht="65" x14ac:dyDescent="0.25">
      <c r="A848">
        <v>2837</v>
      </c>
      <c r="B848" s="3" t="s">
        <v>2837</v>
      </c>
      <c r="C848" s="3" t="s">
        <v>6947</v>
      </c>
      <c r="D848" s="6">
        <v>850</v>
      </c>
      <c r="E848" s="8">
        <v>850</v>
      </c>
      <c r="F848" t="s">
        <v>8218</v>
      </c>
      <c r="G848" t="s">
        <v>8228</v>
      </c>
      <c r="H848" t="s">
        <v>8250</v>
      </c>
      <c r="I848">
        <v>1449701284</v>
      </c>
      <c r="J848">
        <v>1446241684</v>
      </c>
      <c r="K848" t="b">
        <v>0</v>
      </c>
      <c r="L848">
        <v>21</v>
      </c>
      <c r="M848" t="b">
        <v>1</v>
      </c>
      <c r="N848" t="s">
        <v>8269</v>
      </c>
      <c r="O848">
        <f t="shared" si="70"/>
        <v>100</v>
      </c>
      <c r="P848">
        <f t="shared" si="65"/>
        <v>40.479999999999997</v>
      </c>
      <c r="Q848" s="10" t="s">
        <v>8323</v>
      </c>
      <c r="R848" t="s">
        <v>8326</v>
      </c>
      <c r="S848" s="14">
        <f t="shared" si="66"/>
        <v>42307.908379629633</v>
      </c>
      <c r="T848" s="15">
        <f t="shared" si="67"/>
        <v>42347.950046296297</v>
      </c>
      <c r="U848">
        <f>YEAR(S848)</f>
        <v>2015</v>
      </c>
    </row>
    <row r="849" spans="1:21" ht="49" hidden="1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70"/>
        <v>107</v>
      </c>
      <c r="P849">
        <f t="shared" si="65"/>
        <v>89.89</v>
      </c>
      <c r="Q849" s="10" t="s">
        <v>8321</v>
      </c>
      <c r="R849" t="s">
        <v>8322</v>
      </c>
      <c r="S849" s="14">
        <f t="shared" si="66"/>
        <v>41078.91201388889</v>
      </c>
      <c r="T849" s="15">
        <f t="shared" si="67"/>
        <v>41108.91201388889</v>
      </c>
    </row>
    <row r="850" spans="1:21" ht="49" hidden="1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70"/>
        <v>114</v>
      </c>
      <c r="P850">
        <f t="shared" si="65"/>
        <v>89.67</v>
      </c>
      <c r="Q850" s="10" t="s">
        <v>8313</v>
      </c>
      <c r="R850" t="s">
        <v>8314</v>
      </c>
      <c r="S850" s="14">
        <f t="shared" si="66"/>
        <v>42690.259699074071</v>
      </c>
      <c r="T850" s="15">
        <f t="shared" si="67"/>
        <v>42726.083333333328</v>
      </c>
    </row>
    <row r="851" spans="1:21" ht="49" hidden="1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70"/>
        <v>113</v>
      </c>
      <c r="P851">
        <f t="shared" si="65"/>
        <v>74.22</v>
      </c>
      <c r="Q851" s="10" t="s">
        <v>8323</v>
      </c>
      <c r="R851" t="s">
        <v>8335</v>
      </c>
      <c r="S851" s="14">
        <f t="shared" si="66"/>
        <v>41820.776412037041</v>
      </c>
      <c r="T851" s="15">
        <f t="shared" si="67"/>
        <v>41850.776412037041</v>
      </c>
    </row>
    <row r="852" spans="1:21" ht="49" hidden="1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70"/>
        <v>132</v>
      </c>
      <c r="P852">
        <f t="shared" ref="P852:P915" si="71">IFERROR(ROUND(E852/L852,2),0)</f>
        <v>74.150000000000006</v>
      </c>
      <c r="Q852" s="10" t="s">
        <v>8327</v>
      </c>
      <c r="R852" t="s">
        <v>8338</v>
      </c>
      <c r="S852" s="14">
        <f t="shared" ref="S852:S915" si="72">(((J852/60)/60)/24)+DATE(1970,1,1)</f>
        <v>41223.22184027778</v>
      </c>
      <c r="T852" s="15">
        <f t="shared" ref="T852:T915" si="73">(((I852/60)/60)/24)+DATE(1970,1,1)</f>
        <v>41261.597222222219</v>
      </c>
    </row>
    <row r="853" spans="1:21" ht="49" hidden="1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70"/>
        <v>106</v>
      </c>
      <c r="P853">
        <f t="shared" si="71"/>
        <v>60.9</v>
      </c>
      <c r="Q853" s="10" t="s">
        <v>8311</v>
      </c>
      <c r="R853" t="s">
        <v>8333</v>
      </c>
      <c r="S853" s="14">
        <f t="shared" si="72"/>
        <v>40731.837465277778</v>
      </c>
      <c r="T853" s="15">
        <f t="shared" si="73"/>
        <v>40776.837465277778</v>
      </c>
    </row>
    <row r="854" spans="1:21" ht="49" hidden="1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70"/>
        <v>20</v>
      </c>
      <c r="P854">
        <f t="shared" si="71"/>
        <v>272.58999999999997</v>
      </c>
      <c r="Q854" s="10" t="s">
        <v>8323</v>
      </c>
      <c r="R854" t="s">
        <v>8324</v>
      </c>
      <c r="S854" s="14">
        <f t="shared" si="72"/>
        <v>42128.814247685179</v>
      </c>
      <c r="T854" s="15">
        <f t="shared" si="73"/>
        <v>42135.814247685179</v>
      </c>
    </row>
    <row r="855" spans="1:21" ht="49" x14ac:dyDescent="0.25">
      <c r="A855">
        <v>2838</v>
      </c>
      <c r="B855" s="3" t="s">
        <v>2838</v>
      </c>
      <c r="C855" s="3" t="s">
        <v>6948</v>
      </c>
      <c r="D855" s="6">
        <v>2000</v>
      </c>
      <c r="E855" s="8">
        <v>2405</v>
      </c>
      <c r="F855" t="s">
        <v>8218</v>
      </c>
      <c r="G855" t="s">
        <v>8223</v>
      </c>
      <c r="H855" t="s">
        <v>8245</v>
      </c>
      <c r="I855">
        <v>1407967200</v>
      </c>
      <c r="J855">
        <v>1406039696</v>
      </c>
      <c r="K855" t="b">
        <v>0</v>
      </c>
      <c r="L855">
        <v>54</v>
      </c>
      <c r="M855" t="b">
        <v>1</v>
      </c>
      <c r="N855" t="s">
        <v>8269</v>
      </c>
      <c r="O855">
        <f t="shared" si="70"/>
        <v>120</v>
      </c>
      <c r="P855">
        <f t="shared" si="71"/>
        <v>44.54</v>
      </c>
      <c r="Q855" s="10" t="s">
        <v>8323</v>
      </c>
      <c r="R855" t="s">
        <v>8326</v>
      </c>
      <c r="S855" s="14">
        <f t="shared" si="72"/>
        <v>41842.607592592591</v>
      </c>
      <c r="T855" s="15">
        <f t="shared" si="73"/>
        <v>41864.916666666664</v>
      </c>
      <c r="U855">
        <f t="shared" ref="U855:U856" si="74">YEAR(S855)</f>
        <v>2014</v>
      </c>
    </row>
    <row r="856" spans="1:21" ht="49" x14ac:dyDescent="0.25">
      <c r="A856">
        <v>2839</v>
      </c>
      <c r="B856" s="3" t="s">
        <v>2839</v>
      </c>
      <c r="C856" s="3" t="s">
        <v>6949</v>
      </c>
      <c r="D856" s="6">
        <v>3500</v>
      </c>
      <c r="E856" s="8">
        <v>3900</v>
      </c>
      <c r="F856" t="s">
        <v>8218</v>
      </c>
      <c r="G856" t="s">
        <v>8223</v>
      </c>
      <c r="H856" t="s">
        <v>8245</v>
      </c>
      <c r="I856">
        <v>1408942740</v>
      </c>
      <c r="J856">
        <v>1406958354</v>
      </c>
      <c r="K856" t="b">
        <v>0</v>
      </c>
      <c r="L856">
        <v>31</v>
      </c>
      <c r="M856" t="b">
        <v>1</v>
      </c>
      <c r="N856" t="s">
        <v>8269</v>
      </c>
      <c r="O856">
        <f t="shared" si="70"/>
        <v>111</v>
      </c>
      <c r="P856">
        <f t="shared" si="71"/>
        <v>125.81</v>
      </c>
      <c r="Q856" s="10" t="s">
        <v>8323</v>
      </c>
      <c r="R856" t="s">
        <v>8326</v>
      </c>
      <c r="S856" s="14">
        <f t="shared" si="72"/>
        <v>41853.240208333329</v>
      </c>
      <c r="T856" s="15">
        <f t="shared" si="73"/>
        <v>41876.207638888889</v>
      </c>
      <c r="U856">
        <f t="shared" si="74"/>
        <v>2014</v>
      </c>
    </row>
    <row r="857" spans="1:21" ht="33" hidden="1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70"/>
        <v>232</v>
      </c>
      <c r="P857">
        <f t="shared" si="71"/>
        <v>106.43</v>
      </c>
      <c r="Q857" s="10" t="s">
        <v>8321</v>
      </c>
      <c r="R857" t="s">
        <v>8322</v>
      </c>
      <c r="S857" s="14">
        <f t="shared" si="72"/>
        <v>41114.094872685186</v>
      </c>
      <c r="T857" s="15">
        <f t="shared" si="73"/>
        <v>41153.083333333336</v>
      </c>
    </row>
    <row r="858" spans="1:21" ht="49" hidden="1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70"/>
        <v>22</v>
      </c>
      <c r="P858">
        <f t="shared" si="71"/>
        <v>157.46</v>
      </c>
      <c r="Q858" s="10" t="s">
        <v>8308</v>
      </c>
      <c r="R858" t="s">
        <v>8310</v>
      </c>
      <c r="S858" s="14">
        <f t="shared" si="72"/>
        <v>42522.276724537034</v>
      </c>
      <c r="T858" s="15">
        <f t="shared" si="73"/>
        <v>42553.166666666672</v>
      </c>
    </row>
    <row r="859" spans="1:21" ht="49" x14ac:dyDescent="0.25">
      <c r="A859">
        <v>2840</v>
      </c>
      <c r="B859" s="3" t="s">
        <v>2840</v>
      </c>
      <c r="C859" s="3" t="s">
        <v>6950</v>
      </c>
      <c r="D859" s="6">
        <v>2500</v>
      </c>
      <c r="E859" s="8">
        <v>2600</v>
      </c>
      <c r="F859" t="s">
        <v>8218</v>
      </c>
      <c r="G859" t="s">
        <v>8224</v>
      </c>
      <c r="H859" t="s">
        <v>8246</v>
      </c>
      <c r="I859">
        <v>1426698000</v>
      </c>
      <c r="J859">
        <v>1424825479</v>
      </c>
      <c r="K859" t="b">
        <v>0</v>
      </c>
      <c r="L859">
        <v>132</v>
      </c>
      <c r="M859" t="b">
        <v>1</v>
      </c>
      <c r="N859" t="s">
        <v>8269</v>
      </c>
      <c r="O859">
        <f t="shared" si="70"/>
        <v>104</v>
      </c>
      <c r="P859">
        <f t="shared" si="71"/>
        <v>19.7</v>
      </c>
      <c r="Q859" s="10" t="s">
        <v>8323</v>
      </c>
      <c r="R859" t="s">
        <v>8326</v>
      </c>
      <c r="S859" s="14">
        <f t="shared" si="72"/>
        <v>42060.035636574074</v>
      </c>
      <c r="T859" s="15">
        <f t="shared" si="73"/>
        <v>42081.708333333328</v>
      </c>
      <c r="U859">
        <f>YEAR(S859)</f>
        <v>2015</v>
      </c>
    </row>
    <row r="860" spans="1:21" ht="49" hidden="1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70"/>
        <v>131</v>
      </c>
      <c r="P860">
        <f t="shared" si="71"/>
        <v>45.05</v>
      </c>
      <c r="Q860" s="10" t="s">
        <v>8321</v>
      </c>
      <c r="R860" t="s">
        <v>8322</v>
      </c>
      <c r="S860" s="14">
        <f t="shared" si="72"/>
        <v>40757.889247685183</v>
      </c>
      <c r="T860" s="15">
        <f t="shared" si="73"/>
        <v>40802.889247685183</v>
      </c>
    </row>
    <row r="861" spans="1:21" ht="49" hidden="1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70"/>
        <v>39</v>
      </c>
      <c r="P861">
        <f t="shared" si="71"/>
        <v>147.81</v>
      </c>
      <c r="Q861" s="10" t="s">
        <v>8327</v>
      </c>
      <c r="R861" t="s">
        <v>8328</v>
      </c>
      <c r="S861" s="14">
        <f t="shared" si="72"/>
        <v>42496.981597222228</v>
      </c>
      <c r="T861" s="15">
        <f t="shared" si="73"/>
        <v>42526.981597222228</v>
      </c>
    </row>
    <row r="862" spans="1:21" ht="33" hidden="1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70"/>
        <v>104</v>
      </c>
      <c r="P862">
        <f t="shared" si="71"/>
        <v>340.57</v>
      </c>
      <c r="Q862" s="10" t="s">
        <v>8308</v>
      </c>
      <c r="R862" t="s">
        <v>8309</v>
      </c>
      <c r="S862" s="14">
        <f t="shared" si="72"/>
        <v>42095.240706018521</v>
      </c>
      <c r="T862" s="15">
        <f t="shared" si="73"/>
        <v>42125.240706018521</v>
      </c>
    </row>
    <row r="863" spans="1:21" ht="49" x14ac:dyDescent="0.25">
      <c r="A863">
        <v>2841</v>
      </c>
      <c r="B863" s="3" t="s">
        <v>2841</v>
      </c>
      <c r="C863" s="3" t="s">
        <v>6951</v>
      </c>
      <c r="D863" s="6">
        <v>1000</v>
      </c>
      <c r="E863" s="8">
        <v>10</v>
      </c>
      <c r="F863" t="s">
        <v>8220</v>
      </c>
      <c r="G863" t="s">
        <v>8224</v>
      </c>
      <c r="H863" t="s">
        <v>8246</v>
      </c>
      <c r="I863">
        <v>1450032297</v>
      </c>
      <c r="J863">
        <v>1444844697</v>
      </c>
      <c r="K863" t="b">
        <v>0</v>
      </c>
      <c r="L863">
        <v>1</v>
      </c>
      <c r="M863" t="b">
        <v>0</v>
      </c>
      <c r="N863" t="s">
        <v>8269</v>
      </c>
      <c r="O863">
        <f t="shared" si="70"/>
        <v>1</v>
      </c>
      <c r="P863">
        <f t="shared" si="71"/>
        <v>10</v>
      </c>
      <c r="Q863" s="10" t="s">
        <v>8323</v>
      </c>
      <c r="R863" t="s">
        <v>8326</v>
      </c>
      <c r="S863" s="14">
        <f t="shared" si="72"/>
        <v>42291.739548611105</v>
      </c>
      <c r="T863" s="15">
        <f t="shared" si="73"/>
        <v>42351.781215277777</v>
      </c>
      <c r="U863">
        <f>YEAR(S863)</f>
        <v>2015</v>
      </c>
    </row>
    <row r="864" spans="1:21" ht="49" hidden="1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70"/>
        <v>780</v>
      </c>
      <c r="P864">
        <f t="shared" si="71"/>
        <v>37.119999999999997</v>
      </c>
      <c r="Q864" s="10" t="s">
        <v>8316</v>
      </c>
      <c r="R864" t="s">
        <v>8317</v>
      </c>
      <c r="S864" s="14">
        <f t="shared" si="72"/>
        <v>42759.724768518514</v>
      </c>
      <c r="T864" s="15">
        <f t="shared" si="73"/>
        <v>42780.724768518514</v>
      </c>
    </row>
    <row r="865" spans="1:21" ht="49" hidden="1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70"/>
        <v>26</v>
      </c>
      <c r="P865">
        <f t="shared" si="71"/>
        <v>90.62</v>
      </c>
      <c r="Q865" s="10" t="s">
        <v>8308</v>
      </c>
      <c r="R865" t="s">
        <v>8310</v>
      </c>
      <c r="S865" s="14">
        <f t="shared" si="72"/>
        <v>42543.665601851855</v>
      </c>
      <c r="T865" s="15">
        <f t="shared" si="73"/>
        <v>42572.729166666672</v>
      </c>
    </row>
    <row r="866" spans="1:21" ht="49" hidden="1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70"/>
        <v>104</v>
      </c>
      <c r="P866">
        <f t="shared" si="71"/>
        <v>60.86</v>
      </c>
      <c r="Q866" s="10" t="s">
        <v>8327</v>
      </c>
      <c r="R866" t="s">
        <v>8331</v>
      </c>
      <c r="S866" s="14">
        <f t="shared" si="72"/>
        <v>41557.780624999999</v>
      </c>
      <c r="T866" s="15">
        <f t="shared" si="73"/>
        <v>41591.249305555553</v>
      </c>
    </row>
    <row r="867" spans="1:21" ht="49" hidden="1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70"/>
        <v>104</v>
      </c>
      <c r="P867">
        <f t="shared" si="71"/>
        <v>90.52</v>
      </c>
      <c r="Q867" s="10" t="s">
        <v>8327</v>
      </c>
      <c r="R867" t="s">
        <v>8328</v>
      </c>
      <c r="S867" s="14">
        <f t="shared" si="72"/>
        <v>40784.012696759259</v>
      </c>
      <c r="T867" s="15">
        <f t="shared" si="73"/>
        <v>40817.125</v>
      </c>
    </row>
    <row r="868" spans="1:21" ht="49" hidden="1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70"/>
        <v>19</v>
      </c>
      <c r="P868">
        <f t="shared" si="71"/>
        <v>55.46</v>
      </c>
      <c r="Q868" s="10" t="s">
        <v>8321</v>
      </c>
      <c r="R868" t="s">
        <v>8339</v>
      </c>
      <c r="S868" s="14">
        <f t="shared" si="72"/>
        <v>41465.500173611108</v>
      </c>
      <c r="T868" s="15">
        <f t="shared" si="73"/>
        <v>41495.500173611108</v>
      </c>
    </row>
    <row r="869" spans="1:21" ht="49" hidden="1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70"/>
        <v>111</v>
      </c>
      <c r="P869">
        <f t="shared" si="71"/>
        <v>104.73</v>
      </c>
      <c r="Q869" s="10" t="s">
        <v>8327</v>
      </c>
      <c r="R869" t="s">
        <v>8331</v>
      </c>
      <c r="S869" s="14">
        <f t="shared" si="72"/>
        <v>41463.743472222224</v>
      </c>
      <c r="T869" s="15">
        <f t="shared" si="73"/>
        <v>41483.743472222224</v>
      </c>
    </row>
    <row r="870" spans="1:21" ht="49" hidden="1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70"/>
        <v>103</v>
      </c>
      <c r="P870">
        <f t="shared" si="71"/>
        <v>69.67</v>
      </c>
      <c r="Q870" s="10" t="s">
        <v>8327</v>
      </c>
      <c r="R870" t="s">
        <v>8329</v>
      </c>
      <c r="S870" s="14">
        <f t="shared" si="72"/>
        <v>41905.034108796295</v>
      </c>
      <c r="T870" s="15">
        <f t="shared" si="73"/>
        <v>41935.034108796295</v>
      </c>
    </row>
    <row r="871" spans="1:21" ht="49" hidden="1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70"/>
        <v>110</v>
      </c>
      <c r="P871">
        <f t="shared" si="71"/>
        <v>68.239999999999995</v>
      </c>
      <c r="Q871" s="10" t="s">
        <v>8321</v>
      </c>
      <c r="R871" t="s">
        <v>8322</v>
      </c>
      <c r="S871" s="14">
        <f t="shared" si="72"/>
        <v>41780.859629629631</v>
      </c>
      <c r="T871" s="15">
        <f t="shared" si="73"/>
        <v>41811.165972222225</v>
      </c>
    </row>
    <row r="872" spans="1:21" ht="33" hidden="1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70"/>
        <v>103</v>
      </c>
      <c r="P872">
        <f t="shared" si="71"/>
        <v>79.400000000000006</v>
      </c>
      <c r="Q872" s="10" t="s">
        <v>8321</v>
      </c>
      <c r="R872" t="s">
        <v>8322</v>
      </c>
      <c r="S872" s="14">
        <f t="shared" si="72"/>
        <v>42415.803159722222</v>
      </c>
      <c r="T872" s="15">
        <f t="shared" si="73"/>
        <v>42445.761493055557</v>
      </c>
    </row>
    <row r="873" spans="1:21" ht="49" hidden="1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70"/>
        <v>102</v>
      </c>
      <c r="P873">
        <f t="shared" si="71"/>
        <v>111.38</v>
      </c>
      <c r="Q873" s="10" t="s">
        <v>8321</v>
      </c>
      <c r="R873" t="s">
        <v>8343</v>
      </c>
      <c r="S873" s="14">
        <f t="shared" si="72"/>
        <v>40635.982488425929</v>
      </c>
      <c r="T873" s="15">
        <f t="shared" si="73"/>
        <v>40657.982488425929</v>
      </c>
    </row>
    <row r="874" spans="1:21" ht="49" x14ac:dyDescent="0.25">
      <c r="A874">
        <v>2842</v>
      </c>
      <c r="B874" s="3" t="s">
        <v>2842</v>
      </c>
      <c r="C874" s="3" t="s">
        <v>6952</v>
      </c>
      <c r="D874" s="6">
        <v>1500</v>
      </c>
      <c r="E874" s="8">
        <v>0</v>
      </c>
      <c r="F874" t="s">
        <v>8220</v>
      </c>
      <c r="G874" t="s">
        <v>8224</v>
      </c>
      <c r="H874" t="s">
        <v>8246</v>
      </c>
      <c r="I874">
        <v>1403348400</v>
      </c>
      <c r="J874">
        <v>1401058295</v>
      </c>
      <c r="K874" t="b">
        <v>0</v>
      </c>
      <c r="L874">
        <v>0</v>
      </c>
      <c r="M874" t="b">
        <v>0</v>
      </c>
      <c r="N874" t="s">
        <v>8269</v>
      </c>
      <c r="O874">
        <f t="shared" si="70"/>
        <v>0</v>
      </c>
      <c r="P874">
        <f t="shared" si="71"/>
        <v>0</v>
      </c>
      <c r="Q874" s="10" t="s">
        <v>8323</v>
      </c>
      <c r="R874" t="s">
        <v>8326</v>
      </c>
      <c r="S874" s="14">
        <f t="shared" si="72"/>
        <v>41784.952488425923</v>
      </c>
      <c r="T874" s="15">
        <f t="shared" si="73"/>
        <v>41811.458333333336</v>
      </c>
      <c r="U874">
        <f>YEAR(S874)</f>
        <v>2014</v>
      </c>
    </row>
    <row r="875" spans="1:21" ht="49" hidden="1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70"/>
        <v>128</v>
      </c>
      <c r="P875">
        <f t="shared" si="71"/>
        <v>117.92</v>
      </c>
      <c r="Q875" s="10" t="s">
        <v>8321</v>
      </c>
      <c r="R875" t="s">
        <v>8343</v>
      </c>
      <c r="S875" s="14">
        <f t="shared" si="72"/>
        <v>40505.131168981483</v>
      </c>
      <c r="T875" s="15">
        <f t="shared" si="73"/>
        <v>40535.131168981483</v>
      </c>
    </row>
    <row r="876" spans="1:21" ht="49" hidden="1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70"/>
        <v>10</v>
      </c>
      <c r="P876">
        <f t="shared" si="71"/>
        <v>94.51</v>
      </c>
      <c r="Q876" s="10" t="s">
        <v>8321</v>
      </c>
      <c r="R876" t="s">
        <v>8337</v>
      </c>
      <c r="S876" s="14">
        <f t="shared" si="72"/>
        <v>41905.812581018516</v>
      </c>
      <c r="T876" s="15">
        <f t="shared" si="73"/>
        <v>41950.854247685187</v>
      </c>
    </row>
    <row r="877" spans="1:21" ht="49" hidden="1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70"/>
        <v>102</v>
      </c>
      <c r="P877">
        <f t="shared" si="71"/>
        <v>246.29</v>
      </c>
      <c r="Q877" s="10" t="s">
        <v>8327</v>
      </c>
      <c r="R877" t="s">
        <v>8331</v>
      </c>
      <c r="S877" s="14">
        <f t="shared" si="72"/>
        <v>41561.683553240742</v>
      </c>
      <c r="T877" s="15">
        <f t="shared" si="73"/>
        <v>41591.725219907406</v>
      </c>
    </row>
    <row r="878" spans="1:21" ht="33" hidden="1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70"/>
        <v>102</v>
      </c>
      <c r="P878">
        <f t="shared" si="71"/>
        <v>177.21</v>
      </c>
      <c r="Q878" s="10" t="s">
        <v>8327</v>
      </c>
      <c r="R878" t="s">
        <v>8341</v>
      </c>
      <c r="S878" s="14">
        <f t="shared" si="72"/>
        <v>41961.807372685187</v>
      </c>
      <c r="T878" s="15">
        <f t="shared" si="73"/>
        <v>41994.1875</v>
      </c>
    </row>
    <row r="879" spans="1:21" ht="49" x14ac:dyDescent="0.25">
      <c r="A879">
        <v>2843</v>
      </c>
      <c r="B879" s="3" t="s">
        <v>2843</v>
      </c>
      <c r="C879" s="3" t="s">
        <v>6953</v>
      </c>
      <c r="D879" s="6">
        <v>1200</v>
      </c>
      <c r="E879" s="8">
        <v>0</v>
      </c>
      <c r="F879" t="s">
        <v>8220</v>
      </c>
      <c r="G879" t="s">
        <v>8223</v>
      </c>
      <c r="H879" t="s">
        <v>8245</v>
      </c>
      <c r="I879">
        <v>1465790400</v>
      </c>
      <c r="J879">
        <v>1462210950</v>
      </c>
      <c r="K879" t="b">
        <v>0</v>
      </c>
      <c r="L879">
        <v>0</v>
      </c>
      <c r="M879" t="b">
        <v>0</v>
      </c>
      <c r="N879" t="s">
        <v>8269</v>
      </c>
      <c r="O879">
        <f t="shared" si="70"/>
        <v>0</v>
      </c>
      <c r="P879">
        <f t="shared" si="71"/>
        <v>0</v>
      </c>
      <c r="Q879" s="10" t="s">
        <v>8323</v>
      </c>
      <c r="R879" t="s">
        <v>8326</v>
      </c>
      <c r="S879" s="14">
        <f t="shared" si="72"/>
        <v>42492.737847222219</v>
      </c>
      <c r="T879" s="15">
        <f t="shared" si="73"/>
        <v>42534.166666666672</v>
      </c>
      <c r="U879">
        <f>YEAR(S879)</f>
        <v>2016</v>
      </c>
    </row>
    <row r="880" spans="1:21" ht="33" hidden="1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70"/>
        <v>109</v>
      </c>
      <c r="P880">
        <f t="shared" si="71"/>
        <v>73.03</v>
      </c>
      <c r="Q880" s="10" t="s">
        <v>8323</v>
      </c>
      <c r="R880" t="s">
        <v>8324</v>
      </c>
      <c r="S880" s="14">
        <f t="shared" si="72"/>
        <v>41239.83625</v>
      </c>
      <c r="T880" s="15">
        <f t="shared" si="73"/>
        <v>41269.83625</v>
      </c>
    </row>
    <row r="881" spans="1:21" ht="49" hidden="1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70"/>
        <v>101</v>
      </c>
      <c r="P881">
        <f t="shared" si="71"/>
        <v>270.57</v>
      </c>
      <c r="Q881" s="10" t="s">
        <v>8308</v>
      </c>
      <c r="R881" t="s">
        <v>8315</v>
      </c>
      <c r="S881" s="14">
        <f t="shared" si="72"/>
        <v>41143.81821759259</v>
      </c>
      <c r="T881" s="15">
        <f t="shared" si="73"/>
        <v>41173.81821759259</v>
      </c>
    </row>
    <row r="882" spans="1:21" ht="49" hidden="1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70"/>
        <v>126</v>
      </c>
      <c r="P882">
        <f t="shared" si="71"/>
        <v>28.63</v>
      </c>
      <c r="Q882" s="10" t="s">
        <v>8311</v>
      </c>
      <c r="R882" t="s">
        <v>8333</v>
      </c>
      <c r="S882" s="14">
        <f t="shared" si="72"/>
        <v>41781.717268518521</v>
      </c>
      <c r="T882" s="15">
        <f t="shared" si="73"/>
        <v>41811.717268518521</v>
      </c>
    </row>
    <row r="883" spans="1:21" ht="49" hidden="1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70"/>
        <v>302</v>
      </c>
      <c r="P883">
        <f t="shared" si="71"/>
        <v>52.1</v>
      </c>
      <c r="Q883" s="10" t="s">
        <v>8323</v>
      </c>
      <c r="R883" t="s">
        <v>8324</v>
      </c>
      <c r="S883" s="14">
        <f t="shared" si="72"/>
        <v>41761.509409722225</v>
      </c>
      <c r="T883" s="15">
        <f t="shared" si="73"/>
        <v>41789.666666666664</v>
      </c>
    </row>
    <row r="884" spans="1:21" ht="49" x14ac:dyDescent="0.25">
      <c r="A884">
        <v>2844</v>
      </c>
      <c r="B884" s="3" t="s">
        <v>2844</v>
      </c>
      <c r="C884" s="3" t="s">
        <v>6954</v>
      </c>
      <c r="D884" s="6">
        <v>550</v>
      </c>
      <c r="E884" s="8">
        <v>30</v>
      </c>
      <c r="F884" t="s">
        <v>8220</v>
      </c>
      <c r="G884" t="s">
        <v>8238</v>
      </c>
      <c r="H884" t="s">
        <v>8248</v>
      </c>
      <c r="I884">
        <v>1483535180</v>
      </c>
      <c r="J884">
        <v>1480943180</v>
      </c>
      <c r="K884" t="b">
        <v>0</v>
      </c>
      <c r="L884">
        <v>1</v>
      </c>
      <c r="M884" t="b">
        <v>0</v>
      </c>
      <c r="N884" t="s">
        <v>8269</v>
      </c>
      <c r="O884">
        <f t="shared" si="70"/>
        <v>5</v>
      </c>
      <c r="P884">
        <f t="shared" si="71"/>
        <v>30</v>
      </c>
      <c r="Q884" s="10" t="s">
        <v>8323</v>
      </c>
      <c r="R884" t="s">
        <v>8326</v>
      </c>
      <c r="S884" s="14">
        <f t="shared" si="72"/>
        <v>42709.546064814815</v>
      </c>
      <c r="T884" s="15">
        <f t="shared" si="73"/>
        <v>42739.546064814815</v>
      </c>
      <c r="U884">
        <f>YEAR(S884)</f>
        <v>2016</v>
      </c>
    </row>
    <row r="885" spans="1:21" ht="49" hidden="1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70"/>
        <v>50</v>
      </c>
      <c r="P885">
        <f t="shared" si="71"/>
        <v>51.22</v>
      </c>
      <c r="Q885" s="10" t="s">
        <v>8321</v>
      </c>
      <c r="R885" t="s">
        <v>8339</v>
      </c>
      <c r="S885" s="14">
        <f t="shared" si="72"/>
        <v>41243.197592592594</v>
      </c>
      <c r="T885" s="15">
        <f t="shared" si="73"/>
        <v>41303.197592592594</v>
      </c>
    </row>
    <row r="886" spans="1:21" ht="33" hidden="1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70"/>
        <v>108</v>
      </c>
      <c r="P886">
        <f t="shared" si="71"/>
        <v>132.05000000000001</v>
      </c>
      <c r="Q886" s="10" t="s">
        <v>8321</v>
      </c>
      <c r="R886" t="s">
        <v>8343</v>
      </c>
      <c r="S886" s="14">
        <f t="shared" si="72"/>
        <v>41835.821226851855</v>
      </c>
      <c r="T886" s="15">
        <f t="shared" si="73"/>
        <v>41862.249305555553</v>
      </c>
    </row>
    <row r="887" spans="1:21" ht="65" hidden="1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70"/>
        <v>100</v>
      </c>
      <c r="P887">
        <f t="shared" si="71"/>
        <v>156.77000000000001</v>
      </c>
      <c r="Q887" s="10" t="s">
        <v>8327</v>
      </c>
      <c r="R887" t="s">
        <v>8338</v>
      </c>
      <c r="S887" s="14">
        <f t="shared" si="72"/>
        <v>41226.928842592592</v>
      </c>
      <c r="T887" s="15">
        <f t="shared" si="73"/>
        <v>41256.928842592592</v>
      </c>
    </row>
    <row r="888" spans="1:21" ht="49" hidden="1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70"/>
        <v>100</v>
      </c>
      <c r="P888">
        <f t="shared" si="71"/>
        <v>81.739999999999995</v>
      </c>
      <c r="Q888" s="10" t="s">
        <v>8327</v>
      </c>
      <c r="R888" t="s">
        <v>8331</v>
      </c>
      <c r="S888" s="14">
        <f t="shared" si="72"/>
        <v>42049.733240740738</v>
      </c>
      <c r="T888" s="15">
        <f t="shared" si="73"/>
        <v>42079.691574074073</v>
      </c>
    </row>
    <row r="889" spans="1:21" ht="49" hidden="1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70"/>
        <v>107</v>
      </c>
      <c r="P889">
        <f t="shared" si="71"/>
        <v>58.63</v>
      </c>
      <c r="Q889" s="10" t="s">
        <v>8316</v>
      </c>
      <c r="R889" t="s">
        <v>8317</v>
      </c>
      <c r="S889" s="14">
        <f t="shared" si="72"/>
        <v>42688.875902777778</v>
      </c>
      <c r="T889" s="15">
        <f t="shared" si="73"/>
        <v>42718.875902777778</v>
      </c>
    </row>
    <row r="890" spans="1:21" ht="49" x14ac:dyDescent="0.25">
      <c r="A890">
        <v>2845</v>
      </c>
      <c r="B890" s="3" t="s">
        <v>2845</v>
      </c>
      <c r="C890" s="3" t="s">
        <v>6955</v>
      </c>
      <c r="D890" s="6">
        <v>7500</v>
      </c>
      <c r="E890" s="8">
        <v>2366</v>
      </c>
      <c r="F890" t="s">
        <v>8220</v>
      </c>
      <c r="G890" t="s">
        <v>8223</v>
      </c>
      <c r="H890" t="s">
        <v>8245</v>
      </c>
      <c r="I890">
        <v>1433723033</v>
      </c>
      <c r="J890">
        <v>1428539033</v>
      </c>
      <c r="K890" t="b">
        <v>0</v>
      </c>
      <c r="L890">
        <v>39</v>
      </c>
      <c r="M890" t="b">
        <v>0</v>
      </c>
      <c r="N890" t="s">
        <v>8269</v>
      </c>
      <c r="O890">
        <f t="shared" si="70"/>
        <v>32</v>
      </c>
      <c r="P890">
        <f t="shared" si="71"/>
        <v>60.67</v>
      </c>
      <c r="Q890" s="10" t="s">
        <v>8323</v>
      </c>
      <c r="R890" t="s">
        <v>8326</v>
      </c>
      <c r="S890" s="14">
        <f t="shared" si="72"/>
        <v>42103.016585648147</v>
      </c>
      <c r="T890" s="15">
        <f t="shared" si="73"/>
        <v>42163.016585648147</v>
      </c>
      <c r="U890">
        <f>YEAR(S890)</f>
        <v>2015</v>
      </c>
    </row>
    <row r="891" spans="1:21" ht="49" hidden="1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70"/>
        <v>107</v>
      </c>
      <c r="P891">
        <f t="shared" si="71"/>
        <v>107.07</v>
      </c>
      <c r="Q891" s="10" t="s">
        <v>8327</v>
      </c>
      <c r="R891" t="s">
        <v>8331</v>
      </c>
      <c r="S891" s="14">
        <f t="shared" si="72"/>
        <v>42101.758587962962</v>
      </c>
      <c r="T891" s="15">
        <f t="shared" si="73"/>
        <v>42131.758587962962</v>
      </c>
    </row>
    <row r="892" spans="1:21" ht="33" hidden="1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70"/>
        <v>248</v>
      </c>
      <c r="P892">
        <f t="shared" si="71"/>
        <v>27.47</v>
      </c>
      <c r="Q892" s="10" t="s">
        <v>8308</v>
      </c>
      <c r="R892" t="s">
        <v>8309</v>
      </c>
      <c r="S892" s="14">
        <f t="shared" si="72"/>
        <v>41578.927118055559</v>
      </c>
      <c r="T892" s="15">
        <f t="shared" si="73"/>
        <v>41593.968784722223</v>
      </c>
    </row>
    <row r="893" spans="1:21" ht="49" hidden="1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70"/>
        <v>59</v>
      </c>
      <c r="P893">
        <f t="shared" si="71"/>
        <v>72.17</v>
      </c>
      <c r="Q893" s="10" t="s">
        <v>8313</v>
      </c>
      <c r="R893" t="s">
        <v>8314</v>
      </c>
      <c r="S893" s="14">
        <f t="shared" si="72"/>
        <v>41834.980462962965</v>
      </c>
      <c r="T893" s="15">
        <f t="shared" si="73"/>
        <v>41864.980462962965</v>
      </c>
    </row>
    <row r="894" spans="1:21" ht="49" hidden="1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70"/>
        <v>148</v>
      </c>
      <c r="P894">
        <f t="shared" si="71"/>
        <v>322.39</v>
      </c>
      <c r="Q894" s="10" t="s">
        <v>8321</v>
      </c>
      <c r="R894" t="s">
        <v>8343</v>
      </c>
      <c r="S894" s="14">
        <f t="shared" si="72"/>
        <v>41409.814317129632</v>
      </c>
      <c r="T894" s="15">
        <f t="shared" si="73"/>
        <v>41431.814317129632</v>
      </c>
    </row>
    <row r="895" spans="1:21" ht="49" hidden="1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70"/>
        <v>124</v>
      </c>
      <c r="P895">
        <f t="shared" si="71"/>
        <v>89.3</v>
      </c>
      <c r="Q895" s="10" t="s">
        <v>8327</v>
      </c>
      <c r="R895" t="s">
        <v>8328</v>
      </c>
      <c r="S895" s="14">
        <f t="shared" si="72"/>
        <v>41075.835497685184</v>
      </c>
      <c r="T895" s="15">
        <f t="shared" si="73"/>
        <v>41105.835497685184</v>
      </c>
    </row>
    <row r="896" spans="1:21" ht="49" hidden="1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70"/>
        <v>148</v>
      </c>
      <c r="P896">
        <f t="shared" si="71"/>
        <v>493.13</v>
      </c>
      <c r="Q896" s="10" t="s">
        <v>8308</v>
      </c>
      <c r="R896" t="s">
        <v>8309</v>
      </c>
      <c r="S896" s="14">
        <f t="shared" si="72"/>
        <v>42620.143564814818</v>
      </c>
      <c r="T896" s="15">
        <f t="shared" si="73"/>
        <v>42680.143564814818</v>
      </c>
    </row>
    <row r="897" spans="1:21" ht="49" hidden="1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70"/>
        <v>105</v>
      </c>
      <c r="P897">
        <f t="shared" si="71"/>
        <v>51.63</v>
      </c>
      <c r="Q897" s="10" t="s">
        <v>8311</v>
      </c>
      <c r="R897" t="s">
        <v>8333</v>
      </c>
      <c r="S897" s="14">
        <f t="shared" si="72"/>
        <v>40694.638460648144</v>
      </c>
      <c r="T897" s="15">
        <f t="shared" si="73"/>
        <v>40724.638460648144</v>
      </c>
    </row>
    <row r="898" spans="1:21" ht="49" x14ac:dyDescent="0.25">
      <c r="A898">
        <v>2846</v>
      </c>
      <c r="B898" s="3" t="s">
        <v>2846</v>
      </c>
      <c r="C898" s="3" t="s">
        <v>6956</v>
      </c>
      <c r="D898" s="6">
        <v>8000</v>
      </c>
      <c r="E898" s="8">
        <v>0</v>
      </c>
      <c r="F898" t="s">
        <v>8220</v>
      </c>
      <c r="G898" t="s">
        <v>8223</v>
      </c>
      <c r="H898" t="s">
        <v>8245</v>
      </c>
      <c r="I898">
        <v>1432917394</v>
      </c>
      <c r="J898">
        <v>1429029394</v>
      </c>
      <c r="K898" t="b">
        <v>0</v>
      </c>
      <c r="L898">
        <v>0</v>
      </c>
      <c r="M898" t="b">
        <v>0</v>
      </c>
      <c r="N898" t="s">
        <v>8269</v>
      </c>
      <c r="O898">
        <f t="shared" ref="O898:O961" si="75">ROUND(E898/D898*100,0)</f>
        <v>0</v>
      </c>
      <c r="P898">
        <f t="shared" si="71"/>
        <v>0</v>
      </c>
      <c r="Q898" s="10" t="s">
        <v>8323</v>
      </c>
      <c r="R898" t="s">
        <v>8326</v>
      </c>
      <c r="S898" s="14">
        <f t="shared" si="72"/>
        <v>42108.692060185189</v>
      </c>
      <c r="T898" s="15">
        <f t="shared" si="73"/>
        <v>42153.692060185189</v>
      </c>
      <c r="U898">
        <f>YEAR(S898)</f>
        <v>2015</v>
      </c>
    </row>
    <row r="899" spans="1:21" ht="49" hidden="1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si="75"/>
        <v>29</v>
      </c>
      <c r="P899">
        <f t="shared" si="71"/>
        <v>43.98</v>
      </c>
      <c r="Q899" s="10" t="s">
        <v>8316</v>
      </c>
      <c r="R899" t="s">
        <v>8334</v>
      </c>
      <c r="S899" s="14">
        <f t="shared" si="72"/>
        <v>42353.16679398148</v>
      </c>
      <c r="T899" s="15">
        <f t="shared" si="73"/>
        <v>42383.16679398148</v>
      </c>
    </row>
    <row r="900" spans="1:21" ht="33" hidden="1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5"/>
        <v>105</v>
      </c>
      <c r="P900">
        <f t="shared" si="71"/>
        <v>68.599999999999994</v>
      </c>
      <c r="Q900" s="10" t="s">
        <v>8327</v>
      </c>
      <c r="R900" t="s">
        <v>8328</v>
      </c>
      <c r="S900" s="14">
        <f t="shared" si="72"/>
        <v>41870.86546296296</v>
      </c>
      <c r="T900" s="15">
        <f t="shared" si="73"/>
        <v>41905.86546296296</v>
      </c>
    </row>
    <row r="901" spans="1:21" ht="49" hidden="1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5"/>
        <v>978</v>
      </c>
      <c r="P901">
        <f t="shared" si="71"/>
        <v>21.64</v>
      </c>
      <c r="Q901" s="10" t="s">
        <v>8308</v>
      </c>
      <c r="R901" t="s">
        <v>8309</v>
      </c>
      <c r="S901" s="14">
        <f t="shared" si="72"/>
        <v>41316.120949074073</v>
      </c>
      <c r="T901" s="15">
        <f t="shared" si="73"/>
        <v>41346.833333333336</v>
      </c>
    </row>
    <row r="902" spans="1:21" ht="49" hidden="1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5"/>
        <v>297</v>
      </c>
      <c r="P902">
        <f t="shared" si="71"/>
        <v>7.19</v>
      </c>
      <c r="Q902" s="10" t="s">
        <v>8308</v>
      </c>
      <c r="R902" t="s">
        <v>8309</v>
      </c>
      <c r="S902" s="14">
        <f t="shared" si="72"/>
        <v>42199.32707175926</v>
      </c>
      <c r="T902" s="15">
        <f t="shared" si="73"/>
        <v>42231.32707175926</v>
      </c>
    </row>
    <row r="903" spans="1:21" ht="49" hidden="1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5"/>
        <v>146</v>
      </c>
      <c r="P903">
        <f t="shared" si="71"/>
        <v>65.209999999999994</v>
      </c>
      <c r="Q903" s="10" t="s">
        <v>8327</v>
      </c>
      <c r="R903" t="s">
        <v>8331</v>
      </c>
      <c r="S903" s="14">
        <f t="shared" si="72"/>
        <v>41264.72314814815</v>
      </c>
      <c r="T903" s="15">
        <f t="shared" si="73"/>
        <v>41294.72314814815</v>
      </c>
    </row>
    <row r="904" spans="1:21" ht="49" hidden="1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5"/>
        <v>131</v>
      </c>
      <c r="P904">
        <f t="shared" si="71"/>
        <v>50.53</v>
      </c>
      <c r="Q904" s="10" t="s">
        <v>8323</v>
      </c>
      <c r="R904" t="s">
        <v>8324</v>
      </c>
      <c r="S904" s="14">
        <f t="shared" si="72"/>
        <v>41432.062037037038</v>
      </c>
      <c r="T904" s="15">
        <f t="shared" si="73"/>
        <v>41468.75</v>
      </c>
    </row>
    <row r="905" spans="1:21" ht="49" x14ac:dyDescent="0.25">
      <c r="A905">
        <v>2847</v>
      </c>
      <c r="B905" s="3" t="s">
        <v>2847</v>
      </c>
      <c r="C905" s="3" t="s">
        <v>6957</v>
      </c>
      <c r="D905" s="6">
        <v>2000</v>
      </c>
      <c r="E905" s="8">
        <v>0</v>
      </c>
      <c r="F905" t="s">
        <v>8220</v>
      </c>
      <c r="G905" t="s">
        <v>8223</v>
      </c>
      <c r="H905" t="s">
        <v>8245</v>
      </c>
      <c r="I905">
        <v>1464031265</v>
      </c>
      <c r="J905">
        <v>1458847265</v>
      </c>
      <c r="K905" t="b">
        <v>0</v>
      </c>
      <c r="L905">
        <v>0</v>
      </c>
      <c r="M905" t="b">
        <v>0</v>
      </c>
      <c r="N905" t="s">
        <v>8269</v>
      </c>
      <c r="O905">
        <f t="shared" si="75"/>
        <v>0</v>
      </c>
      <c r="P905">
        <f t="shared" si="71"/>
        <v>0</v>
      </c>
      <c r="Q905" s="10" t="s">
        <v>8323</v>
      </c>
      <c r="R905" t="s">
        <v>8326</v>
      </c>
      <c r="S905" s="14">
        <f t="shared" si="72"/>
        <v>42453.806307870371</v>
      </c>
      <c r="T905" s="15">
        <f t="shared" si="73"/>
        <v>42513.806307870371</v>
      </c>
      <c r="U905">
        <f>YEAR(S905)</f>
        <v>2016</v>
      </c>
    </row>
    <row r="906" spans="1:21" ht="49" hidden="1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5"/>
        <v>147</v>
      </c>
      <c r="P906">
        <f t="shared" si="71"/>
        <v>48.45</v>
      </c>
      <c r="Q906" s="10" t="s">
        <v>8311</v>
      </c>
      <c r="R906" t="s">
        <v>8333</v>
      </c>
      <c r="S906" s="14">
        <f t="shared" si="72"/>
        <v>41422.075821759259</v>
      </c>
      <c r="T906" s="15">
        <f t="shared" si="73"/>
        <v>41452.075821759259</v>
      </c>
    </row>
    <row r="907" spans="1:21" ht="49" hidden="1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5"/>
        <v>131</v>
      </c>
      <c r="P907">
        <f t="shared" si="71"/>
        <v>96.08</v>
      </c>
      <c r="Q907" s="10" t="s">
        <v>8327</v>
      </c>
      <c r="R907" t="s">
        <v>8331</v>
      </c>
      <c r="S907" s="14">
        <f t="shared" si="72"/>
        <v>41422.822824074072</v>
      </c>
      <c r="T907" s="15">
        <f t="shared" si="73"/>
        <v>41456.165972222225</v>
      </c>
    </row>
    <row r="908" spans="1:21" ht="49" hidden="1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5"/>
        <v>103</v>
      </c>
      <c r="P908">
        <f t="shared" si="71"/>
        <v>156.16999999999999</v>
      </c>
      <c r="Q908" s="10" t="s">
        <v>8313</v>
      </c>
      <c r="R908" t="s">
        <v>8314</v>
      </c>
      <c r="S908" s="14">
        <f t="shared" si="72"/>
        <v>41981.782060185185</v>
      </c>
      <c r="T908" s="15">
        <f t="shared" si="73"/>
        <v>42026.782060185185</v>
      </c>
    </row>
    <row r="909" spans="1:21" ht="49" hidden="1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5"/>
        <v>60</v>
      </c>
      <c r="P909">
        <f t="shared" si="71"/>
        <v>61.31</v>
      </c>
      <c r="Q909" s="10" t="s">
        <v>8323</v>
      </c>
      <c r="R909" t="s">
        <v>8324</v>
      </c>
      <c r="S909" s="14">
        <f t="shared" si="72"/>
        <v>42097.732418981483</v>
      </c>
      <c r="T909" s="15">
        <f t="shared" si="73"/>
        <v>42115.249305555553</v>
      </c>
    </row>
    <row r="910" spans="1:21" ht="49" x14ac:dyDescent="0.25">
      <c r="A910">
        <v>2848</v>
      </c>
      <c r="B910" s="3" t="s">
        <v>2848</v>
      </c>
      <c r="C910" s="3" t="s">
        <v>6958</v>
      </c>
      <c r="D910" s="6">
        <v>35000</v>
      </c>
      <c r="E910" s="8">
        <v>70</v>
      </c>
      <c r="F910" t="s">
        <v>8220</v>
      </c>
      <c r="G910" t="s">
        <v>8223</v>
      </c>
      <c r="H910" t="s">
        <v>8245</v>
      </c>
      <c r="I910">
        <v>1432913659</v>
      </c>
      <c r="J910">
        <v>1430321659</v>
      </c>
      <c r="K910" t="b">
        <v>0</v>
      </c>
      <c r="L910">
        <v>3</v>
      </c>
      <c r="M910" t="b">
        <v>0</v>
      </c>
      <c r="N910" t="s">
        <v>8269</v>
      </c>
      <c r="O910">
        <f t="shared" si="75"/>
        <v>0</v>
      </c>
      <c r="P910">
        <f t="shared" si="71"/>
        <v>23.33</v>
      </c>
      <c r="Q910" s="10" t="s">
        <v>8323</v>
      </c>
      <c r="R910" t="s">
        <v>8326</v>
      </c>
      <c r="S910" s="14">
        <f t="shared" si="72"/>
        <v>42123.648831018523</v>
      </c>
      <c r="T910" s="15">
        <f t="shared" si="73"/>
        <v>42153.648831018523</v>
      </c>
      <c r="U910">
        <f>YEAR(S910)</f>
        <v>2015</v>
      </c>
    </row>
    <row r="911" spans="1:21" ht="49" hidden="1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5"/>
        <v>110</v>
      </c>
      <c r="P911">
        <f t="shared" si="71"/>
        <v>42.87</v>
      </c>
      <c r="Q911" s="10" t="s">
        <v>8321</v>
      </c>
      <c r="R911" t="s">
        <v>8322</v>
      </c>
      <c r="S911" s="14">
        <f t="shared" si="72"/>
        <v>40893.551724537036</v>
      </c>
      <c r="T911" s="15">
        <f t="shared" si="73"/>
        <v>40923.551724537036</v>
      </c>
    </row>
    <row r="912" spans="1:21" ht="49" hidden="1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5"/>
        <v>143</v>
      </c>
      <c r="P912">
        <f t="shared" si="71"/>
        <v>162.27000000000001</v>
      </c>
      <c r="Q912" s="10" t="s">
        <v>8327</v>
      </c>
      <c r="R912" t="s">
        <v>8331</v>
      </c>
      <c r="S912" s="14">
        <f t="shared" si="72"/>
        <v>40983.055949074071</v>
      </c>
      <c r="T912" s="15">
        <f t="shared" si="73"/>
        <v>41040.657638888886</v>
      </c>
    </row>
    <row r="913" spans="1:21" ht="49" x14ac:dyDescent="0.25">
      <c r="A913">
        <v>2849</v>
      </c>
      <c r="B913" s="3" t="s">
        <v>2849</v>
      </c>
      <c r="C913" s="3" t="s">
        <v>6959</v>
      </c>
      <c r="D913" s="6">
        <v>500</v>
      </c>
      <c r="E913" s="8">
        <v>5</v>
      </c>
      <c r="F913" t="s">
        <v>8220</v>
      </c>
      <c r="G913" t="s">
        <v>8224</v>
      </c>
      <c r="H913" t="s">
        <v>8246</v>
      </c>
      <c r="I913">
        <v>1461406600</v>
      </c>
      <c r="J913">
        <v>1458814600</v>
      </c>
      <c r="K913" t="b">
        <v>0</v>
      </c>
      <c r="L913">
        <v>1</v>
      </c>
      <c r="M913" t="b">
        <v>0</v>
      </c>
      <c r="N913" t="s">
        <v>8269</v>
      </c>
      <c r="O913">
        <f t="shared" si="75"/>
        <v>1</v>
      </c>
      <c r="P913">
        <f t="shared" si="71"/>
        <v>5</v>
      </c>
      <c r="Q913" s="10" t="s">
        <v>8323</v>
      </c>
      <c r="R913" t="s">
        <v>8326</v>
      </c>
      <c r="S913" s="14">
        <f t="shared" si="72"/>
        <v>42453.428240740745</v>
      </c>
      <c r="T913" s="15">
        <f t="shared" si="73"/>
        <v>42483.428240740745</v>
      </c>
      <c r="U913">
        <f t="shared" ref="U913:U914" si="76">YEAR(S913)</f>
        <v>2016</v>
      </c>
    </row>
    <row r="914" spans="1:21" ht="49" x14ac:dyDescent="0.25">
      <c r="A914">
        <v>2850</v>
      </c>
      <c r="B914" s="3" t="s">
        <v>2850</v>
      </c>
      <c r="C914" s="3" t="s">
        <v>6960</v>
      </c>
      <c r="D914" s="6">
        <v>8000</v>
      </c>
      <c r="E914" s="8">
        <v>311</v>
      </c>
      <c r="F914" t="s">
        <v>8220</v>
      </c>
      <c r="G914" t="s">
        <v>8223</v>
      </c>
      <c r="H914" t="s">
        <v>8245</v>
      </c>
      <c r="I914">
        <v>1409962211</v>
      </c>
      <c r="J914">
        <v>1407370211</v>
      </c>
      <c r="K914" t="b">
        <v>0</v>
      </c>
      <c r="L914">
        <v>13</v>
      </c>
      <c r="M914" t="b">
        <v>0</v>
      </c>
      <c r="N914" t="s">
        <v>8269</v>
      </c>
      <c r="O914">
        <f t="shared" si="75"/>
        <v>4</v>
      </c>
      <c r="P914">
        <f t="shared" si="71"/>
        <v>23.92</v>
      </c>
      <c r="Q914" s="10" t="s">
        <v>8323</v>
      </c>
      <c r="R914" t="s">
        <v>8326</v>
      </c>
      <c r="S914" s="14">
        <f t="shared" si="72"/>
        <v>41858.007071759261</v>
      </c>
      <c r="T914" s="15">
        <f t="shared" si="73"/>
        <v>41888.007071759261</v>
      </c>
      <c r="U914">
        <f t="shared" si="76"/>
        <v>2014</v>
      </c>
    </row>
    <row r="915" spans="1:21" ht="49" hidden="1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5"/>
        <v>109</v>
      </c>
      <c r="P915">
        <f t="shared" si="71"/>
        <v>68.48</v>
      </c>
      <c r="Q915" s="10" t="s">
        <v>8327</v>
      </c>
      <c r="R915" t="s">
        <v>8328</v>
      </c>
      <c r="S915" s="14">
        <f t="shared" si="72"/>
        <v>40850.111064814817</v>
      </c>
      <c r="T915" s="15">
        <f t="shared" si="73"/>
        <v>40890.152731481481</v>
      </c>
    </row>
    <row r="916" spans="1:21" ht="33" hidden="1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5"/>
        <v>141</v>
      </c>
      <c r="P916">
        <f t="shared" ref="P916:P979" si="77">IFERROR(ROUND(E916/L916,2),0)</f>
        <v>90.38</v>
      </c>
      <c r="Q916" s="10" t="s">
        <v>8321</v>
      </c>
      <c r="R916" t="s">
        <v>8343</v>
      </c>
      <c r="S916" s="14">
        <f t="shared" ref="S916:S979" si="78">(((J916/60)/60)/24)+DATE(1970,1,1)</f>
        <v>40753.758425925924</v>
      </c>
      <c r="T916" s="15">
        <f t="shared" ref="T916:T979" si="79">(((I916/60)/60)/24)+DATE(1970,1,1)</f>
        <v>40761.625</v>
      </c>
    </row>
    <row r="917" spans="1:21" ht="49" hidden="1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5"/>
        <v>101</v>
      </c>
      <c r="P917">
        <f t="shared" si="77"/>
        <v>234.67</v>
      </c>
      <c r="Q917" s="10" t="s">
        <v>8323</v>
      </c>
      <c r="R917" t="s">
        <v>8324</v>
      </c>
      <c r="S917" s="14">
        <f t="shared" si="78"/>
        <v>42170.846446759257</v>
      </c>
      <c r="T917" s="15">
        <f t="shared" si="79"/>
        <v>42230.846446759257</v>
      </c>
    </row>
    <row r="918" spans="1:21" ht="49" hidden="1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5"/>
        <v>102</v>
      </c>
      <c r="P918">
        <f t="shared" si="77"/>
        <v>107.98</v>
      </c>
      <c r="Q918" s="10" t="s">
        <v>8327</v>
      </c>
      <c r="R918" t="s">
        <v>8331</v>
      </c>
      <c r="S918" s="14">
        <f t="shared" si="78"/>
        <v>41950.29483796296</v>
      </c>
      <c r="T918" s="15">
        <f t="shared" si="79"/>
        <v>41990.332638888889</v>
      </c>
    </row>
    <row r="919" spans="1:21" ht="49" x14ac:dyDescent="0.25">
      <c r="A919">
        <v>2851</v>
      </c>
      <c r="B919" s="3" t="s">
        <v>2851</v>
      </c>
      <c r="C919" s="3" t="s">
        <v>6961</v>
      </c>
      <c r="D919" s="6">
        <v>4500</v>
      </c>
      <c r="E919" s="8">
        <v>0</v>
      </c>
      <c r="F919" t="s">
        <v>8220</v>
      </c>
      <c r="G919" t="s">
        <v>8240</v>
      </c>
      <c r="H919" t="s">
        <v>8248</v>
      </c>
      <c r="I919">
        <v>1454109420</v>
      </c>
      <c r="J919">
        <v>1453334629</v>
      </c>
      <c r="K919" t="b">
        <v>0</v>
      </c>
      <c r="L919">
        <v>0</v>
      </c>
      <c r="M919" t="b">
        <v>0</v>
      </c>
      <c r="N919" t="s">
        <v>8269</v>
      </c>
      <c r="O919">
        <f t="shared" si="75"/>
        <v>0</v>
      </c>
      <c r="P919">
        <f t="shared" si="77"/>
        <v>0</v>
      </c>
      <c r="Q919" s="10" t="s">
        <v>8323</v>
      </c>
      <c r="R919" t="s">
        <v>8326</v>
      </c>
      <c r="S919" s="14">
        <f t="shared" si="78"/>
        <v>42390.002650462964</v>
      </c>
      <c r="T919" s="15">
        <f t="shared" si="79"/>
        <v>42398.970138888893</v>
      </c>
      <c r="U919">
        <f>YEAR(S919)</f>
        <v>2016</v>
      </c>
    </row>
    <row r="920" spans="1:21" ht="49" hidden="1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5"/>
        <v>506</v>
      </c>
      <c r="P920">
        <f t="shared" si="77"/>
        <v>36.33</v>
      </c>
      <c r="Q920" s="10" t="s">
        <v>8308</v>
      </c>
      <c r="R920" t="s">
        <v>8309</v>
      </c>
      <c r="S920" s="14">
        <f t="shared" si="78"/>
        <v>42661.176817129628</v>
      </c>
      <c r="T920" s="15">
        <f t="shared" si="79"/>
        <v>42715.207638888889</v>
      </c>
    </row>
    <row r="921" spans="1:21" ht="49" hidden="1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5"/>
        <v>100</v>
      </c>
      <c r="P921">
        <f t="shared" si="77"/>
        <v>127.33</v>
      </c>
      <c r="Q921" s="10" t="s">
        <v>8311</v>
      </c>
      <c r="R921" t="s">
        <v>8333</v>
      </c>
      <c r="S921" s="14">
        <f t="shared" si="78"/>
        <v>41988.548831018517</v>
      </c>
      <c r="T921" s="15">
        <f t="shared" si="79"/>
        <v>42019.454166666663</v>
      </c>
    </row>
    <row r="922" spans="1:21" ht="49" hidden="1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5"/>
        <v>100</v>
      </c>
      <c r="P922">
        <f t="shared" si="77"/>
        <v>57.38</v>
      </c>
      <c r="Q922" s="10" t="s">
        <v>8327</v>
      </c>
      <c r="R922" t="s">
        <v>8329</v>
      </c>
      <c r="S922" s="14">
        <f t="shared" si="78"/>
        <v>42426.407592592594</v>
      </c>
      <c r="T922" s="15">
        <f t="shared" si="79"/>
        <v>42460.365925925929</v>
      </c>
    </row>
    <row r="923" spans="1:21" ht="33" hidden="1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5"/>
        <v>14</v>
      </c>
      <c r="P923">
        <f t="shared" si="77"/>
        <v>102.38</v>
      </c>
      <c r="Q923" s="10" t="s">
        <v>8321</v>
      </c>
      <c r="R923" t="s">
        <v>8339</v>
      </c>
      <c r="S923" s="14">
        <f t="shared" si="78"/>
        <v>42552.653993055559</v>
      </c>
      <c r="T923" s="15">
        <f t="shared" si="79"/>
        <v>42597.291666666672</v>
      </c>
    </row>
    <row r="924" spans="1:21" ht="49" hidden="1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5"/>
        <v>35</v>
      </c>
      <c r="P924">
        <f t="shared" si="77"/>
        <v>153.88999999999999</v>
      </c>
      <c r="Q924" s="10" t="s">
        <v>8308</v>
      </c>
      <c r="R924" t="s">
        <v>8310</v>
      </c>
      <c r="S924" s="14">
        <f t="shared" si="78"/>
        <v>41856.865717592591</v>
      </c>
      <c r="T924" s="15">
        <f t="shared" si="79"/>
        <v>41886.290972222225</v>
      </c>
    </row>
    <row r="925" spans="1:21" ht="49" hidden="1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5"/>
        <v>115</v>
      </c>
      <c r="P925">
        <f t="shared" si="77"/>
        <v>123.29</v>
      </c>
      <c r="Q925" s="10" t="s">
        <v>8321</v>
      </c>
      <c r="R925" t="s">
        <v>8343</v>
      </c>
      <c r="S925" s="14">
        <f t="shared" si="78"/>
        <v>41402.752222222225</v>
      </c>
      <c r="T925" s="15">
        <f t="shared" si="79"/>
        <v>41427.752222222225</v>
      </c>
    </row>
    <row r="926" spans="1:21" ht="49" hidden="1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5"/>
        <v>114</v>
      </c>
      <c r="P926">
        <f t="shared" si="77"/>
        <v>55.8</v>
      </c>
      <c r="Q926" s="10" t="s">
        <v>8327</v>
      </c>
      <c r="R926" t="s">
        <v>8329</v>
      </c>
      <c r="S926" s="14">
        <f t="shared" si="78"/>
        <v>41548.747418981482</v>
      </c>
      <c r="T926" s="15">
        <f t="shared" si="79"/>
        <v>41582.041666666664</v>
      </c>
    </row>
    <row r="927" spans="1:21" ht="49" hidden="1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5"/>
        <v>171</v>
      </c>
      <c r="P927">
        <f t="shared" si="77"/>
        <v>62.87</v>
      </c>
      <c r="Q927" s="10" t="s">
        <v>8327</v>
      </c>
      <c r="R927" t="s">
        <v>8331</v>
      </c>
      <c r="S927" s="14">
        <f t="shared" si="78"/>
        <v>42720.066192129627</v>
      </c>
      <c r="T927" s="15">
        <f t="shared" si="79"/>
        <v>42750.066192129627</v>
      </c>
    </row>
    <row r="928" spans="1:21" ht="33" hidden="1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5"/>
        <v>342</v>
      </c>
      <c r="P928">
        <f t="shared" si="77"/>
        <v>43.03</v>
      </c>
      <c r="Q928" s="10" t="s">
        <v>8327</v>
      </c>
      <c r="R928" t="s">
        <v>8329</v>
      </c>
      <c r="S928" s="14">
        <f t="shared" si="78"/>
        <v>42611.483206018514</v>
      </c>
      <c r="T928" s="15">
        <f t="shared" si="79"/>
        <v>42625.483206018514</v>
      </c>
    </row>
    <row r="929" spans="1:21" ht="49" hidden="1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5"/>
        <v>12</v>
      </c>
      <c r="P929">
        <f t="shared" si="77"/>
        <v>356.84</v>
      </c>
      <c r="Q929" s="10" t="s">
        <v>8323</v>
      </c>
      <c r="R929" t="s">
        <v>8335</v>
      </c>
      <c r="S929" s="14">
        <f t="shared" si="78"/>
        <v>42118.346435185187</v>
      </c>
      <c r="T929" s="15">
        <f t="shared" si="79"/>
        <v>42148.346435185187</v>
      </c>
    </row>
    <row r="930" spans="1:21" ht="49" hidden="1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5"/>
        <v>68</v>
      </c>
      <c r="P930">
        <f t="shared" si="77"/>
        <v>48.25</v>
      </c>
      <c r="Q930" s="10" t="s">
        <v>8313</v>
      </c>
      <c r="R930" t="s">
        <v>8314</v>
      </c>
      <c r="S930" s="14">
        <f t="shared" si="78"/>
        <v>42689.56931712963</v>
      </c>
      <c r="T930" s="15">
        <f t="shared" si="79"/>
        <v>42719.56931712963</v>
      </c>
    </row>
    <row r="931" spans="1:21" ht="49" hidden="1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5"/>
        <v>135</v>
      </c>
      <c r="P931">
        <f t="shared" si="77"/>
        <v>60.18</v>
      </c>
      <c r="Q931" s="10" t="s">
        <v>8327</v>
      </c>
      <c r="R931" t="s">
        <v>8331</v>
      </c>
      <c r="S931" s="14">
        <f t="shared" si="78"/>
        <v>42634.614780092597</v>
      </c>
      <c r="T931" s="15">
        <f t="shared" si="79"/>
        <v>42660.676388888889</v>
      </c>
    </row>
    <row r="932" spans="1:21" ht="65" hidden="1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5"/>
        <v>134</v>
      </c>
      <c r="P932">
        <f t="shared" si="77"/>
        <v>108.15</v>
      </c>
      <c r="Q932" s="10" t="s">
        <v>8321</v>
      </c>
      <c r="R932" t="s">
        <v>8322</v>
      </c>
      <c r="S932" s="14">
        <f t="shared" si="78"/>
        <v>40430.604328703703</v>
      </c>
      <c r="T932" s="15">
        <f t="shared" si="79"/>
        <v>40467.152083333334</v>
      </c>
    </row>
    <row r="933" spans="1:21" ht="49" hidden="1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5"/>
        <v>112</v>
      </c>
      <c r="P933">
        <f t="shared" si="77"/>
        <v>159.52000000000001</v>
      </c>
      <c r="Q933" s="10" t="s">
        <v>8327</v>
      </c>
      <c r="R933" t="s">
        <v>8338</v>
      </c>
      <c r="S933" s="14">
        <f t="shared" si="78"/>
        <v>42416.407129629632</v>
      </c>
      <c r="T933" s="15">
        <f t="shared" si="79"/>
        <v>42476.249305555553</v>
      </c>
    </row>
    <row r="934" spans="1:21" ht="21" hidden="1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5"/>
        <v>39</v>
      </c>
      <c r="P934">
        <f t="shared" si="77"/>
        <v>393.59</v>
      </c>
      <c r="Q934" s="10" t="s">
        <v>8321</v>
      </c>
      <c r="R934" t="s">
        <v>8339</v>
      </c>
      <c r="S934" s="14">
        <f t="shared" si="78"/>
        <v>42024.888692129629</v>
      </c>
      <c r="T934" s="15">
        <f t="shared" si="79"/>
        <v>42054.888692129629</v>
      </c>
    </row>
    <row r="935" spans="1:21" ht="49" hidden="1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5"/>
        <v>67</v>
      </c>
      <c r="P935">
        <f t="shared" si="77"/>
        <v>99.76</v>
      </c>
      <c r="Q935" s="10" t="s">
        <v>8323</v>
      </c>
      <c r="R935" t="s">
        <v>8324</v>
      </c>
      <c r="S935" s="14">
        <f t="shared" si="78"/>
        <v>42248.535787037035</v>
      </c>
      <c r="T935" s="15">
        <f t="shared" si="79"/>
        <v>42277.75</v>
      </c>
    </row>
    <row r="936" spans="1:21" ht="33" hidden="1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5"/>
        <v>134</v>
      </c>
      <c r="P936">
        <f t="shared" si="77"/>
        <v>31.66</v>
      </c>
      <c r="Q936" s="10" t="s">
        <v>8327</v>
      </c>
      <c r="R936" t="s">
        <v>8328</v>
      </c>
      <c r="S936" s="14">
        <f t="shared" si="78"/>
        <v>41416.146944444445</v>
      </c>
      <c r="T936" s="15">
        <f t="shared" si="79"/>
        <v>41446.146944444445</v>
      </c>
    </row>
    <row r="937" spans="1:21" ht="49" hidden="1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5"/>
        <v>13</v>
      </c>
      <c r="P937">
        <f t="shared" si="77"/>
        <v>69.41</v>
      </c>
      <c r="Q937" s="10" t="s">
        <v>8308</v>
      </c>
      <c r="R937" t="s">
        <v>8310</v>
      </c>
      <c r="S937" s="14">
        <f t="shared" si="78"/>
        <v>42444.583912037036</v>
      </c>
      <c r="T937" s="15">
        <f t="shared" si="79"/>
        <v>42478.583333333328</v>
      </c>
    </row>
    <row r="938" spans="1:21" ht="49" hidden="1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5"/>
        <v>111</v>
      </c>
      <c r="P938">
        <f t="shared" si="77"/>
        <v>93.77</v>
      </c>
      <c r="Q938" s="10" t="s">
        <v>8323</v>
      </c>
      <c r="R938" t="s">
        <v>8335</v>
      </c>
      <c r="S938" s="14">
        <f t="shared" si="78"/>
        <v>42487.037905092591</v>
      </c>
      <c r="T938" s="15">
        <f t="shared" si="79"/>
        <v>42517.037905092591</v>
      </c>
    </row>
    <row r="939" spans="1:21" ht="49" hidden="1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5"/>
        <v>123</v>
      </c>
      <c r="P939">
        <f t="shared" si="77"/>
        <v>114.59</v>
      </c>
      <c r="Q939" s="10" t="s">
        <v>8321</v>
      </c>
      <c r="R939" t="s">
        <v>8322</v>
      </c>
      <c r="S939" s="14">
        <f t="shared" si="78"/>
        <v>42697.32136574074</v>
      </c>
      <c r="T939" s="15">
        <f t="shared" si="79"/>
        <v>42725.332638888889</v>
      </c>
    </row>
    <row r="940" spans="1:21" ht="49" hidden="1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5"/>
        <v>102</v>
      </c>
      <c r="P940">
        <f t="shared" si="77"/>
        <v>61.53</v>
      </c>
      <c r="Q940" s="10" t="s">
        <v>8313</v>
      </c>
      <c r="R940" t="s">
        <v>8314</v>
      </c>
      <c r="S940" s="14">
        <f t="shared" si="78"/>
        <v>42731.755787037036</v>
      </c>
      <c r="T940" s="15">
        <f t="shared" si="79"/>
        <v>42766.755787037036</v>
      </c>
    </row>
    <row r="941" spans="1:21" ht="49" hidden="1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5"/>
        <v>25</v>
      </c>
      <c r="P941">
        <f t="shared" si="77"/>
        <v>58.18</v>
      </c>
      <c r="Q941" s="10" t="s">
        <v>8323</v>
      </c>
      <c r="R941" t="s">
        <v>8324</v>
      </c>
      <c r="S941" s="14">
        <f t="shared" si="78"/>
        <v>41844.125115740739</v>
      </c>
      <c r="T941" s="15">
        <f t="shared" si="79"/>
        <v>41879.125115740739</v>
      </c>
    </row>
    <row r="942" spans="1:21" ht="49" hidden="1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5"/>
        <v>121</v>
      </c>
      <c r="P942">
        <f t="shared" si="77"/>
        <v>83.95</v>
      </c>
      <c r="Q942" s="10" t="s">
        <v>8321</v>
      </c>
      <c r="R942" t="s">
        <v>8322</v>
      </c>
      <c r="S942" s="14">
        <f t="shared" si="78"/>
        <v>39950.163344907407</v>
      </c>
      <c r="T942" s="15">
        <f t="shared" si="79"/>
        <v>40035.80972222222</v>
      </c>
    </row>
    <row r="943" spans="1:21" ht="49" x14ac:dyDescent="0.25">
      <c r="A943">
        <v>2852</v>
      </c>
      <c r="B943" s="3" t="s">
        <v>2852</v>
      </c>
      <c r="C943" s="3" t="s">
        <v>6962</v>
      </c>
      <c r="D943" s="6">
        <v>5000</v>
      </c>
      <c r="E943" s="8">
        <v>95</v>
      </c>
      <c r="F943" t="s">
        <v>8220</v>
      </c>
      <c r="G943" t="s">
        <v>8223</v>
      </c>
      <c r="H943" t="s">
        <v>8245</v>
      </c>
      <c r="I943">
        <v>1403312703</v>
      </c>
      <c r="J943">
        <v>1400720703</v>
      </c>
      <c r="K943" t="b">
        <v>0</v>
      </c>
      <c r="L943">
        <v>6</v>
      </c>
      <c r="M943" t="b">
        <v>0</v>
      </c>
      <c r="N943" t="s">
        <v>8269</v>
      </c>
      <c r="O943">
        <f t="shared" si="75"/>
        <v>2</v>
      </c>
      <c r="P943">
        <f t="shared" si="77"/>
        <v>15.83</v>
      </c>
      <c r="Q943" s="10" t="s">
        <v>8323</v>
      </c>
      <c r="R943" t="s">
        <v>8326</v>
      </c>
      <c r="S943" s="14">
        <f t="shared" si="78"/>
        <v>41781.045173611114</v>
      </c>
      <c r="T943" s="15">
        <f t="shared" si="79"/>
        <v>41811.045173611114</v>
      </c>
      <c r="U943">
        <f>YEAR(S943)</f>
        <v>2014</v>
      </c>
    </row>
    <row r="944" spans="1:21" ht="49" hidden="1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5"/>
        <v>13</v>
      </c>
      <c r="P944">
        <f t="shared" si="77"/>
        <v>161.22</v>
      </c>
      <c r="Q944" s="10" t="s">
        <v>8308</v>
      </c>
      <c r="R944" t="s">
        <v>8310</v>
      </c>
      <c r="S944" s="14">
        <f t="shared" si="78"/>
        <v>41773.294560185182</v>
      </c>
      <c r="T944" s="15">
        <f t="shared" si="79"/>
        <v>41813.294560185182</v>
      </c>
    </row>
    <row r="945" spans="1:21" ht="49" hidden="1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5"/>
        <v>120</v>
      </c>
      <c r="P945">
        <f t="shared" si="77"/>
        <v>49.19</v>
      </c>
      <c r="Q945" s="10" t="s">
        <v>8327</v>
      </c>
      <c r="R945" t="s">
        <v>8341</v>
      </c>
      <c r="S945" s="14">
        <f t="shared" si="78"/>
        <v>40973.773182870369</v>
      </c>
      <c r="T945" s="15">
        <f t="shared" si="79"/>
        <v>41003.731516203705</v>
      </c>
    </row>
    <row r="946" spans="1:21" ht="49" hidden="1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5"/>
        <v>13</v>
      </c>
      <c r="P946">
        <f t="shared" si="77"/>
        <v>65</v>
      </c>
      <c r="Q946" s="10" t="s">
        <v>8308</v>
      </c>
      <c r="R946" t="s">
        <v>8310</v>
      </c>
      <c r="S946" s="14">
        <f t="shared" si="78"/>
        <v>42510.604699074072</v>
      </c>
      <c r="T946" s="15">
        <f t="shared" si="79"/>
        <v>42540.604699074072</v>
      </c>
    </row>
    <row r="947" spans="1:21" ht="49" hidden="1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5"/>
        <v>101</v>
      </c>
      <c r="P947">
        <f t="shared" si="77"/>
        <v>43.7</v>
      </c>
      <c r="Q947" s="10" t="s">
        <v>8327</v>
      </c>
      <c r="R947" t="s">
        <v>8341</v>
      </c>
      <c r="S947" s="14">
        <f t="shared" si="78"/>
        <v>42228.634328703702</v>
      </c>
      <c r="T947" s="15">
        <f t="shared" si="79"/>
        <v>42285.165972222225</v>
      </c>
    </row>
    <row r="948" spans="1:21" ht="65" hidden="1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5"/>
        <v>12</v>
      </c>
      <c r="P948">
        <f t="shared" si="77"/>
        <v>38.479999999999997</v>
      </c>
      <c r="Q948" s="10" t="s">
        <v>8321</v>
      </c>
      <c r="R948" t="s">
        <v>8339</v>
      </c>
      <c r="S948" s="14">
        <f t="shared" si="78"/>
        <v>41703.721979166665</v>
      </c>
      <c r="T948" s="15">
        <f t="shared" si="79"/>
        <v>41748.680312500001</v>
      </c>
    </row>
    <row r="949" spans="1:21" ht="49" hidden="1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5"/>
        <v>109</v>
      </c>
      <c r="P949">
        <f t="shared" si="77"/>
        <v>94.64</v>
      </c>
      <c r="Q949" s="10" t="s">
        <v>8323</v>
      </c>
      <c r="R949" t="s">
        <v>8324</v>
      </c>
      <c r="S949" s="14">
        <f t="shared" si="78"/>
        <v>42418.031180555554</v>
      </c>
      <c r="T949" s="15">
        <f t="shared" si="79"/>
        <v>42477.989513888882</v>
      </c>
    </row>
    <row r="950" spans="1:21" ht="49" hidden="1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5"/>
        <v>118</v>
      </c>
      <c r="P950">
        <f t="shared" si="77"/>
        <v>93.07</v>
      </c>
      <c r="Q950" s="10" t="s">
        <v>8313</v>
      </c>
      <c r="R950" t="s">
        <v>8314</v>
      </c>
      <c r="S950" s="14">
        <f t="shared" si="78"/>
        <v>42026.605057870373</v>
      </c>
      <c r="T950" s="15">
        <f t="shared" si="79"/>
        <v>42071.563391203701</v>
      </c>
    </row>
    <row r="951" spans="1:21" ht="49" hidden="1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5"/>
        <v>43</v>
      </c>
      <c r="P951">
        <f t="shared" si="77"/>
        <v>89.19</v>
      </c>
      <c r="Q951" s="10" t="s">
        <v>8308</v>
      </c>
      <c r="R951" t="s">
        <v>8310</v>
      </c>
      <c r="S951" s="14">
        <f t="shared" si="78"/>
        <v>42194.833784722221</v>
      </c>
      <c r="T951" s="15">
        <f t="shared" si="79"/>
        <v>42236.833784722221</v>
      </c>
    </row>
    <row r="952" spans="1:21" ht="49" hidden="1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5"/>
        <v>102</v>
      </c>
      <c r="P952">
        <f t="shared" si="77"/>
        <v>35.549999999999997</v>
      </c>
      <c r="Q952" s="10" t="s">
        <v>8327</v>
      </c>
      <c r="R952" t="s">
        <v>8328</v>
      </c>
      <c r="S952" s="14">
        <f t="shared" si="78"/>
        <v>41680.583402777782</v>
      </c>
      <c r="T952" s="15">
        <f t="shared" si="79"/>
        <v>41702.875</v>
      </c>
    </row>
    <row r="953" spans="1:21" ht="49" x14ac:dyDescent="0.25">
      <c r="A953">
        <v>2853</v>
      </c>
      <c r="B953" s="3" t="s">
        <v>2853</v>
      </c>
      <c r="C953" s="3" t="s">
        <v>6963</v>
      </c>
      <c r="D953" s="6">
        <v>9500</v>
      </c>
      <c r="E953" s="8">
        <v>0</v>
      </c>
      <c r="F953" t="s">
        <v>8220</v>
      </c>
      <c r="G953" t="s">
        <v>8228</v>
      </c>
      <c r="H953" t="s">
        <v>8250</v>
      </c>
      <c r="I953">
        <v>1410669297</v>
      </c>
      <c r="J953">
        <v>1405485297</v>
      </c>
      <c r="K953" t="b">
        <v>0</v>
      </c>
      <c r="L953">
        <v>0</v>
      </c>
      <c r="M953" t="b">
        <v>0</v>
      </c>
      <c r="N953" t="s">
        <v>8269</v>
      </c>
      <c r="O953">
        <f t="shared" si="75"/>
        <v>0</v>
      </c>
      <c r="P953">
        <f t="shared" si="77"/>
        <v>0</v>
      </c>
      <c r="Q953" s="10" t="s">
        <v>8323</v>
      </c>
      <c r="R953" t="s">
        <v>8326</v>
      </c>
      <c r="S953" s="14">
        <f t="shared" si="78"/>
        <v>41836.190937499996</v>
      </c>
      <c r="T953" s="15">
        <f t="shared" si="79"/>
        <v>41896.190937499996</v>
      </c>
      <c r="U953">
        <f>YEAR(S953)</f>
        <v>2014</v>
      </c>
    </row>
    <row r="954" spans="1:21" ht="49" hidden="1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5"/>
        <v>130</v>
      </c>
      <c r="P954">
        <f t="shared" si="77"/>
        <v>39.159999999999997</v>
      </c>
      <c r="Q954" s="10" t="s">
        <v>8327</v>
      </c>
      <c r="R954" t="s">
        <v>8329</v>
      </c>
      <c r="S954" s="14">
        <f t="shared" si="78"/>
        <v>42555.166712962964</v>
      </c>
      <c r="T954" s="15">
        <f t="shared" si="79"/>
        <v>42587.165972222225</v>
      </c>
    </row>
    <row r="955" spans="1:21" ht="49" hidden="1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5"/>
        <v>100</v>
      </c>
      <c r="P955">
        <f t="shared" si="77"/>
        <v>135.41999999999999</v>
      </c>
      <c r="Q955" s="10" t="s">
        <v>8327</v>
      </c>
      <c r="R955" t="s">
        <v>8341</v>
      </c>
      <c r="S955" s="14">
        <f t="shared" si="78"/>
        <v>42081.864641203705</v>
      </c>
      <c r="T955" s="15">
        <f t="shared" si="79"/>
        <v>42114.201388888891</v>
      </c>
    </row>
    <row r="956" spans="1:21" ht="49" hidden="1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5"/>
        <v>108</v>
      </c>
      <c r="P956">
        <f t="shared" si="77"/>
        <v>72.87</v>
      </c>
      <c r="Q956" s="10" t="s">
        <v>8321</v>
      </c>
      <c r="R956" t="s">
        <v>8322</v>
      </c>
      <c r="S956" s="14">
        <f t="shared" si="78"/>
        <v>42093.760046296295</v>
      </c>
      <c r="T956" s="15">
        <f t="shared" si="79"/>
        <v>42123.760046296295</v>
      </c>
    </row>
    <row r="957" spans="1:21" ht="49" hidden="1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5"/>
        <v>107</v>
      </c>
      <c r="P957">
        <f t="shared" si="77"/>
        <v>88.19</v>
      </c>
      <c r="Q957" s="10" t="s">
        <v>8327</v>
      </c>
      <c r="R957" t="s">
        <v>8331</v>
      </c>
      <c r="S957" s="14">
        <f t="shared" si="78"/>
        <v>42018.99863425926</v>
      </c>
      <c r="T957" s="15">
        <f t="shared" si="79"/>
        <v>42048.99863425926</v>
      </c>
    </row>
    <row r="958" spans="1:21" ht="49" hidden="1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5"/>
        <v>107</v>
      </c>
      <c r="P958">
        <f t="shared" si="77"/>
        <v>59.82</v>
      </c>
      <c r="Q958" s="10" t="s">
        <v>8327</v>
      </c>
      <c r="R958" t="s">
        <v>8328</v>
      </c>
      <c r="S958" s="14">
        <f t="shared" si="78"/>
        <v>41307.987696759257</v>
      </c>
      <c r="T958" s="15">
        <f t="shared" si="79"/>
        <v>41342.987696759257</v>
      </c>
    </row>
    <row r="959" spans="1:21" ht="49" hidden="1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5"/>
        <v>106</v>
      </c>
      <c r="P959">
        <f t="shared" si="77"/>
        <v>375.76</v>
      </c>
      <c r="Q959" s="10" t="s">
        <v>8321</v>
      </c>
      <c r="R959" t="s">
        <v>8343</v>
      </c>
      <c r="S959" s="14">
        <f t="shared" si="78"/>
        <v>42291.556076388893</v>
      </c>
      <c r="T959" s="15">
        <f t="shared" si="79"/>
        <v>42365.59774305555</v>
      </c>
    </row>
    <row r="960" spans="1:21" ht="33" hidden="1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5"/>
        <v>128</v>
      </c>
      <c r="P960">
        <f t="shared" si="77"/>
        <v>63.87</v>
      </c>
      <c r="Q960" s="10" t="s">
        <v>8308</v>
      </c>
      <c r="R960" t="s">
        <v>8315</v>
      </c>
      <c r="S960" s="14">
        <f t="shared" si="78"/>
        <v>42108.538449074069</v>
      </c>
      <c r="T960" s="15">
        <f t="shared" si="79"/>
        <v>42138.538449074069</v>
      </c>
    </row>
    <row r="961" spans="1:21" ht="33" hidden="1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5"/>
        <v>14</v>
      </c>
      <c r="P961">
        <f t="shared" si="77"/>
        <v>43.42</v>
      </c>
      <c r="Q961" s="10" t="s">
        <v>8316</v>
      </c>
      <c r="R961" t="s">
        <v>8334</v>
      </c>
      <c r="S961" s="14">
        <f t="shared" si="78"/>
        <v>41723.799386574072</v>
      </c>
      <c r="T961" s="15">
        <f t="shared" si="79"/>
        <v>41753.799386574072</v>
      </c>
    </row>
    <row r="962" spans="1:21" ht="49" hidden="1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ref="O962:O1025" si="80">ROUND(E962/D962*100,0)</f>
        <v>21</v>
      </c>
      <c r="P962">
        <f t="shared" si="77"/>
        <v>108.05</v>
      </c>
      <c r="Q962" s="10" t="s">
        <v>8311</v>
      </c>
      <c r="R962" t="s">
        <v>8349</v>
      </c>
      <c r="S962" s="14">
        <f t="shared" si="78"/>
        <v>42549.916712962964</v>
      </c>
      <c r="T962" s="15">
        <f t="shared" si="79"/>
        <v>42578.916666666672</v>
      </c>
    </row>
    <row r="963" spans="1:21" ht="33" hidden="1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si="80"/>
        <v>106</v>
      </c>
      <c r="P963">
        <f t="shared" si="77"/>
        <v>108.02</v>
      </c>
      <c r="Q963" s="10" t="s">
        <v>8327</v>
      </c>
      <c r="R963" t="s">
        <v>8331</v>
      </c>
      <c r="S963" s="14">
        <f t="shared" si="78"/>
        <v>40585.796817129631</v>
      </c>
      <c r="T963" s="15">
        <f t="shared" si="79"/>
        <v>40614.166666666664</v>
      </c>
    </row>
    <row r="964" spans="1:21" ht="49" hidden="1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80"/>
        <v>106</v>
      </c>
      <c r="P964">
        <f t="shared" si="77"/>
        <v>138.26</v>
      </c>
      <c r="Q964" s="10" t="s">
        <v>8313</v>
      </c>
      <c r="R964" t="s">
        <v>8314</v>
      </c>
      <c r="S964" s="14">
        <f t="shared" si="78"/>
        <v>42761.846122685187</v>
      </c>
      <c r="T964" s="15">
        <f t="shared" si="79"/>
        <v>42791.846122685187</v>
      </c>
    </row>
    <row r="965" spans="1:21" ht="49" x14ac:dyDescent="0.25">
      <c r="A965">
        <v>2854</v>
      </c>
      <c r="B965" s="3" t="s">
        <v>2854</v>
      </c>
      <c r="C965" s="3" t="s">
        <v>6964</v>
      </c>
      <c r="D965" s="6">
        <v>1000</v>
      </c>
      <c r="E965" s="8">
        <v>417</v>
      </c>
      <c r="F965" t="s">
        <v>8220</v>
      </c>
      <c r="G965" t="s">
        <v>8224</v>
      </c>
      <c r="H965" t="s">
        <v>8246</v>
      </c>
      <c r="I965">
        <v>1431018719</v>
      </c>
      <c r="J965">
        <v>1429290719</v>
      </c>
      <c r="K965" t="b">
        <v>0</v>
      </c>
      <c r="L965">
        <v>14</v>
      </c>
      <c r="M965" t="b">
        <v>0</v>
      </c>
      <c r="N965" t="s">
        <v>8269</v>
      </c>
      <c r="O965">
        <f t="shared" si="80"/>
        <v>42</v>
      </c>
      <c r="P965">
        <f t="shared" si="77"/>
        <v>29.79</v>
      </c>
      <c r="Q965" s="10" t="s">
        <v>8323</v>
      </c>
      <c r="R965" t="s">
        <v>8326</v>
      </c>
      <c r="S965" s="14">
        <f t="shared" si="78"/>
        <v>42111.71665509259</v>
      </c>
      <c r="T965" s="15">
        <f t="shared" si="79"/>
        <v>42131.71665509259</v>
      </c>
      <c r="U965">
        <f>YEAR(S965)</f>
        <v>2015</v>
      </c>
    </row>
    <row r="966" spans="1:21" ht="49" hidden="1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80"/>
        <v>126</v>
      </c>
      <c r="P966">
        <f t="shared" si="77"/>
        <v>88.85</v>
      </c>
      <c r="Q966" s="10" t="s">
        <v>8321</v>
      </c>
      <c r="R966" t="s">
        <v>8322</v>
      </c>
      <c r="S966" s="14">
        <f t="shared" si="78"/>
        <v>42549.076157407413</v>
      </c>
      <c r="T966" s="15">
        <f t="shared" si="79"/>
        <v>42579.076157407413</v>
      </c>
    </row>
    <row r="967" spans="1:21" ht="49" x14ac:dyDescent="0.25">
      <c r="A967">
        <v>2855</v>
      </c>
      <c r="B967" s="3" t="s">
        <v>2855</v>
      </c>
      <c r="C967" s="3" t="s">
        <v>6965</v>
      </c>
      <c r="D967" s="6">
        <v>600</v>
      </c>
      <c r="E967" s="8">
        <v>300</v>
      </c>
      <c r="F967" t="s">
        <v>8220</v>
      </c>
      <c r="G967" t="s">
        <v>8223</v>
      </c>
      <c r="H967" t="s">
        <v>8245</v>
      </c>
      <c r="I967">
        <v>1454110440</v>
      </c>
      <c r="J967">
        <v>1451607071</v>
      </c>
      <c r="K967" t="b">
        <v>0</v>
      </c>
      <c r="L967">
        <v>5</v>
      </c>
      <c r="M967" t="b">
        <v>0</v>
      </c>
      <c r="N967" t="s">
        <v>8269</v>
      </c>
      <c r="O967">
        <f t="shared" si="80"/>
        <v>50</v>
      </c>
      <c r="P967">
        <f t="shared" si="77"/>
        <v>60</v>
      </c>
      <c r="Q967" s="10" t="s">
        <v>8323</v>
      </c>
      <c r="R967" t="s">
        <v>8326</v>
      </c>
      <c r="S967" s="14">
        <f t="shared" si="78"/>
        <v>42370.007766203707</v>
      </c>
      <c r="T967" s="15">
        <f t="shared" si="79"/>
        <v>42398.981944444444</v>
      </c>
      <c r="U967">
        <f>YEAR(S967)</f>
        <v>2016</v>
      </c>
    </row>
    <row r="968" spans="1:21" ht="49" hidden="1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80"/>
        <v>126</v>
      </c>
      <c r="P968">
        <f t="shared" si="77"/>
        <v>88.75</v>
      </c>
      <c r="Q968" s="10" t="s">
        <v>8327</v>
      </c>
      <c r="R968" t="s">
        <v>8331</v>
      </c>
      <c r="S968" s="14">
        <f t="shared" si="78"/>
        <v>42096.633206018523</v>
      </c>
      <c r="T968" s="15">
        <f t="shared" si="79"/>
        <v>42126.633206018523</v>
      </c>
    </row>
    <row r="969" spans="1:21" ht="49" hidden="1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80"/>
        <v>126</v>
      </c>
      <c r="P969">
        <f t="shared" si="77"/>
        <v>88.73</v>
      </c>
      <c r="Q969" s="10" t="s">
        <v>8311</v>
      </c>
      <c r="R969" t="s">
        <v>8333</v>
      </c>
      <c r="S969" s="14">
        <f t="shared" si="78"/>
        <v>40879.795682870368</v>
      </c>
      <c r="T969" s="15">
        <f t="shared" si="79"/>
        <v>40930.25</v>
      </c>
    </row>
    <row r="970" spans="1:21" ht="49" x14ac:dyDescent="0.25">
      <c r="A970">
        <v>2856</v>
      </c>
      <c r="B970" s="3" t="s">
        <v>2856</v>
      </c>
      <c r="C970" s="3" t="s">
        <v>6966</v>
      </c>
      <c r="D970" s="6">
        <v>3000</v>
      </c>
      <c r="E970" s="8">
        <v>146</v>
      </c>
      <c r="F970" t="s">
        <v>8220</v>
      </c>
      <c r="G970" t="s">
        <v>8223</v>
      </c>
      <c r="H970" t="s">
        <v>8245</v>
      </c>
      <c r="I970">
        <v>1439069640</v>
      </c>
      <c r="J970">
        <v>1433897647</v>
      </c>
      <c r="K970" t="b">
        <v>0</v>
      </c>
      <c r="L970">
        <v>6</v>
      </c>
      <c r="M970" t="b">
        <v>0</v>
      </c>
      <c r="N970" t="s">
        <v>8269</v>
      </c>
      <c r="O970">
        <f t="shared" si="80"/>
        <v>5</v>
      </c>
      <c r="P970">
        <f t="shared" si="77"/>
        <v>24.33</v>
      </c>
      <c r="Q970" s="10" t="s">
        <v>8323</v>
      </c>
      <c r="R970" t="s">
        <v>8326</v>
      </c>
      <c r="S970" s="14">
        <f t="shared" si="78"/>
        <v>42165.037581018521</v>
      </c>
      <c r="T970" s="15">
        <f t="shared" si="79"/>
        <v>42224.898611111115</v>
      </c>
      <c r="U970">
        <f>YEAR(S970)</f>
        <v>2015</v>
      </c>
    </row>
    <row r="971" spans="1:21" ht="49" hidden="1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80"/>
        <v>39</v>
      </c>
      <c r="P971">
        <f t="shared" si="77"/>
        <v>69.53</v>
      </c>
      <c r="Q971" s="10" t="s">
        <v>8323</v>
      </c>
      <c r="R971" t="s">
        <v>8324</v>
      </c>
      <c r="S971" s="14">
        <f t="shared" si="78"/>
        <v>42555.340486111112</v>
      </c>
      <c r="T971" s="15">
        <f t="shared" si="79"/>
        <v>42605.340486111112</v>
      </c>
    </row>
    <row r="972" spans="1:21" ht="33" hidden="1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80"/>
        <v>104</v>
      </c>
      <c r="P972">
        <f t="shared" si="77"/>
        <v>82.33</v>
      </c>
      <c r="Q972" s="10" t="s">
        <v>8327</v>
      </c>
      <c r="R972" t="s">
        <v>8341</v>
      </c>
      <c r="S972" s="14">
        <f t="shared" si="78"/>
        <v>40948.080729166664</v>
      </c>
      <c r="T972" s="15">
        <f t="shared" si="79"/>
        <v>40993.0390625</v>
      </c>
    </row>
    <row r="973" spans="1:21" ht="49" hidden="1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80"/>
        <v>156</v>
      </c>
      <c r="P973">
        <f t="shared" si="77"/>
        <v>55.22</v>
      </c>
      <c r="Q973" s="10" t="s">
        <v>8321</v>
      </c>
      <c r="R973" t="s">
        <v>8322</v>
      </c>
      <c r="S973" s="14">
        <f t="shared" si="78"/>
        <v>40969.912372685183</v>
      </c>
      <c r="T973" s="15">
        <f t="shared" si="79"/>
        <v>41004.290972222225</v>
      </c>
    </row>
    <row r="974" spans="1:21" ht="33" hidden="1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80"/>
        <v>125</v>
      </c>
      <c r="P974">
        <f t="shared" si="77"/>
        <v>168.51</v>
      </c>
      <c r="Q974" s="10" t="s">
        <v>8327</v>
      </c>
      <c r="R974" t="s">
        <v>8338</v>
      </c>
      <c r="S974" s="14">
        <f t="shared" si="78"/>
        <v>41146.824212962965</v>
      </c>
      <c r="T974" s="15">
        <f t="shared" si="79"/>
        <v>41176.824212962965</v>
      </c>
    </row>
    <row r="975" spans="1:21" ht="33" hidden="1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80"/>
        <v>104</v>
      </c>
      <c r="P975">
        <f t="shared" si="77"/>
        <v>75.849999999999994</v>
      </c>
      <c r="Q975" s="10" t="s">
        <v>8327</v>
      </c>
      <c r="R975" t="s">
        <v>8331</v>
      </c>
      <c r="S975" s="14">
        <f t="shared" si="78"/>
        <v>41645.867280092592</v>
      </c>
      <c r="T975" s="15">
        <f t="shared" si="79"/>
        <v>41690.867280092592</v>
      </c>
    </row>
    <row r="976" spans="1:21" ht="49" hidden="1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80"/>
        <v>183</v>
      </c>
      <c r="P976">
        <f t="shared" si="77"/>
        <v>71.44</v>
      </c>
      <c r="Q976" s="10" t="s">
        <v>8311</v>
      </c>
      <c r="R976" t="s">
        <v>8333</v>
      </c>
      <c r="S976" s="14">
        <f t="shared" si="78"/>
        <v>41430.038888888892</v>
      </c>
      <c r="T976" s="15">
        <f t="shared" si="79"/>
        <v>41460.038888888892</v>
      </c>
    </row>
    <row r="977" spans="1:21" ht="65" x14ac:dyDescent="0.25">
      <c r="A977">
        <v>2857</v>
      </c>
      <c r="B977" s="3" t="s">
        <v>2857</v>
      </c>
      <c r="C977" s="3" t="s">
        <v>6967</v>
      </c>
      <c r="D977" s="6">
        <v>38000</v>
      </c>
      <c r="E977" s="8">
        <v>7500</v>
      </c>
      <c r="F977" t="s">
        <v>8220</v>
      </c>
      <c r="G977" t="s">
        <v>8237</v>
      </c>
      <c r="H977" t="s">
        <v>8255</v>
      </c>
      <c r="I977">
        <v>1487613600</v>
      </c>
      <c r="J977">
        <v>1482444295</v>
      </c>
      <c r="K977" t="b">
        <v>0</v>
      </c>
      <c r="L977">
        <v>15</v>
      </c>
      <c r="M977" t="b">
        <v>0</v>
      </c>
      <c r="N977" t="s">
        <v>8269</v>
      </c>
      <c r="O977">
        <f t="shared" si="80"/>
        <v>20</v>
      </c>
      <c r="P977">
        <f t="shared" si="77"/>
        <v>500</v>
      </c>
      <c r="Q977" s="10" t="s">
        <v>8323</v>
      </c>
      <c r="R977" t="s">
        <v>8326</v>
      </c>
      <c r="S977" s="14">
        <f t="shared" si="78"/>
        <v>42726.920081018514</v>
      </c>
      <c r="T977" s="15">
        <f t="shared" si="79"/>
        <v>42786.75</v>
      </c>
      <c r="U977">
        <f>YEAR(S977)</f>
        <v>2016</v>
      </c>
    </row>
    <row r="978" spans="1:21" ht="49" hidden="1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80"/>
        <v>207</v>
      </c>
      <c r="P978">
        <f t="shared" si="77"/>
        <v>221.79</v>
      </c>
      <c r="Q978" s="10" t="s">
        <v>8313</v>
      </c>
      <c r="R978" t="s">
        <v>8314</v>
      </c>
      <c r="S978" s="14">
        <f t="shared" si="78"/>
        <v>42756.501041666663</v>
      </c>
      <c r="T978" s="15">
        <f t="shared" si="79"/>
        <v>42786.501041666663</v>
      </c>
    </row>
    <row r="979" spans="1:21" ht="49" x14ac:dyDescent="0.25">
      <c r="A979">
        <v>2858</v>
      </c>
      <c r="B979" s="3" t="s">
        <v>2858</v>
      </c>
      <c r="C979" s="3" t="s">
        <v>6968</v>
      </c>
      <c r="D979" s="6">
        <v>1000</v>
      </c>
      <c r="E979" s="8">
        <v>0</v>
      </c>
      <c r="F979" t="s">
        <v>8220</v>
      </c>
      <c r="G979" t="s">
        <v>8232</v>
      </c>
      <c r="H979" t="s">
        <v>8248</v>
      </c>
      <c r="I979">
        <v>1417778880</v>
      </c>
      <c r="J979">
        <v>1415711095</v>
      </c>
      <c r="K979" t="b">
        <v>0</v>
      </c>
      <c r="L979">
        <v>0</v>
      </c>
      <c r="M979" t="b">
        <v>0</v>
      </c>
      <c r="N979" t="s">
        <v>8269</v>
      </c>
      <c r="O979">
        <f t="shared" si="80"/>
        <v>0</v>
      </c>
      <c r="P979">
        <f t="shared" si="77"/>
        <v>0</v>
      </c>
      <c r="Q979" s="10" t="s">
        <v>8323</v>
      </c>
      <c r="R979" t="s">
        <v>8326</v>
      </c>
      <c r="S979" s="14">
        <f t="shared" si="78"/>
        <v>41954.545081018514</v>
      </c>
      <c r="T979" s="15">
        <f t="shared" si="79"/>
        <v>41978.477777777778</v>
      </c>
      <c r="U979">
        <f>YEAR(S979)</f>
        <v>2014</v>
      </c>
    </row>
    <row r="980" spans="1:21" ht="49" hidden="1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80"/>
        <v>155</v>
      </c>
      <c r="P980">
        <f t="shared" ref="P980:P1043" si="81">IFERROR(ROUND(E980/L980,2),0)</f>
        <v>46.67</v>
      </c>
      <c r="Q980" s="10" t="s">
        <v>8327</v>
      </c>
      <c r="R980" t="s">
        <v>8336</v>
      </c>
      <c r="S980" s="14">
        <f t="shared" ref="S980:S1043" si="82">(((J980/60)/60)/24)+DATE(1970,1,1)</f>
        <v>42452.827743055561</v>
      </c>
      <c r="T980" s="15">
        <f t="shared" ref="T980:T1043" si="83">(((I980/60)/60)/24)+DATE(1970,1,1)</f>
        <v>42485.207638888889</v>
      </c>
    </row>
    <row r="981" spans="1:21" ht="49" hidden="1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80"/>
        <v>124</v>
      </c>
      <c r="P981">
        <f t="shared" si="81"/>
        <v>80.27</v>
      </c>
      <c r="Q981" s="10" t="s">
        <v>8327</v>
      </c>
      <c r="R981" t="s">
        <v>8328</v>
      </c>
      <c r="S981" s="14">
        <f t="shared" si="82"/>
        <v>40865.867141203707</v>
      </c>
      <c r="T981" s="15">
        <f t="shared" si="83"/>
        <v>40902.208333333336</v>
      </c>
    </row>
    <row r="982" spans="1:21" ht="33" x14ac:dyDescent="0.25">
      <c r="A982">
        <v>2859</v>
      </c>
      <c r="B982" s="3" t="s">
        <v>2859</v>
      </c>
      <c r="C982" s="3" t="s">
        <v>6969</v>
      </c>
      <c r="D982" s="6">
        <v>2000</v>
      </c>
      <c r="E982" s="8">
        <v>35</v>
      </c>
      <c r="F982" t="s">
        <v>8220</v>
      </c>
      <c r="G982" t="s">
        <v>8225</v>
      </c>
      <c r="H982" t="s">
        <v>8247</v>
      </c>
      <c r="I982">
        <v>1444984904</v>
      </c>
      <c r="J982">
        <v>1439800904</v>
      </c>
      <c r="K982" t="b">
        <v>0</v>
      </c>
      <c r="L982">
        <v>1</v>
      </c>
      <c r="M982" t="b">
        <v>0</v>
      </c>
      <c r="N982" t="s">
        <v>8269</v>
      </c>
      <c r="O982">
        <f t="shared" si="80"/>
        <v>2</v>
      </c>
      <c r="P982">
        <f t="shared" si="81"/>
        <v>35</v>
      </c>
      <c r="Q982" s="10" t="s">
        <v>8323</v>
      </c>
      <c r="R982" t="s">
        <v>8326</v>
      </c>
      <c r="S982" s="14">
        <f t="shared" si="82"/>
        <v>42233.362314814818</v>
      </c>
      <c r="T982" s="15">
        <f t="shared" si="83"/>
        <v>42293.362314814818</v>
      </c>
      <c r="U982">
        <f>YEAR(S982)</f>
        <v>2015</v>
      </c>
    </row>
    <row r="983" spans="1:21" ht="49" hidden="1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80"/>
        <v>102</v>
      </c>
      <c r="P983">
        <f t="shared" si="81"/>
        <v>55.37</v>
      </c>
      <c r="Q983" s="10" t="s">
        <v>8313</v>
      </c>
      <c r="R983" t="s">
        <v>8314</v>
      </c>
      <c r="S983" s="14">
        <f t="shared" si="82"/>
        <v>42536.60701388889</v>
      </c>
      <c r="T983" s="15">
        <f t="shared" si="83"/>
        <v>42566.60701388889</v>
      </c>
    </row>
    <row r="984" spans="1:21" ht="49" x14ac:dyDescent="0.25">
      <c r="A984">
        <v>2860</v>
      </c>
      <c r="B984" s="3" t="s">
        <v>2860</v>
      </c>
      <c r="C984" s="3" t="s">
        <v>6970</v>
      </c>
      <c r="D984" s="6">
        <v>4000</v>
      </c>
      <c r="E984" s="8">
        <v>266</v>
      </c>
      <c r="F984" t="s">
        <v>8220</v>
      </c>
      <c r="G984" t="s">
        <v>8223</v>
      </c>
      <c r="H984" t="s">
        <v>8245</v>
      </c>
      <c r="I984">
        <v>1466363576</v>
      </c>
      <c r="J984">
        <v>1461179576</v>
      </c>
      <c r="K984" t="b">
        <v>0</v>
      </c>
      <c r="L984">
        <v>9</v>
      </c>
      <c r="M984" t="b">
        <v>0</v>
      </c>
      <c r="N984" t="s">
        <v>8269</v>
      </c>
      <c r="O984">
        <f t="shared" si="80"/>
        <v>7</v>
      </c>
      <c r="P984">
        <f t="shared" si="81"/>
        <v>29.56</v>
      </c>
      <c r="Q984" s="10" t="s">
        <v>8323</v>
      </c>
      <c r="R984" t="s">
        <v>8326</v>
      </c>
      <c r="S984" s="14">
        <f t="shared" si="82"/>
        <v>42480.800648148142</v>
      </c>
      <c r="T984" s="15">
        <f t="shared" si="83"/>
        <v>42540.800648148142</v>
      </c>
      <c r="U984">
        <f>YEAR(S984)</f>
        <v>2016</v>
      </c>
    </row>
    <row r="985" spans="1:21" ht="49" hidden="1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80"/>
        <v>15</v>
      </c>
      <c r="P985">
        <f t="shared" si="81"/>
        <v>45.41</v>
      </c>
      <c r="Q985" s="10" t="s">
        <v>8308</v>
      </c>
      <c r="R985" t="s">
        <v>8310</v>
      </c>
      <c r="S985" s="14">
        <f t="shared" si="82"/>
        <v>41985.043657407412</v>
      </c>
      <c r="T985" s="15">
        <f t="shared" si="83"/>
        <v>42015.043657407412</v>
      </c>
    </row>
    <row r="986" spans="1:21" ht="49" hidden="1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80"/>
        <v>122</v>
      </c>
      <c r="P986">
        <f t="shared" si="81"/>
        <v>56.67</v>
      </c>
      <c r="Q986" s="10" t="s">
        <v>8311</v>
      </c>
      <c r="R986" t="s">
        <v>8333</v>
      </c>
      <c r="S986" s="14">
        <f t="shared" si="82"/>
        <v>41667.275312500002</v>
      </c>
      <c r="T986" s="15">
        <f t="shared" si="83"/>
        <v>41684.833333333336</v>
      </c>
    </row>
    <row r="987" spans="1:21" ht="49" hidden="1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80"/>
        <v>27</v>
      </c>
      <c r="P987">
        <f t="shared" si="81"/>
        <v>291.33</v>
      </c>
      <c r="Q987" s="10" t="s">
        <v>8308</v>
      </c>
      <c r="R987" t="s">
        <v>8310</v>
      </c>
      <c r="S987" s="14">
        <f t="shared" si="82"/>
        <v>41813.662962962961</v>
      </c>
      <c r="T987" s="15">
        <f t="shared" si="83"/>
        <v>41843.662962962961</v>
      </c>
    </row>
    <row r="988" spans="1:21" ht="49" hidden="1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80"/>
        <v>102</v>
      </c>
      <c r="P988">
        <f t="shared" si="81"/>
        <v>165.16</v>
      </c>
      <c r="Q988" s="10" t="s">
        <v>8327</v>
      </c>
      <c r="R988" t="s">
        <v>8341</v>
      </c>
      <c r="S988" s="14">
        <f t="shared" si="82"/>
        <v>42618.625428240746</v>
      </c>
      <c r="T988" s="15">
        <f t="shared" si="83"/>
        <v>42643.185416666667</v>
      </c>
    </row>
    <row r="989" spans="1:21" ht="33" hidden="1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80"/>
        <v>102</v>
      </c>
      <c r="P989">
        <f t="shared" si="81"/>
        <v>82.54</v>
      </c>
      <c r="Q989" s="10" t="s">
        <v>8327</v>
      </c>
      <c r="R989" t="s">
        <v>8331</v>
      </c>
      <c r="S989" s="14">
        <f t="shared" si="82"/>
        <v>40751.814432870371</v>
      </c>
      <c r="T989" s="15">
        <f t="shared" si="83"/>
        <v>40811.814432870371</v>
      </c>
    </row>
    <row r="990" spans="1:21" ht="21" hidden="1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80"/>
        <v>102</v>
      </c>
      <c r="P990">
        <f t="shared" si="81"/>
        <v>148.78</v>
      </c>
      <c r="Q990" s="10" t="s">
        <v>8327</v>
      </c>
      <c r="R990" t="s">
        <v>8331</v>
      </c>
      <c r="S990" s="14">
        <f t="shared" si="82"/>
        <v>41718.878182870372</v>
      </c>
      <c r="T990" s="15">
        <f t="shared" si="83"/>
        <v>41748.878182870372</v>
      </c>
    </row>
    <row r="991" spans="1:21" ht="49" x14ac:dyDescent="0.25">
      <c r="A991">
        <v>2861</v>
      </c>
      <c r="B991" s="3" t="s">
        <v>2861</v>
      </c>
      <c r="C991" s="3" t="s">
        <v>6971</v>
      </c>
      <c r="D991" s="6">
        <v>250</v>
      </c>
      <c r="E991" s="8">
        <v>80</v>
      </c>
      <c r="F991" t="s">
        <v>8220</v>
      </c>
      <c r="G991" t="s">
        <v>8225</v>
      </c>
      <c r="H991" t="s">
        <v>8247</v>
      </c>
      <c r="I991">
        <v>1443103848</v>
      </c>
      <c r="J991">
        <v>1441894248</v>
      </c>
      <c r="K991" t="b">
        <v>0</v>
      </c>
      <c r="L991">
        <v>3</v>
      </c>
      <c r="M991" t="b">
        <v>0</v>
      </c>
      <c r="N991" t="s">
        <v>8269</v>
      </c>
      <c r="O991">
        <f t="shared" si="80"/>
        <v>32</v>
      </c>
      <c r="P991">
        <f t="shared" si="81"/>
        <v>26.67</v>
      </c>
      <c r="Q991" s="10" t="s">
        <v>8323</v>
      </c>
      <c r="R991" t="s">
        <v>8326</v>
      </c>
      <c r="S991" s="14">
        <f t="shared" si="82"/>
        <v>42257.590833333335</v>
      </c>
      <c r="T991" s="15">
        <f t="shared" si="83"/>
        <v>42271.590833333335</v>
      </c>
      <c r="U991">
        <f>YEAR(S991)</f>
        <v>2015</v>
      </c>
    </row>
    <row r="992" spans="1:21" ht="49" hidden="1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80"/>
        <v>101</v>
      </c>
      <c r="P992">
        <f t="shared" si="81"/>
        <v>160.16</v>
      </c>
      <c r="Q992" s="10" t="s">
        <v>8321</v>
      </c>
      <c r="R992" t="s">
        <v>8322</v>
      </c>
      <c r="S992" s="14">
        <f t="shared" si="82"/>
        <v>41543.735995370371</v>
      </c>
      <c r="T992" s="15">
        <f t="shared" si="83"/>
        <v>41583.777662037035</v>
      </c>
    </row>
    <row r="993" spans="1:21" ht="49" hidden="1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80"/>
        <v>101</v>
      </c>
      <c r="P993">
        <f t="shared" si="81"/>
        <v>81.069999999999993</v>
      </c>
      <c r="Q993" s="10" t="s">
        <v>8327</v>
      </c>
      <c r="R993" t="s">
        <v>8331</v>
      </c>
      <c r="S993" s="14">
        <f t="shared" si="82"/>
        <v>41123.022268518522</v>
      </c>
      <c r="T993" s="15">
        <f t="shared" si="83"/>
        <v>41169.170138888891</v>
      </c>
    </row>
    <row r="994" spans="1:21" ht="49" x14ac:dyDescent="0.25">
      <c r="A994">
        <v>2862</v>
      </c>
      <c r="B994" s="3" t="s">
        <v>2862</v>
      </c>
      <c r="C994" s="3" t="s">
        <v>6972</v>
      </c>
      <c r="D994" s="6">
        <v>12700</v>
      </c>
      <c r="E994" s="8">
        <v>55</v>
      </c>
      <c r="F994" t="s">
        <v>8220</v>
      </c>
      <c r="G994" t="s">
        <v>8223</v>
      </c>
      <c r="H994" t="s">
        <v>8245</v>
      </c>
      <c r="I994">
        <v>1403636229</v>
      </c>
      <c r="J994">
        <v>1401044229</v>
      </c>
      <c r="K994" t="b">
        <v>0</v>
      </c>
      <c r="L994">
        <v>3</v>
      </c>
      <c r="M994" t="b">
        <v>0</v>
      </c>
      <c r="N994" t="s">
        <v>8269</v>
      </c>
      <c r="O994">
        <f t="shared" si="80"/>
        <v>0</v>
      </c>
      <c r="P994">
        <f t="shared" si="81"/>
        <v>18.329999999999998</v>
      </c>
      <c r="Q994" s="10" t="s">
        <v>8323</v>
      </c>
      <c r="R994" t="s">
        <v>8326</v>
      </c>
      <c r="S994" s="14">
        <f t="shared" si="82"/>
        <v>41784.789687500001</v>
      </c>
      <c r="T994" s="15">
        <f t="shared" si="83"/>
        <v>41814.789687500001</v>
      </c>
      <c r="U994">
        <f>YEAR(S994)</f>
        <v>2014</v>
      </c>
    </row>
    <row r="995" spans="1:21" ht="49" hidden="1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80"/>
        <v>101</v>
      </c>
      <c r="P995">
        <f t="shared" si="81"/>
        <v>110.49</v>
      </c>
      <c r="Q995" s="10" t="s">
        <v>8327</v>
      </c>
      <c r="R995" t="s">
        <v>8328</v>
      </c>
      <c r="S995" s="14">
        <f t="shared" si="82"/>
        <v>40763.707546296297</v>
      </c>
      <c r="T995" s="15">
        <f t="shared" si="83"/>
        <v>40823.707546296297</v>
      </c>
    </row>
    <row r="996" spans="1:21" ht="49" hidden="1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80"/>
        <v>202</v>
      </c>
      <c r="P996">
        <f t="shared" si="81"/>
        <v>55.7</v>
      </c>
      <c r="Q996" s="10" t="s">
        <v>8327</v>
      </c>
      <c r="R996" t="s">
        <v>8331</v>
      </c>
      <c r="S996" s="14">
        <f t="shared" si="82"/>
        <v>41579.845509259263</v>
      </c>
      <c r="T996" s="15">
        <f t="shared" si="83"/>
        <v>41609.887175925927</v>
      </c>
    </row>
    <row r="997" spans="1:21" ht="49" hidden="1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80"/>
        <v>26</v>
      </c>
      <c r="P997">
        <f t="shared" si="81"/>
        <v>116.56</v>
      </c>
      <c r="Q997" s="10" t="s">
        <v>8319</v>
      </c>
      <c r="R997" t="s">
        <v>8345</v>
      </c>
      <c r="S997" s="14">
        <f t="shared" si="82"/>
        <v>42187.940081018518</v>
      </c>
      <c r="T997" s="15">
        <f t="shared" si="83"/>
        <v>42218.916666666672</v>
      </c>
    </row>
    <row r="998" spans="1:21" ht="49" hidden="1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80"/>
        <v>121</v>
      </c>
      <c r="P998">
        <f t="shared" si="81"/>
        <v>163.78</v>
      </c>
      <c r="Q998" s="10" t="s">
        <v>8327</v>
      </c>
      <c r="R998" t="s">
        <v>8331</v>
      </c>
      <c r="S998" s="14">
        <f t="shared" si="82"/>
        <v>41003.60665509259</v>
      </c>
      <c r="T998" s="15">
        <f t="shared" si="83"/>
        <v>41057.165972222225</v>
      </c>
    </row>
    <row r="999" spans="1:21" ht="33" hidden="1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80"/>
        <v>101</v>
      </c>
      <c r="P999">
        <f t="shared" si="81"/>
        <v>147.71</v>
      </c>
      <c r="Q999" s="10" t="s">
        <v>8321</v>
      </c>
      <c r="R999" t="s">
        <v>8332</v>
      </c>
      <c r="S999" s="14">
        <f t="shared" si="82"/>
        <v>41808.02648148148</v>
      </c>
      <c r="T999" s="15">
        <f t="shared" si="83"/>
        <v>41833.582638888889</v>
      </c>
    </row>
    <row r="1000" spans="1:21" ht="65" hidden="1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80"/>
        <v>121</v>
      </c>
      <c r="P1000">
        <f t="shared" si="81"/>
        <v>37.130000000000003</v>
      </c>
      <c r="Q1000" s="10" t="s">
        <v>8327</v>
      </c>
      <c r="R1000" t="s">
        <v>8328</v>
      </c>
      <c r="S1000" s="14">
        <f t="shared" si="82"/>
        <v>40050.643680555557</v>
      </c>
      <c r="T1000" s="15">
        <f t="shared" si="83"/>
        <v>40082.165972222225</v>
      </c>
    </row>
    <row r="1001" spans="1:21" ht="49" hidden="1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80"/>
        <v>101</v>
      </c>
      <c r="P1001">
        <f t="shared" si="81"/>
        <v>53.47</v>
      </c>
      <c r="Q1001" s="10" t="s">
        <v>8327</v>
      </c>
      <c r="R1001" t="s">
        <v>8328</v>
      </c>
      <c r="S1001" s="14">
        <f t="shared" si="82"/>
        <v>40502.815868055557</v>
      </c>
      <c r="T1001" s="15">
        <f t="shared" si="83"/>
        <v>40544.207638888889</v>
      </c>
    </row>
    <row r="1002" spans="1:21" ht="49" hidden="1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80"/>
        <v>101</v>
      </c>
      <c r="P1002">
        <f t="shared" si="81"/>
        <v>137.31</v>
      </c>
      <c r="Q1002" s="10" t="s">
        <v>8327</v>
      </c>
      <c r="R1002" t="s">
        <v>8331</v>
      </c>
      <c r="S1002" s="14">
        <f t="shared" si="82"/>
        <v>40747.012881944444</v>
      </c>
      <c r="T1002" s="15">
        <f t="shared" si="83"/>
        <v>40756.291666666664</v>
      </c>
    </row>
    <row r="1003" spans="1:21" ht="49" hidden="1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80"/>
        <v>109</v>
      </c>
      <c r="P1003">
        <f t="shared" si="81"/>
        <v>40.549999999999997</v>
      </c>
      <c r="Q1003" s="10" t="s">
        <v>8327</v>
      </c>
      <c r="R1003" t="s">
        <v>8331</v>
      </c>
      <c r="S1003" s="14">
        <f t="shared" si="82"/>
        <v>40833.200474537036</v>
      </c>
      <c r="T1003" s="15">
        <f t="shared" si="83"/>
        <v>40893.242141203707</v>
      </c>
    </row>
    <row r="1004" spans="1:21" ht="49" hidden="1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80"/>
        <v>503</v>
      </c>
      <c r="P1004">
        <f t="shared" si="81"/>
        <v>68.63</v>
      </c>
      <c r="Q1004" s="10" t="s">
        <v>8316</v>
      </c>
      <c r="R1004" t="s">
        <v>8317</v>
      </c>
      <c r="S1004" s="14">
        <f t="shared" si="82"/>
        <v>42467.788194444445</v>
      </c>
      <c r="T1004" s="15">
        <f t="shared" si="83"/>
        <v>42481.916666666672</v>
      </c>
    </row>
    <row r="1005" spans="1:21" ht="49" x14ac:dyDescent="0.25">
      <c r="A1005">
        <v>2863</v>
      </c>
      <c r="B1005" s="3" t="s">
        <v>2863</v>
      </c>
      <c r="C1005" s="3" t="s">
        <v>6973</v>
      </c>
      <c r="D1005" s="6">
        <v>50000</v>
      </c>
      <c r="E1005" s="8">
        <v>20</v>
      </c>
      <c r="F1005" t="s">
        <v>8220</v>
      </c>
      <c r="G1005" t="s">
        <v>8223</v>
      </c>
      <c r="H1005" t="s">
        <v>8245</v>
      </c>
      <c r="I1005">
        <v>1410279123</v>
      </c>
      <c r="J1005">
        <v>1405095123</v>
      </c>
      <c r="K1005" t="b">
        <v>0</v>
      </c>
      <c r="L1005">
        <v>1</v>
      </c>
      <c r="M1005" t="b">
        <v>0</v>
      </c>
      <c r="N1005" t="s">
        <v>8269</v>
      </c>
      <c r="O1005">
        <f t="shared" si="80"/>
        <v>0</v>
      </c>
      <c r="P1005">
        <f t="shared" si="81"/>
        <v>20</v>
      </c>
      <c r="Q1005" s="10" t="s">
        <v>8323</v>
      </c>
      <c r="R1005" t="s">
        <v>8326</v>
      </c>
      <c r="S1005" s="14">
        <f t="shared" si="82"/>
        <v>41831.675034722226</v>
      </c>
      <c r="T1005" s="15">
        <f t="shared" si="83"/>
        <v>41891.675034722226</v>
      </c>
      <c r="U1005">
        <f>YEAR(S1005)</f>
        <v>2014</v>
      </c>
    </row>
    <row r="1006" spans="1:21" ht="49" hidden="1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80"/>
        <v>126</v>
      </c>
      <c r="P1006">
        <f t="shared" si="81"/>
        <v>58.53</v>
      </c>
      <c r="Q1006" s="10" t="s">
        <v>8313</v>
      </c>
      <c r="R1006" t="s">
        <v>8314</v>
      </c>
      <c r="S1006" s="14">
        <f t="shared" si="82"/>
        <v>42089.477500000001</v>
      </c>
      <c r="T1006" s="15">
        <f t="shared" si="83"/>
        <v>42110.477500000001</v>
      </c>
    </row>
    <row r="1007" spans="1:21" ht="97" hidden="1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80"/>
        <v>100</v>
      </c>
      <c r="P1007">
        <f t="shared" si="81"/>
        <v>215.25</v>
      </c>
      <c r="Q1007" s="10" t="s">
        <v>8323</v>
      </c>
      <c r="R1007" t="s">
        <v>8335</v>
      </c>
      <c r="S1007" s="14">
        <f t="shared" si="82"/>
        <v>42016.981574074074</v>
      </c>
      <c r="T1007" s="15">
        <f t="shared" si="83"/>
        <v>42045.332638888889</v>
      </c>
    </row>
    <row r="1008" spans="1:21" ht="49" hidden="1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80"/>
        <v>121</v>
      </c>
      <c r="P1008">
        <f t="shared" si="81"/>
        <v>80.33</v>
      </c>
      <c r="Q1008" s="10" t="s">
        <v>8321</v>
      </c>
      <c r="R1008" t="s">
        <v>8332</v>
      </c>
      <c r="S1008" s="14">
        <f t="shared" si="82"/>
        <v>42572.778495370367</v>
      </c>
      <c r="T1008" s="15">
        <f t="shared" si="83"/>
        <v>42604.125</v>
      </c>
    </row>
    <row r="1009" spans="1:21" ht="49" hidden="1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80"/>
        <v>100</v>
      </c>
      <c r="P1009">
        <f t="shared" si="81"/>
        <v>89.93</v>
      </c>
      <c r="Q1009" s="10" t="s">
        <v>8313</v>
      </c>
      <c r="R1009" t="s">
        <v>8314</v>
      </c>
      <c r="S1009" s="14">
        <f t="shared" si="82"/>
        <v>42586.925636574073</v>
      </c>
      <c r="T1009" s="15">
        <f t="shared" si="83"/>
        <v>42609.165972222225</v>
      </c>
    </row>
    <row r="1010" spans="1:21" ht="49" hidden="1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80"/>
        <v>100</v>
      </c>
      <c r="P1010">
        <f t="shared" si="81"/>
        <v>188.13</v>
      </c>
      <c r="Q1010" s="10" t="s">
        <v>8327</v>
      </c>
      <c r="R1010" t="s">
        <v>8328</v>
      </c>
      <c r="S1010" s="14">
        <f t="shared" si="82"/>
        <v>40946.11383101852</v>
      </c>
      <c r="T1010" s="15">
        <f t="shared" si="83"/>
        <v>40976.11383101852</v>
      </c>
    </row>
    <row r="1011" spans="1:21" ht="49" hidden="1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80"/>
        <v>120</v>
      </c>
      <c r="P1011">
        <f t="shared" si="81"/>
        <v>34.01</v>
      </c>
      <c r="Q1011" s="10" t="s">
        <v>8327</v>
      </c>
      <c r="R1011" t="s">
        <v>8336</v>
      </c>
      <c r="S1011" s="14">
        <f t="shared" si="82"/>
        <v>42578.205972222218</v>
      </c>
      <c r="T1011" s="15">
        <f t="shared" si="83"/>
        <v>42618.165972222225</v>
      </c>
    </row>
    <row r="1012" spans="1:21" ht="49" hidden="1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80"/>
        <v>1</v>
      </c>
      <c r="P1012">
        <f t="shared" si="81"/>
        <v>859.86</v>
      </c>
      <c r="Q1012" s="10" t="s">
        <v>8308</v>
      </c>
      <c r="R1012" t="s">
        <v>8310</v>
      </c>
      <c r="S1012" s="14">
        <f t="shared" si="82"/>
        <v>42697.74927083333</v>
      </c>
      <c r="T1012" s="15">
        <f t="shared" si="83"/>
        <v>42727.74927083333</v>
      </c>
    </row>
    <row r="1013" spans="1:21" ht="21" x14ac:dyDescent="0.25">
      <c r="A1013">
        <v>2864</v>
      </c>
      <c r="B1013" s="3" t="s">
        <v>2864</v>
      </c>
      <c r="C1013" s="3" t="s">
        <v>6974</v>
      </c>
      <c r="D1013" s="6">
        <v>2500</v>
      </c>
      <c r="E1013" s="8">
        <v>40</v>
      </c>
      <c r="F1013" t="s">
        <v>8220</v>
      </c>
      <c r="G1013" t="s">
        <v>8224</v>
      </c>
      <c r="H1013" t="s">
        <v>8246</v>
      </c>
      <c r="I1013">
        <v>1437139080</v>
      </c>
      <c r="J1013">
        <v>1434552207</v>
      </c>
      <c r="K1013" t="b">
        <v>0</v>
      </c>
      <c r="L1013">
        <v>3</v>
      </c>
      <c r="M1013" t="b">
        <v>0</v>
      </c>
      <c r="N1013" t="s">
        <v>8269</v>
      </c>
      <c r="O1013">
        <f t="shared" si="80"/>
        <v>2</v>
      </c>
      <c r="P1013">
        <f t="shared" si="81"/>
        <v>13.33</v>
      </c>
      <c r="Q1013" s="10" t="s">
        <v>8323</v>
      </c>
      <c r="R1013" t="s">
        <v>8326</v>
      </c>
      <c r="S1013" s="14">
        <f t="shared" si="82"/>
        <v>42172.613506944443</v>
      </c>
      <c r="T1013" s="15">
        <f t="shared" si="83"/>
        <v>42202.554166666669</v>
      </c>
      <c r="U1013">
        <f>YEAR(S1013)</f>
        <v>2015</v>
      </c>
    </row>
    <row r="1014" spans="1:21" ht="49" hidden="1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80"/>
        <v>120</v>
      </c>
      <c r="P1014">
        <f t="shared" si="81"/>
        <v>46.88</v>
      </c>
      <c r="Q1014" s="10" t="s">
        <v>8321</v>
      </c>
      <c r="R1014" t="s">
        <v>8322</v>
      </c>
      <c r="S1014" s="14">
        <f t="shared" si="82"/>
        <v>41376.769050925926</v>
      </c>
      <c r="T1014" s="15">
        <f t="shared" si="83"/>
        <v>41395.000694444447</v>
      </c>
    </row>
    <row r="1015" spans="1:21" ht="49" x14ac:dyDescent="0.25">
      <c r="A1015">
        <v>2865</v>
      </c>
      <c r="B1015" s="3" t="s">
        <v>2865</v>
      </c>
      <c r="C1015" s="3" t="s">
        <v>6975</v>
      </c>
      <c r="D1015" s="6">
        <v>2888</v>
      </c>
      <c r="E1015" s="8">
        <v>0</v>
      </c>
      <c r="F1015" t="s">
        <v>8220</v>
      </c>
      <c r="G1015" t="s">
        <v>8223</v>
      </c>
      <c r="H1015" t="s">
        <v>8245</v>
      </c>
      <c r="I1015">
        <v>1420512259</v>
      </c>
      <c r="J1015">
        <v>1415328259</v>
      </c>
      <c r="K1015" t="b">
        <v>0</v>
      </c>
      <c r="L1015">
        <v>0</v>
      </c>
      <c r="M1015" t="b">
        <v>0</v>
      </c>
      <c r="N1015" t="s">
        <v>8269</v>
      </c>
      <c r="O1015">
        <f t="shared" si="80"/>
        <v>0</v>
      </c>
      <c r="P1015">
        <f t="shared" si="81"/>
        <v>0</v>
      </c>
      <c r="Q1015" s="10" t="s">
        <v>8323</v>
      </c>
      <c r="R1015" t="s">
        <v>8326</v>
      </c>
      <c r="S1015" s="14">
        <f t="shared" si="82"/>
        <v>41950.114108796297</v>
      </c>
      <c r="T1015" s="15">
        <f t="shared" si="83"/>
        <v>42010.114108796297</v>
      </c>
      <c r="U1015">
        <f>YEAR(S1015)</f>
        <v>2014</v>
      </c>
    </row>
    <row r="1016" spans="1:21" ht="49" hidden="1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80"/>
        <v>120</v>
      </c>
      <c r="P1016">
        <f t="shared" si="81"/>
        <v>98.36</v>
      </c>
      <c r="Q1016" s="10" t="s">
        <v>8321</v>
      </c>
      <c r="R1016" t="s">
        <v>8332</v>
      </c>
      <c r="S1016" s="14">
        <f t="shared" si="82"/>
        <v>42457.623923611114</v>
      </c>
      <c r="T1016" s="15">
        <f t="shared" si="83"/>
        <v>42487.623923611114</v>
      </c>
    </row>
    <row r="1017" spans="1:21" ht="33" hidden="1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80"/>
        <v>240</v>
      </c>
      <c r="P1017">
        <f t="shared" si="81"/>
        <v>41.38</v>
      </c>
      <c r="Q1017" s="10" t="s">
        <v>8321</v>
      </c>
      <c r="R1017" t="s">
        <v>8322</v>
      </c>
      <c r="S1017" s="14">
        <f t="shared" si="82"/>
        <v>40555.24800925926</v>
      </c>
      <c r="T1017" s="15">
        <f t="shared" si="83"/>
        <v>40600.24800925926</v>
      </c>
    </row>
    <row r="1018" spans="1:21" ht="33" hidden="1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80"/>
        <v>100</v>
      </c>
      <c r="P1018">
        <f t="shared" si="81"/>
        <v>600</v>
      </c>
      <c r="Q1018" s="10" t="s">
        <v>8327</v>
      </c>
      <c r="R1018" t="s">
        <v>8328</v>
      </c>
      <c r="S1018" s="14">
        <f t="shared" si="82"/>
        <v>41327.996435185189</v>
      </c>
      <c r="T1018" s="15">
        <f t="shared" si="83"/>
        <v>41362.954768518517</v>
      </c>
    </row>
    <row r="1019" spans="1:21" ht="49" x14ac:dyDescent="0.25">
      <c r="A1019">
        <v>2866</v>
      </c>
      <c r="B1019" s="3" t="s">
        <v>2866</v>
      </c>
      <c r="C1019" s="3" t="s">
        <v>6976</v>
      </c>
      <c r="D1019" s="6">
        <v>5000</v>
      </c>
      <c r="E1019" s="8">
        <v>45</v>
      </c>
      <c r="F1019" t="s">
        <v>8220</v>
      </c>
      <c r="G1019" t="s">
        <v>8223</v>
      </c>
      <c r="H1019" t="s">
        <v>8245</v>
      </c>
      <c r="I1019">
        <v>1476482400</v>
      </c>
      <c r="J1019">
        <v>1473893721</v>
      </c>
      <c r="K1019" t="b">
        <v>0</v>
      </c>
      <c r="L1019">
        <v>2</v>
      </c>
      <c r="M1019" t="b">
        <v>0</v>
      </c>
      <c r="N1019" t="s">
        <v>8269</v>
      </c>
      <c r="O1019">
        <f t="shared" si="80"/>
        <v>1</v>
      </c>
      <c r="P1019">
        <f t="shared" si="81"/>
        <v>22.5</v>
      </c>
      <c r="Q1019" s="10" t="s">
        <v>8323</v>
      </c>
      <c r="R1019" t="s">
        <v>8326</v>
      </c>
      <c r="S1019" s="14">
        <f t="shared" si="82"/>
        <v>42627.955104166671</v>
      </c>
      <c r="T1019" s="15">
        <f t="shared" si="83"/>
        <v>42657.916666666672</v>
      </c>
      <c r="U1019">
        <f t="shared" ref="U1019:U1020" si="84">YEAR(S1019)</f>
        <v>2016</v>
      </c>
    </row>
    <row r="1020" spans="1:21" ht="49" x14ac:dyDescent="0.25">
      <c r="A1020">
        <v>2867</v>
      </c>
      <c r="B1020" s="3" t="s">
        <v>2867</v>
      </c>
      <c r="C1020" s="3" t="s">
        <v>6977</v>
      </c>
      <c r="D1020" s="6">
        <v>2500</v>
      </c>
      <c r="E1020" s="8">
        <v>504</v>
      </c>
      <c r="F1020" t="s">
        <v>8220</v>
      </c>
      <c r="G1020" t="s">
        <v>8223</v>
      </c>
      <c r="H1020" t="s">
        <v>8245</v>
      </c>
      <c r="I1020">
        <v>1467604800</v>
      </c>
      <c r="J1020">
        <v>1465533672</v>
      </c>
      <c r="K1020" t="b">
        <v>0</v>
      </c>
      <c r="L1020">
        <v>10</v>
      </c>
      <c r="M1020" t="b">
        <v>0</v>
      </c>
      <c r="N1020" t="s">
        <v>8269</v>
      </c>
      <c r="O1020">
        <f t="shared" si="80"/>
        <v>20</v>
      </c>
      <c r="P1020">
        <f t="shared" si="81"/>
        <v>50.4</v>
      </c>
      <c r="Q1020" s="10" t="s">
        <v>8323</v>
      </c>
      <c r="R1020" t="s">
        <v>8326</v>
      </c>
      <c r="S1020" s="14">
        <f t="shared" si="82"/>
        <v>42531.195277777777</v>
      </c>
      <c r="T1020" s="15">
        <f t="shared" si="83"/>
        <v>42555.166666666672</v>
      </c>
      <c r="U1020">
        <f t="shared" si="84"/>
        <v>2016</v>
      </c>
    </row>
    <row r="1021" spans="1:21" ht="49" hidden="1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80"/>
        <v>102</v>
      </c>
      <c r="P1021">
        <f t="shared" si="81"/>
        <v>230.19</v>
      </c>
      <c r="Q1021" s="10" t="s">
        <v>8311</v>
      </c>
      <c r="R1021" t="s">
        <v>8333</v>
      </c>
      <c r="S1021" s="14">
        <f t="shared" si="82"/>
        <v>41963.506168981476</v>
      </c>
      <c r="T1021" s="15">
        <f t="shared" si="83"/>
        <v>41991.506168981476</v>
      </c>
    </row>
    <row r="1022" spans="1:21" ht="49" x14ac:dyDescent="0.25">
      <c r="A1022">
        <v>2868</v>
      </c>
      <c r="B1022" s="3" t="s">
        <v>2868</v>
      </c>
      <c r="C1022" s="3" t="s">
        <v>6978</v>
      </c>
      <c r="D1022" s="6">
        <v>15000</v>
      </c>
      <c r="E1022" s="8">
        <v>6301.76</v>
      </c>
      <c r="F1022" t="s">
        <v>8220</v>
      </c>
      <c r="G1022" t="s">
        <v>8223</v>
      </c>
      <c r="H1022" t="s">
        <v>8245</v>
      </c>
      <c r="I1022">
        <v>1475697054</v>
      </c>
      <c r="J1022">
        <v>1473105054</v>
      </c>
      <c r="K1022" t="b">
        <v>0</v>
      </c>
      <c r="L1022">
        <v>60</v>
      </c>
      <c r="M1022" t="b">
        <v>0</v>
      </c>
      <c r="N1022" t="s">
        <v>8269</v>
      </c>
      <c r="O1022">
        <f t="shared" si="80"/>
        <v>42</v>
      </c>
      <c r="P1022">
        <f t="shared" si="81"/>
        <v>105.03</v>
      </c>
      <c r="Q1022" s="10" t="s">
        <v>8323</v>
      </c>
      <c r="R1022" t="s">
        <v>8326</v>
      </c>
      <c r="S1022" s="14">
        <f t="shared" si="82"/>
        <v>42618.827013888891</v>
      </c>
      <c r="T1022" s="15">
        <f t="shared" si="83"/>
        <v>42648.827013888891</v>
      </c>
      <c r="U1022">
        <f>YEAR(S1022)</f>
        <v>2016</v>
      </c>
    </row>
    <row r="1023" spans="1:21" ht="33" hidden="1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80"/>
        <v>148</v>
      </c>
      <c r="P1023">
        <f t="shared" si="81"/>
        <v>120.86</v>
      </c>
      <c r="Q1023" s="10" t="s">
        <v>8308</v>
      </c>
      <c r="R1023" t="s">
        <v>8309</v>
      </c>
      <c r="S1023" s="14">
        <f t="shared" si="82"/>
        <v>42472.73265046296</v>
      </c>
      <c r="T1023" s="15">
        <f t="shared" si="83"/>
        <v>42505.73265046296</v>
      </c>
    </row>
    <row r="1024" spans="1:21" ht="65" hidden="1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80"/>
        <v>118</v>
      </c>
      <c r="P1024">
        <f t="shared" si="81"/>
        <v>64.95</v>
      </c>
      <c r="Q1024" s="10" t="s">
        <v>8321</v>
      </c>
      <c r="R1024" t="s">
        <v>8322</v>
      </c>
      <c r="S1024" s="14">
        <f t="shared" si="82"/>
        <v>41010.620312500003</v>
      </c>
      <c r="T1024" s="15">
        <f t="shared" si="83"/>
        <v>41040.620312500003</v>
      </c>
    </row>
    <row r="1025" spans="1:21" ht="49" hidden="1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80"/>
        <v>169</v>
      </c>
      <c r="P1025">
        <f t="shared" si="81"/>
        <v>32.82</v>
      </c>
      <c r="Q1025" s="10" t="s">
        <v>8316</v>
      </c>
      <c r="R1025" t="s">
        <v>8317</v>
      </c>
      <c r="S1025" s="14">
        <f t="shared" si="82"/>
        <v>41336.703298611108</v>
      </c>
      <c r="T1025" s="15">
        <f t="shared" si="83"/>
        <v>41366.661631944444</v>
      </c>
    </row>
    <row r="1026" spans="1:21" ht="49" hidden="1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ref="O1026:O1089" si="85">ROUND(E1026/D1026*100,0)</f>
        <v>148</v>
      </c>
      <c r="P1026">
        <f t="shared" si="81"/>
        <v>95.23</v>
      </c>
      <c r="Q1026" s="10" t="s">
        <v>8321</v>
      </c>
      <c r="R1026" t="s">
        <v>8322</v>
      </c>
      <c r="S1026" s="14">
        <f t="shared" si="82"/>
        <v>40967.081874999996</v>
      </c>
      <c r="T1026" s="15">
        <f t="shared" si="83"/>
        <v>41027.040208333332</v>
      </c>
    </row>
    <row r="1027" spans="1:21" ht="49" hidden="1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si="85"/>
        <v>49</v>
      </c>
      <c r="P1027">
        <f t="shared" si="81"/>
        <v>42.16</v>
      </c>
      <c r="Q1027" s="10" t="s">
        <v>8313</v>
      </c>
      <c r="R1027" t="s">
        <v>8314</v>
      </c>
      <c r="S1027" s="14">
        <f t="shared" si="82"/>
        <v>42033.314074074078</v>
      </c>
      <c r="T1027" s="15">
        <f t="shared" si="83"/>
        <v>42063.314074074078</v>
      </c>
    </row>
    <row r="1028" spans="1:21" ht="49" hidden="1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5"/>
        <v>12</v>
      </c>
      <c r="P1028">
        <f t="shared" si="81"/>
        <v>83.94</v>
      </c>
      <c r="Q1028" s="10" t="s">
        <v>8308</v>
      </c>
      <c r="R1028" t="s">
        <v>8315</v>
      </c>
      <c r="S1028" s="14">
        <f t="shared" si="82"/>
        <v>41771.651932870373</v>
      </c>
      <c r="T1028" s="15">
        <f t="shared" si="83"/>
        <v>41803.166666666664</v>
      </c>
    </row>
    <row r="1029" spans="1:21" ht="33" hidden="1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5"/>
        <v>12</v>
      </c>
      <c r="P1029">
        <f t="shared" si="81"/>
        <v>69.12</v>
      </c>
      <c r="Q1029" s="10" t="s">
        <v>8319</v>
      </c>
      <c r="R1029" t="s">
        <v>8345</v>
      </c>
      <c r="S1029" s="14">
        <f t="shared" si="82"/>
        <v>41781.806875000002</v>
      </c>
      <c r="T1029" s="15">
        <f t="shared" si="83"/>
        <v>41818.806875000002</v>
      </c>
    </row>
    <row r="1030" spans="1:21" ht="21" hidden="1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5"/>
        <v>108</v>
      </c>
      <c r="P1030">
        <f t="shared" si="81"/>
        <v>61.03</v>
      </c>
      <c r="Q1030" s="10" t="s">
        <v>8327</v>
      </c>
      <c r="R1030" t="s">
        <v>8329</v>
      </c>
      <c r="S1030" s="14">
        <f t="shared" si="82"/>
        <v>42514.666956018518</v>
      </c>
      <c r="T1030" s="15">
        <f t="shared" si="83"/>
        <v>42544.666956018518</v>
      </c>
    </row>
    <row r="1031" spans="1:21" ht="33" hidden="1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5"/>
        <v>23</v>
      </c>
      <c r="P1031">
        <f t="shared" si="81"/>
        <v>130.09</v>
      </c>
      <c r="Q1031" s="10" t="s">
        <v>8323</v>
      </c>
      <c r="R1031" t="s">
        <v>8324</v>
      </c>
      <c r="S1031" s="14">
        <f t="shared" si="82"/>
        <v>42528.542627314819</v>
      </c>
      <c r="T1031" s="15">
        <f t="shared" si="83"/>
        <v>42560.082638888889</v>
      </c>
    </row>
    <row r="1032" spans="1:21" ht="49" x14ac:dyDescent="0.25">
      <c r="A1032">
        <v>2869</v>
      </c>
      <c r="B1032" s="3" t="s">
        <v>2869</v>
      </c>
      <c r="C1032" s="3" t="s">
        <v>6979</v>
      </c>
      <c r="D1032" s="6">
        <v>20000</v>
      </c>
      <c r="E1032" s="8">
        <v>177</v>
      </c>
      <c r="F1032" t="s">
        <v>8220</v>
      </c>
      <c r="G1032" t="s">
        <v>8223</v>
      </c>
      <c r="H1032" t="s">
        <v>8245</v>
      </c>
      <c r="I1032">
        <v>1468937681</v>
      </c>
      <c r="J1032">
        <v>1466345681</v>
      </c>
      <c r="K1032" t="b">
        <v>0</v>
      </c>
      <c r="L1032">
        <v>5</v>
      </c>
      <c r="M1032" t="b">
        <v>0</v>
      </c>
      <c r="N1032" t="s">
        <v>8269</v>
      </c>
      <c r="O1032">
        <f t="shared" si="85"/>
        <v>1</v>
      </c>
      <c r="P1032">
        <f t="shared" si="81"/>
        <v>35.4</v>
      </c>
      <c r="Q1032" s="10" t="s">
        <v>8323</v>
      </c>
      <c r="R1032" t="s">
        <v>8326</v>
      </c>
      <c r="S1032" s="14">
        <f t="shared" si="82"/>
        <v>42540.593530092592</v>
      </c>
      <c r="T1032" s="15">
        <f t="shared" si="83"/>
        <v>42570.593530092592</v>
      </c>
      <c r="U1032">
        <f t="shared" ref="U1032:U1033" si="86">YEAR(S1032)</f>
        <v>2016</v>
      </c>
    </row>
    <row r="1033" spans="1:21" ht="49" x14ac:dyDescent="0.25">
      <c r="A1033">
        <v>2870</v>
      </c>
      <c r="B1033" s="3" t="s">
        <v>2870</v>
      </c>
      <c r="C1033" s="3" t="s">
        <v>6980</v>
      </c>
      <c r="D1033" s="6">
        <v>5000</v>
      </c>
      <c r="E1033" s="8">
        <v>750</v>
      </c>
      <c r="F1033" t="s">
        <v>8220</v>
      </c>
      <c r="G1033" t="s">
        <v>8223</v>
      </c>
      <c r="H1033" t="s">
        <v>8245</v>
      </c>
      <c r="I1033">
        <v>1400301165</v>
      </c>
      <c r="J1033">
        <v>1397709165</v>
      </c>
      <c r="K1033" t="b">
        <v>0</v>
      </c>
      <c r="L1033">
        <v>9</v>
      </c>
      <c r="M1033" t="b">
        <v>0</v>
      </c>
      <c r="N1033" t="s">
        <v>8269</v>
      </c>
      <c r="O1033">
        <f t="shared" si="85"/>
        <v>15</v>
      </c>
      <c r="P1033">
        <f t="shared" si="81"/>
        <v>83.33</v>
      </c>
      <c r="Q1033" s="10" t="s">
        <v>8323</v>
      </c>
      <c r="R1033" t="s">
        <v>8326</v>
      </c>
      <c r="S1033" s="14">
        <f t="shared" si="82"/>
        <v>41746.189409722225</v>
      </c>
      <c r="T1033" s="15">
        <f t="shared" si="83"/>
        <v>41776.189409722225</v>
      </c>
      <c r="U1033">
        <f t="shared" si="86"/>
        <v>2014</v>
      </c>
    </row>
    <row r="1034" spans="1:21" ht="49" hidden="1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5"/>
        <v>117</v>
      </c>
      <c r="P1034">
        <f t="shared" si="81"/>
        <v>60.74</v>
      </c>
      <c r="Q1034" s="10" t="s">
        <v>8327</v>
      </c>
      <c r="R1034" t="s">
        <v>8331</v>
      </c>
      <c r="S1034" s="14">
        <f t="shared" si="82"/>
        <v>41144.763379629629</v>
      </c>
      <c r="T1034" s="15">
        <f t="shared" si="83"/>
        <v>41174.763379629629</v>
      </c>
    </row>
    <row r="1035" spans="1:21" ht="49" hidden="1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5"/>
        <v>194</v>
      </c>
      <c r="P1035">
        <f t="shared" si="81"/>
        <v>36.630000000000003</v>
      </c>
      <c r="Q1035" s="10" t="s">
        <v>8327</v>
      </c>
      <c r="R1035" t="s">
        <v>8336</v>
      </c>
      <c r="S1035" s="14">
        <f t="shared" si="82"/>
        <v>41905.684629629628</v>
      </c>
      <c r="T1035" s="15">
        <f t="shared" si="83"/>
        <v>41944.207638888889</v>
      </c>
    </row>
    <row r="1036" spans="1:21" ht="49" x14ac:dyDescent="0.25">
      <c r="A1036">
        <v>2871</v>
      </c>
      <c r="B1036" s="3" t="s">
        <v>2871</v>
      </c>
      <c r="C1036" s="3" t="s">
        <v>6981</v>
      </c>
      <c r="D1036" s="6">
        <v>10000</v>
      </c>
      <c r="E1036" s="8">
        <v>467</v>
      </c>
      <c r="F1036" t="s">
        <v>8220</v>
      </c>
      <c r="G1036" t="s">
        <v>8223</v>
      </c>
      <c r="H1036" t="s">
        <v>8245</v>
      </c>
      <c r="I1036">
        <v>1419183813</v>
      </c>
      <c r="J1036">
        <v>1417455813</v>
      </c>
      <c r="K1036" t="b">
        <v>0</v>
      </c>
      <c r="L1036">
        <v>13</v>
      </c>
      <c r="M1036" t="b">
        <v>0</v>
      </c>
      <c r="N1036" t="s">
        <v>8269</v>
      </c>
      <c r="O1036">
        <f t="shared" si="85"/>
        <v>5</v>
      </c>
      <c r="P1036">
        <f t="shared" si="81"/>
        <v>35.92</v>
      </c>
      <c r="Q1036" s="10" t="s">
        <v>8323</v>
      </c>
      <c r="R1036" t="s">
        <v>8326</v>
      </c>
      <c r="S1036" s="14">
        <f t="shared" si="82"/>
        <v>41974.738576388889</v>
      </c>
      <c r="T1036" s="15">
        <f t="shared" si="83"/>
        <v>41994.738576388889</v>
      </c>
      <c r="U1036">
        <f>YEAR(S1036)</f>
        <v>2014</v>
      </c>
    </row>
    <row r="1037" spans="1:21" ht="33" hidden="1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5"/>
        <v>116</v>
      </c>
      <c r="P1037">
        <f t="shared" si="81"/>
        <v>414.29</v>
      </c>
      <c r="Q1037" s="10" t="s">
        <v>8313</v>
      </c>
      <c r="R1037" t="s">
        <v>8314</v>
      </c>
      <c r="S1037" s="14">
        <f t="shared" si="82"/>
        <v>42733.827349537038</v>
      </c>
      <c r="T1037" s="15">
        <f t="shared" si="83"/>
        <v>42763.811805555553</v>
      </c>
    </row>
    <row r="1038" spans="1:21" ht="33" x14ac:dyDescent="0.25">
      <c r="A1038">
        <v>2872</v>
      </c>
      <c r="B1038" s="3" t="s">
        <v>2872</v>
      </c>
      <c r="C1038" s="3" t="s">
        <v>6982</v>
      </c>
      <c r="D1038" s="6">
        <v>3000</v>
      </c>
      <c r="E1038" s="8">
        <v>0</v>
      </c>
      <c r="F1038" t="s">
        <v>8220</v>
      </c>
      <c r="G1038" t="s">
        <v>8223</v>
      </c>
      <c r="H1038" t="s">
        <v>8245</v>
      </c>
      <c r="I1038">
        <v>1434768438</v>
      </c>
      <c r="J1038">
        <v>1429584438</v>
      </c>
      <c r="K1038" t="b">
        <v>0</v>
      </c>
      <c r="L1038">
        <v>0</v>
      </c>
      <c r="M1038" t="b">
        <v>0</v>
      </c>
      <c r="N1038" t="s">
        <v>8269</v>
      </c>
      <c r="O1038">
        <f t="shared" si="85"/>
        <v>0</v>
      </c>
      <c r="P1038">
        <f t="shared" si="81"/>
        <v>0</v>
      </c>
      <c r="Q1038" s="10" t="s">
        <v>8323</v>
      </c>
      <c r="R1038" t="s">
        <v>8326</v>
      </c>
      <c r="S1038" s="14">
        <f t="shared" si="82"/>
        <v>42115.11618055556</v>
      </c>
      <c r="T1038" s="15">
        <f t="shared" si="83"/>
        <v>42175.11618055556</v>
      </c>
      <c r="U1038">
        <f>YEAR(S1038)</f>
        <v>2015</v>
      </c>
    </row>
    <row r="1039" spans="1:21" ht="33" hidden="1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5"/>
        <v>12</v>
      </c>
      <c r="P1039">
        <f t="shared" si="81"/>
        <v>127.93</v>
      </c>
      <c r="Q1039" s="10" t="s">
        <v>8308</v>
      </c>
      <c r="R1039" t="s">
        <v>8310</v>
      </c>
      <c r="S1039" s="14">
        <f t="shared" si="82"/>
        <v>42387.503229166665</v>
      </c>
      <c r="T1039" s="15">
        <f t="shared" si="83"/>
        <v>42417.503229166665</v>
      </c>
    </row>
    <row r="1040" spans="1:21" ht="49" x14ac:dyDescent="0.25">
      <c r="A1040">
        <v>2873</v>
      </c>
      <c r="B1040" s="3" t="s">
        <v>2873</v>
      </c>
      <c r="C1040" s="3" t="s">
        <v>6983</v>
      </c>
      <c r="D1040" s="6">
        <v>2500</v>
      </c>
      <c r="E1040" s="8">
        <v>953</v>
      </c>
      <c r="F1040" t="s">
        <v>8220</v>
      </c>
      <c r="G1040" t="s">
        <v>8223</v>
      </c>
      <c r="H1040" t="s">
        <v>8245</v>
      </c>
      <c r="I1040">
        <v>1422473831</v>
      </c>
      <c r="J1040">
        <v>1419881831</v>
      </c>
      <c r="K1040" t="b">
        <v>0</v>
      </c>
      <c r="L1040">
        <v>8</v>
      </c>
      <c r="M1040" t="b">
        <v>0</v>
      </c>
      <c r="N1040" t="s">
        <v>8269</v>
      </c>
      <c r="O1040">
        <f t="shared" si="85"/>
        <v>38</v>
      </c>
      <c r="P1040">
        <f t="shared" si="81"/>
        <v>119.13</v>
      </c>
      <c r="Q1040" s="10" t="s">
        <v>8323</v>
      </c>
      <c r="R1040" t="s">
        <v>8326</v>
      </c>
      <c r="S1040" s="14">
        <f t="shared" si="82"/>
        <v>42002.817488425921</v>
      </c>
      <c r="T1040" s="15">
        <f t="shared" si="83"/>
        <v>42032.817488425921</v>
      </c>
      <c r="U1040">
        <f>YEAR(S1040)</f>
        <v>2014</v>
      </c>
    </row>
    <row r="1041" spans="1:21" ht="49" hidden="1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5"/>
        <v>114</v>
      </c>
      <c r="P1041">
        <f t="shared" si="81"/>
        <v>63.48</v>
      </c>
      <c r="Q1041" s="10" t="s">
        <v>8327</v>
      </c>
      <c r="R1041" t="s">
        <v>8331</v>
      </c>
      <c r="S1041" s="14">
        <f t="shared" si="82"/>
        <v>42292.002893518518</v>
      </c>
      <c r="T1041" s="15">
        <f t="shared" si="83"/>
        <v>42322.044560185182</v>
      </c>
    </row>
    <row r="1042" spans="1:21" ht="49" x14ac:dyDescent="0.25">
      <c r="A1042">
        <v>2874</v>
      </c>
      <c r="B1042" s="3" t="s">
        <v>2874</v>
      </c>
      <c r="C1042" s="3" t="s">
        <v>6984</v>
      </c>
      <c r="D1042" s="6">
        <v>5000</v>
      </c>
      <c r="E1042" s="8">
        <v>271</v>
      </c>
      <c r="F1042" t="s">
        <v>8220</v>
      </c>
      <c r="G1042" t="s">
        <v>8223</v>
      </c>
      <c r="H1042" t="s">
        <v>8245</v>
      </c>
      <c r="I1042">
        <v>1484684186</v>
      </c>
      <c r="J1042">
        <v>1482092186</v>
      </c>
      <c r="K1042" t="b">
        <v>0</v>
      </c>
      <c r="L1042">
        <v>3</v>
      </c>
      <c r="M1042" t="b">
        <v>0</v>
      </c>
      <c r="N1042" t="s">
        <v>8269</v>
      </c>
      <c r="O1042">
        <f t="shared" si="85"/>
        <v>5</v>
      </c>
      <c r="P1042">
        <f t="shared" si="81"/>
        <v>90.33</v>
      </c>
      <c r="Q1042" s="10" t="s">
        <v>8323</v>
      </c>
      <c r="R1042" t="s">
        <v>8326</v>
      </c>
      <c r="S1042" s="14">
        <f t="shared" si="82"/>
        <v>42722.84474537037</v>
      </c>
      <c r="T1042" s="15">
        <f t="shared" si="83"/>
        <v>42752.84474537037</v>
      </c>
      <c r="U1042">
        <f t="shared" ref="U1042:U1043" si="87">YEAR(S1042)</f>
        <v>2016</v>
      </c>
    </row>
    <row r="1043" spans="1:21" ht="49" x14ac:dyDescent="0.25">
      <c r="A1043">
        <v>2875</v>
      </c>
      <c r="B1043" s="3" t="s">
        <v>2875</v>
      </c>
      <c r="C1043" s="3" t="s">
        <v>6985</v>
      </c>
      <c r="D1043" s="6">
        <v>20000</v>
      </c>
      <c r="E1043" s="8">
        <v>7</v>
      </c>
      <c r="F1043" t="s">
        <v>8220</v>
      </c>
      <c r="G1043" t="s">
        <v>8223</v>
      </c>
      <c r="H1043" t="s">
        <v>8245</v>
      </c>
      <c r="I1043">
        <v>1462417493</v>
      </c>
      <c r="J1043">
        <v>1459825493</v>
      </c>
      <c r="K1043" t="b">
        <v>0</v>
      </c>
      <c r="L1043">
        <v>3</v>
      </c>
      <c r="M1043" t="b">
        <v>0</v>
      </c>
      <c r="N1043" t="s">
        <v>8269</v>
      </c>
      <c r="O1043">
        <f t="shared" si="85"/>
        <v>0</v>
      </c>
      <c r="P1043">
        <f t="shared" si="81"/>
        <v>2.33</v>
      </c>
      <c r="Q1043" s="10" t="s">
        <v>8323</v>
      </c>
      <c r="R1043" t="s">
        <v>8326</v>
      </c>
      <c r="S1043" s="14">
        <f t="shared" si="82"/>
        <v>42465.128391203703</v>
      </c>
      <c r="T1043" s="15">
        <f t="shared" si="83"/>
        <v>42495.128391203703</v>
      </c>
      <c r="U1043">
        <f t="shared" si="87"/>
        <v>2016</v>
      </c>
    </row>
    <row r="1044" spans="1:21" ht="49" hidden="1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5"/>
        <v>21</v>
      </c>
      <c r="P1044">
        <f t="shared" ref="P1044:P1107" si="88">IFERROR(ROUND(E1044/L1044,2),0)</f>
        <v>189.33</v>
      </c>
      <c r="Q1044" s="10" t="s">
        <v>8327</v>
      </c>
      <c r="R1044" t="s">
        <v>8350</v>
      </c>
      <c r="S1044" s="14">
        <f t="shared" ref="S1044:S1107" si="89">(((J1044/60)/60)/24)+DATE(1970,1,1)</f>
        <v>41878.530011574076</v>
      </c>
      <c r="T1044" s="15">
        <f t="shared" ref="T1044:T1107" si="90">(((I1044/60)/60)/24)+DATE(1970,1,1)</f>
        <v>41913.530011574076</v>
      </c>
    </row>
    <row r="1045" spans="1:21" ht="49" x14ac:dyDescent="0.25">
      <c r="A1045">
        <v>2876</v>
      </c>
      <c r="B1045" s="3" t="s">
        <v>2876</v>
      </c>
      <c r="C1045" s="3" t="s">
        <v>6986</v>
      </c>
      <c r="D1045" s="6">
        <v>150000</v>
      </c>
      <c r="E1045" s="8">
        <v>0</v>
      </c>
      <c r="F1045" t="s">
        <v>8220</v>
      </c>
      <c r="G1045" t="s">
        <v>8223</v>
      </c>
      <c r="H1045" t="s">
        <v>8245</v>
      </c>
      <c r="I1045">
        <v>1437069079</v>
      </c>
      <c r="J1045">
        <v>1434477079</v>
      </c>
      <c r="K1045" t="b">
        <v>0</v>
      </c>
      <c r="L1045">
        <v>0</v>
      </c>
      <c r="M1045" t="b">
        <v>0</v>
      </c>
      <c r="N1045" t="s">
        <v>8269</v>
      </c>
      <c r="O1045">
        <f t="shared" si="85"/>
        <v>0</v>
      </c>
      <c r="P1045">
        <f t="shared" si="88"/>
        <v>0</v>
      </c>
      <c r="Q1045" s="10" t="s">
        <v>8323</v>
      </c>
      <c r="R1045" t="s">
        <v>8326</v>
      </c>
      <c r="S1045" s="14">
        <f t="shared" si="89"/>
        <v>42171.743969907402</v>
      </c>
      <c r="T1045" s="15">
        <f t="shared" si="90"/>
        <v>42201.743969907402</v>
      </c>
      <c r="U1045">
        <f t="shared" ref="U1045:U1046" si="91">YEAR(S1045)</f>
        <v>2015</v>
      </c>
    </row>
    <row r="1046" spans="1:21" ht="49" x14ac:dyDescent="0.25">
      <c r="A1046">
        <v>2877</v>
      </c>
      <c r="B1046" s="3" t="s">
        <v>2877</v>
      </c>
      <c r="C1046" s="3" t="s">
        <v>6987</v>
      </c>
      <c r="D1046" s="6">
        <v>6000</v>
      </c>
      <c r="E1046" s="8">
        <v>650</v>
      </c>
      <c r="F1046" t="s">
        <v>8220</v>
      </c>
      <c r="G1046" t="s">
        <v>8223</v>
      </c>
      <c r="H1046" t="s">
        <v>8245</v>
      </c>
      <c r="I1046">
        <v>1480525200</v>
      </c>
      <c r="J1046">
        <v>1477781724</v>
      </c>
      <c r="K1046" t="b">
        <v>0</v>
      </c>
      <c r="L1046">
        <v>6</v>
      </c>
      <c r="M1046" t="b">
        <v>0</v>
      </c>
      <c r="N1046" t="s">
        <v>8269</v>
      </c>
      <c r="O1046">
        <f t="shared" si="85"/>
        <v>11</v>
      </c>
      <c r="P1046">
        <f t="shared" si="88"/>
        <v>108.33</v>
      </c>
      <c r="Q1046" s="10" t="s">
        <v>8323</v>
      </c>
      <c r="R1046" t="s">
        <v>8326</v>
      </c>
      <c r="S1046" s="14">
        <f t="shared" si="89"/>
        <v>42672.955138888887</v>
      </c>
      <c r="T1046" s="15">
        <f t="shared" si="90"/>
        <v>42704.708333333328</v>
      </c>
      <c r="U1046">
        <f t="shared" si="91"/>
        <v>2016</v>
      </c>
    </row>
    <row r="1047" spans="1:21" ht="49" hidden="1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5"/>
        <v>378</v>
      </c>
      <c r="P1047">
        <f t="shared" si="88"/>
        <v>40.76</v>
      </c>
      <c r="Q1047" s="10" t="s">
        <v>8311</v>
      </c>
      <c r="R1047" t="s">
        <v>8333</v>
      </c>
      <c r="S1047" s="14">
        <f t="shared" si="89"/>
        <v>42522.789803240739</v>
      </c>
      <c r="T1047" s="15">
        <f t="shared" si="90"/>
        <v>42551.789803240739</v>
      </c>
    </row>
    <row r="1048" spans="1:21" ht="49" x14ac:dyDescent="0.25">
      <c r="A1048">
        <v>2878</v>
      </c>
      <c r="B1048" s="3" t="s">
        <v>2878</v>
      </c>
      <c r="C1048" s="3" t="s">
        <v>6988</v>
      </c>
      <c r="D1048" s="6">
        <v>3000</v>
      </c>
      <c r="E1048" s="8">
        <v>63</v>
      </c>
      <c r="F1048" t="s">
        <v>8220</v>
      </c>
      <c r="G1048" t="s">
        <v>8224</v>
      </c>
      <c r="H1048" t="s">
        <v>8246</v>
      </c>
      <c r="I1048">
        <v>1435934795</v>
      </c>
      <c r="J1048">
        <v>1430750795</v>
      </c>
      <c r="K1048" t="b">
        <v>0</v>
      </c>
      <c r="L1048">
        <v>4</v>
      </c>
      <c r="M1048" t="b">
        <v>0</v>
      </c>
      <c r="N1048" t="s">
        <v>8269</v>
      </c>
      <c r="O1048">
        <f t="shared" si="85"/>
        <v>2</v>
      </c>
      <c r="P1048">
        <f t="shared" si="88"/>
        <v>15.75</v>
      </c>
      <c r="Q1048" s="10" t="s">
        <v>8323</v>
      </c>
      <c r="R1048" t="s">
        <v>8326</v>
      </c>
      <c r="S1048" s="14">
        <f t="shared" si="89"/>
        <v>42128.615682870368</v>
      </c>
      <c r="T1048" s="15">
        <f t="shared" si="90"/>
        <v>42188.615682870368</v>
      </c>
      <c r="U1048">
        <f>YEAR(S1048)</f>
        <v>2015</v>
      </c>
    </row>
    <row r="1049" spans="1:21" ht="49" hidden="1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5"/>
        <v>142</v>
      </c>
      <c r="P1049">
        <f t="shared" si="88"/>
        <v>115.51</v>
      </c>
      <c r="Q1049" s="10" t="s">
        <v>8321</v>
      </c>
      <c r="R1049" t="s">
        <v>8322</v>
      </c>
      <c r="S1049" s="14">
        <f t="shared" si="89"/>
        <v>42367.719814814816</v>
      </c>
      <c r="T1049" s="15">
        <f t="shared" si="90"/>
        <v>42392.719814814816</v>
      </c>
    </row>
    <row r="1050" spans="1:21" ht="49" hidden="1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5"/>
        <v>103</v>
      </c>
      <c r="P1050">
        <f t="shared" si="88"/>
        <v>47.13</v>
      </c>
      <c r="Q1050" s="10" t="s">
        <v>8313</v>
      </c>
      <c r="R1050" t="s">
        <v>8314</v>
      </c>
      <c r="S1050" s="14">
        <f t="shared" si="89"/>
        <v>42571.167465277773</v>
      </c>
      <c r="T1050" s="15">
        <f t="shared" si="90"/>
        <v>42611.167465277773</v>
      </c>
    </row>
    <row r="1051" spans="1:21" ht="33" hidden="1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5"/>
        <v>113</v>
      </c>
      <c r="P1051">
        <f t="shared" si="88"/>
        <v>144.91</v>
      </c>
      <c r="Q1051" s="10" t="s">
        <v>8321</v>
      </c>
      <c r="R1051" t="s">
        <v>8343</v>
      </c>
      <c r="S1051" s="14">
        <f t="shared" si="89"/>
        <v>40723.053657407407</v>
      </c>
      <c r="T1051" s="15">
        <f t="shared" si="90"/>
        <v>40753.053657407407</v>
      </c>
    </row>
    <row r="1052" spans="1:21" ht="33" hidden="1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5"/>
        <v>103</v>
      </c>
      <c r="P1052">
        <f t="shared" si="88"/>
        <v>68.010000000000005</v>
      </c>
      <c r="Q1052" s="10" t="s">
        <v>8327</v>
      </c>
      <c r="R1052" t="s">
        <v>8331</v>
      </c>
      <c r="S1052" s="14">
        <f t="shared" si="89"/>
        <v>42515.71775462963</v>
      </c>
      <c r="T1052" s="15">
        <f t="shared" si="90"/>
        <v>42546.165972222225</v>
      </c>
    </row>
    <row r="1053" spans="1:21" ht="49" x14ac:dyDescent="0.25">
      <c r="A1053">
        <v>2879</v>
      </c>
      <c r="B1053" s="3" t="s">
        <v>2879</v>
      </c>
      <c r="C1053" s="3" t="s">
        <v>6989</v>
      </c>
      <c r="D1053" s="6">
        <v>11200</v>
      </c>
      <c r="E1053" s="8">
        <v>29</v>
      </c>
      <c r="F1053" t="s">
        <v>8220</v>
      </c>
      <c r="G1053" t="s">
        <v>8223</v>
      </c>
      <c r="H1053" t="s">
        <v>8245</v>
      </c>
      <c r="I1053">
        <v>1453310661</v>
      </c>
      <c r="J1053">
        <v>1450718661</v>
      </c>
      <c r="K1053" t="b">
        <v>0</v>
      </c>
      <c r="L1053">
        <v>1</v>
      </c>
      <c r="M1053" t="b">
        <v>0</v>
      </c>
      <c r="N1053" t="s">
        <v>8269</v>
      </c>
      <c r="O1053">
        <f t="shared" si="85"/>
        <v>0</v>
      </c>
      <c r="P1053">
        <f t="shared" si="88"/>
        <v>29</v>
      </c>
      <c r="Q1053" s="10" t="s">
        <v>8323</v>
      </c>
      <c r="R1053" t="s">
        <v>8326</v>
      </c>
      <c r="S1053" s="14">
        <f t="shared" si="89"/>
        <v>42359.725243055553</v>
      </c>
      <c r="T1053" s="15">
        <f t="shared" si="90"/>
        <v>42389.725243055553</v>
      </c>
      <c r="U1053">
        <f>YEAR(S1053)</f>
        <v>2015</v>
      </c>
    </row>
    <row r="1054" spans="1:21" ht="65" hidden="1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5"/>
        <v>113</v>
      </c>
      <c r="P1054">
        <f t="shared" si="88"/>
        <v>110.47</v>
      </c>
      <c r="Q1054" s="10" t="s">
        <v>8321</v>
      </c>
      <c r="R1054" t="s">
        <v>8322</v>
      </c>
      <c r="S1054" s="14">
        <f t="shared" si="89"/>
        <v>40123.83829861111</v>
      </c>
      <c r="T1054" s="15">
        <f t="shared" si="90"/>
        <v>40211.332638888889</v>
      </c>
    </row>
    <row r="1055" spans="1:21" ht="49" x14ac:dyDescent="0.25">
      <c r="A1055">
        <v>2880</v>
      </c>
      <c r="B1055" s="3" t="s">
        <v>2880</v>
      </c>
      <c r="C1055" s="3" t="s">
        <v>6990</v>
      </c>
      <c r="D1055" s="6">
        <v>12000</v>
      </c>
      <c r="E1055" s="8">
        <v>2800</v>
      </c>
      <c r="F1055" t="s">
        <v>8220</v>
      </c>
      <c r="G1055" t="s">
        <v>8223</v>
      </c>
      <c r="H1055" t="s">
        <v>8245</v>
      </c>
      <c r="I1055">
        <v>1440090300</v>
      </c>
      <c r="J1055">
        <v>1436305452</v>
      </c>
      <c r="K1055" t="b">
        <v>0</v>
      </c>
      <c r="L1055">
        <v>29</v>
      </c>
      <c r="M1055" t="b">
        <v>0</v>
      </c>
      <c r="N1055" t="s">
        <v>8269</v>
      </c>
      <c r="O1055">
        <f t="shared" si="85"/>
        <v>23</v>
      </c>
      <c r="P1055">
        <f t="shared" si="88"/>
        <v>96.55</v>
      </c>
      <c r="Q1055" s="10" t="s">
        <v>8323</v>
      </c>
      <c r="R1055" t="s">
        <v>8326</v>
      </c>
      <c r="S1055" s="14">
        <f t="shared" si="89"/>
        <v>42192.905694444446</v>
      </c>
      <c r="T1055" s="15">
        <f t="shared" si="90"/>
        <v>42236.711805555555</v>
      </c>
      <c r="U1055">
        <f>YEAR(S1055)</f>
        <v>2015</v>
      </c>
    </row>
    <row r="1056" spans="1:21" ht="49" hidden="1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5"/>
        <v>19</v>
      </c>
      <c r="P1056">
        <f t="shared" si="88"/>
        <v>95.28</v>
      </c>
      <c r="Q1056" s="10" t="s">
        <v>8308</v>
      </c>
      <c r="R1056" t="s">
        <v>8315</v>
      </c>
      <c r="S1056" s="14">
        <f t="shared" si="89"/>
        <v>42551.928854166668</v>
      </c>
      <c r="T1056" s="15">
        <f t="shared" si="90"/>
        <v>42585.0625</v>
      </c>
    </row>
    <row r="1057" spans="1:21" ht="49" hidden="1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5"/>
        <v>107</v>
      </c>
      <c r="P1057">
        <f t="shared" si="88"/>
        <v>70.209999999999994</v>
      </c>
      <c r="Q1057" s="10" t="s">
        <v>8327</v>
      </c>
      <c r="R1057" t="s">
        <v>8328</v>
      </c>
      <c r="S1057" s="14">
        <f t="shared" si="89"/>
        <v>40911.809872685182</v>
      </c>
      <c r="T1057" s="15">
        <f t="shared" si="90"/>
        <v>40932.809872685182</v>
      </c>
    </row>
    <row r="1058" spans="1:21" ht="49" x14ac:dyDescent="0.25">
      <c r="A1058">
        <v>2881</v>
      </c>
      <c r="B1058" s="3" t="s">
        <v>2881</v>
      </c>
      <c r="C1058" s="3" t="s">
        <v>6991</v>
      </c>
      <c r="D1058" s="6">
        <v>5500</v>
      </c>
      <c r="E1058" s="8">
        <v>0</v>
      </c>
      <c r="F1058" t="s">
        <v>8220</v>
      </c>
      <c r="G1058" t="s">
        <v>8223</v>
      </c>
      <c r="H1058" t="s">
        <v>8245</v>
      </c>
      <c r="I1058">
        <v>1417620036</v>
      </c>
      <c r="J1058">
        <v>1412432436</v>
      </c>
      <c r="K1058" t="b">
        <v>0</v>
      </c>
      <c r="L1058">
        <v>0</v>
      </c>
      <c r="M1058" t="b">
        <v>0</v>
      </c>
      <c r="N1058" t="s">
        <v>8269</v>
      </c>
      <c r="O1058">
        <f t="shared" si="85"/>
        <v>0</v>
      </c>
      <c r="P1058">
        <f t="shared" si="88"/>
        <v>0</v>
      </c>
      <c r="Q1058" s="10" t="s">
        <v>8323</v>
      </c>
      <c r="R1058" t="s">
        <v>8326</v>
      </c>
      <c r="S1058" s="14">
        <f t="shared" si="89"/>
        <v>41916.597638888888</v>
      </c>
      <c r="T1058" s="15">
        <f t="shared" si="90"/>
        <v>41976.639305555553</v>
      </c>
      <c r="U1058">
        <f t="shared" ref="U1058:U1059" si="92">YEAR(S1058)</f>
        <v>2014</v>
      </c>
    </row>
    <row r="1059" spans="1:21" ht="49" x14ac:dyDescent="0.25">
      <c r="A1059">
        <v>2882</v>
      </c>
      <c r="B1059" s="3" t="s">
        <v>2882</v>
      </c>
      <c r="C1059" s="3" t="s">
        <v>6992</v>
      </c>
      <c r="D1059" s="6">
        <v>750</v>
      </c>
      <c r="E1059" s="8">
        <v>252</v>
      </c>
      <c r="F1059" t="s">
        <v>8220</v>
      </c>
      <c r="G1059" t="s">
        <v>8223</v>
      </c>
      <c r="H1059" t="s">
        <v>8245</v>
      </c>
      <c r="I1059">
        <v>1462112318</v>
      </c>
      <c r="J1059">
        <v>1459520318</v>
      </c>
      <c r="K1059" t="b">
        <v>0</v>
      </c>
      <c r="L1059">
        <v>4</v>
      </c>
      <c r="M1059" t="b">
        <v>0</v>
      </c>
      <c r="N1059" t="s">
        <v>8269</v>
      </c>
      <c r="O1059">
        <f t="shared" si="85"/>
        <v>34</v>
      </c>
      <c r="P1059">
        <f t="shared" si="88"/>
        <v>63</v>
      </c>
      <c r="Q1059" s="10" t="s">
        <v>8323</v>
      </c>
      <c r="R1059" t="s">
        <v>8326</v>
      </c>
      <c r="S1059" s="14">
        <f t="shared" si="89"/>
        <v>42461.596273148149</v>
      </c>
      <c r="T1059" s="15">
        <f t="shared" si="90"/>
        <v>42491.596273148149</v>
      </c>
      <c r="U1059">
        <f t="shared" si="92"/>
        <v>2016</v>
      </c>
    </row>
    <row r="1060" spans="1:21" ht="33" hidden="1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5"/>
        <v>160</v>
      </c>
      <c r="P1060">
        <f t="shared" si="88"/>
        <v>109.78</v>
      </c>
      <c r="Q1060" s="10" t="s">
        <v>8321</v>
      </c>
      <c r="R1060" t="s">
        <v>8332</v>
      </c>
      <c r="S1060" s="14">
        <f t="shared" si="89"/>
        <v>42508.677187499998</v>
      </c>
      <c r="T1060" s="15">
        <f t="shared" si="90"/>
        <v>42544.852083333331</v>
      </c>
    </row>
    <row r="1061" spans="1:21" ht="49" hidden="1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5"/>
        <v>112</v>
      </c>
      <c r="P1061">
        <f t="shared" si="88"/>
        <v>53.19</v>
      </c>
      <c r="Q1061" s="10" t="s">
        <v>8311</v>
      </c>
      <c r="R1061" t="s">
        <v>8333</v>
      </c>
      <c r="S1061" s="14">
        <f t="shared" si="89"/>
        <v>42639.421493055561</v>
      </c>
      <c r="T1061" s="15">
        <f t="shared" si="90"/>
        <v>42659.458333333328</v>
      </c>
    </row>
    <row r="1062" spans="1:21" ht="49" hidden="1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5"/>
        <v>101</v>
      </c>
      <c r="P1062">
        <f t="shared" si="88"/>
        <v>113.88</v>
      </c>
      <c r="Q1062" s="10" t="s">
        <v>8327</v>
      </c>
      <c r="R1062" t="s">
        <v>8331</v>
      </c>
      <c r="S1062" s="14">
        <f t="shared" si="89"/>
        <v>40973.038541666669</v>
      </c>
      <c r="T1062" s="15">
        <f t="shared" si="90"/>
        <v>40993.996874999997</v>
      </c>
    </row>
    <row r="1063" spans="1:21" ht="33" hidden="1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5"/>
        <v>279</v>
      </c>
      <c r="P1063">
        <f t="shared" si="88"/>
        <v>23.52</v>
      </c>
      <c r="Q1063" s="10" t="s">
        <v>8308</v>
      </c>
      <c r="R1063" t="s">
        <v>8310</v>
      </c>
      <c r="S1063" s="14">
        <f t="shared" si="89"/>
        <v>42564.026319444441</v>
      </c>
      <c r="T1063" s="15">
        <f t="shared" si="90"/>
        <v>42594.026319444441</v>
      </c>
    </row>
    <row r="1064" spans="1:21" ht="49" hidden="1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5"/>
        <v>111</v>
      </c>
      <c r="P1064">
        <f t="shared" si="88"/>
        <v>50.18</v>
      </c>
      <c r="Q1064" s="10" t="s">
        <v>8321</v>
      </c>
      <c r="R1064" t="s">
        <v>8322</v>
      </c>
      <c r="S1064" s="14">
        <f t="shared" si="89"/>
        <v>40809.15252314815</v>
      </c>
      <c r="T1064" s="15">
        <f t="shared" si="90"/>
        <v>40854.194189814814</v>
      </c>
    </row>
    <row r="1065" spans="1:21" ht="65" hidden="1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5"/>
        <v>25</v>
      </c>
      <c r="P1065">
        <f t="shared" si="88"/>
        <v>168.39</v>
      </c>
      <c r="Q1065" s="10" t="s">
        <v>8319</v>
      </c>
      <c r="R1065" t="s">
        <v>8345</v>
      </c>
      <c r="S1065" s="14">
        <f t="shared" si="89"/>
        <v>42082.575555555552</v>
      </c>
      <c r="T1065" s="15">
        <f t="shared" si="90"/>
        <v>42105.25</v>
      </c>
    </row>
    <row r="1066" spans="1:21" ht="65" hidden="1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5"/>
        <v>111</v>
      </c>
      <c r="P1066">
        <f t="shared" si="88"/>
        <v>95.78</v>
      </c>
      <c r="Q1066" s="10" t="s">
        <v>8321</v>
      </c>
      <c r="R1066" t="s">
        <v>8322</v>
      </c>
      <c r="S1066" s="14">
        <f t="shared" si="89"/>
        <v>40267.245717592588</v>
      </c>
      <c r="T1066" s="15">
        <f t="shared" si="90"/>
        <v>40308.844444444447</v>
      </c>
    </row>
    <row r="1067" spans="1:21" ht="49" hidden="1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5"/>
        <v>111</v>
      </c>
      <c r="P1067">
        <f t="shared" si="88"/>
        <v>554</v>
      </c>
      <c r="Q1067" s="10" t="s">
        <v>8327</v>
      </c>
      <c r="R1067" t="s">
        <v>8338</v>
      </c>
      <c r="S1067" s="14">
        <f t="shared" si="89"/>
        <v>41521.617361111108</v>
      </c>
      <c r="T1067" s="15">
        <f t="shared" si="90"/>
        <v>41535.617361111108</v>
      </c>
    </row>
    <row r="1068" spans="1:21" ht="49" hidden="1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5"/>
        <v>111</v>
      </c>
      <c r="P1068">
        <f t="shared" si="88"/>
        <v>63.62</v>
      </c>
      <c r="Q1068" s="10" t="s">
        <v>8327</v>
      </c>
      <c r="R1068" t="s">
        <v>8331</v>
      </c>
      <c r="S1068" s="14">
        <f t="shared" si="89"/>
        <v>42146.190902777773</v>
      </c>
      <c r="T1068" s="15">
        <f t="shared" si="90"/>
        <v>42170.190902777773</v>
      </c>
    </row>
    <row r="1069" spans="1:21" ht="33" hidden="1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5"/>
        <v>120</v>
      </c>
      <c r="P1069">
        <f t="shared" si="88"/>
        <v>48.13</v>
      </c>
      <c r="Q1069" s="10" t="s">
        <v>8316</v>
      </c>
      <c r="R1069" t="s">
        <v>8317</v>
      </c>
      <c r="S1069" s="14">
        <f t="shared" si="89"/>
        <v>42197.771990740745</v>
      </c>
      <c r="T1069" s="15">
        <f t="shared" si="90"/>
        <v>42227.771990740745</v>
      </c>
    </row>
    <row r="1070" spans="1:21" ht="49" x14ac:dyDescent="0.25">
      <c r="A1070">
        <v>2883</v>
      </c>
      <c r="B1070" s="3" t="s">
        <v>2883</v>
      </c>
      <c r="C1070" s="3" t="s">
        <v>6993</v>
      </c>
      <c r="D1070" s="6">
        <v>10000</v>
      </c>
      <c r="E1070" s="8">
        <v>1908</v>
      </c>
      <c r="F1070" t="s">
        <v>8220</v>
      </c>
      <c r="G1070" t="s">
        <v>8223</v>
      </c>
      <c r="H1070" t="s">
        <v>8245</v>
      </c>
      <c r="I1070">
        <v>1454734740</v>
      </c>
      <c r="J1070">
        <v>1451684437</v>
      </c>
      <c r="K1070" t="b">
        <v>0</v>
      </c>
      <c r="L1070">
        <v>5</v>
      </c>
      <c r="M1070" t="b">
        <v>0</v>
      </c>
      <c r="N1070" t="s">
        <v>8269</v>
      </c>
      <c r="O1070">
        <f t="shared" si="85"/>
        <v>19</v>
      </c>
      <c r="P1070">
        <f t="shared" si="88"/>
        <v>381.6</v>
      </c>
      <c r="Q1070" s="10" t="s">
        <v>8323</v>
      </c>
      <c r="R1070" t="s">
        <v>8326</v>
      </c>
      <c r="S1070" s="14">
        <f t="shared" si="89"/>
        <v>42370.90320601852</v>
      </c>
      <c r="T1070" s="15">
        <f t="shared" si="90"/>
        <v>42406.207638888889</v>
      </c>
      <c r="U1070">
        <f t="shared" ref="U1070:U1071" si="93">YEAR(S1070)</f>
        <v>2016</v>
      </c>
    </row>
    <row r="1071" spans="1:21" ht="33" x14ac:dyDescent="0.25">
      <c r="A1071">
        <v>2884</v>
      </c>
      <c r="B1071" s="3" t="s">
        <v>2884</v>
      </c>
      <c r="C1071" s="3" t="s">
        <v>6994</v>
      </c>
      <c r="D1071" s="6">
        <v>45000</v>
      </c>
      <c r="E1071" s="8">
        <v>185</v>
      </c>
      <c r="F1071" t="s">
        <v>8220</v>
      </c>
      <c r="G1071" t="s">
        <v>8223</v>
      </c>
      <c r="H1071" t="s">
        <v>8245</v>
      </c>
      <c r="I1071">
        <v>1417800435</v>
      </c>
      <c r="J1071">
        <v>1415208435</v>
      </c>
      <c r="K1071" t="b">
        <v>0</v>
      </c>
      <c r="L1071">
        <v>4</v>
      </c>
      <c r="M1071" t="b">
        <v>0</v>
      </c>
      <c r="N1071" t="s">
        <v>8269</v>
      </c>
      <c r="O1071">
        <f t="shared" si="85"/>
        <v>0</v>
      </c>
      <c r="P1071">
        <f t="shared" si="88"/>
        <v>46.25</v>
      </c>
      <c r="Q1071" s="10" t="s">
        <v>8323</v>
      </c>
      <c r="R1071" t="s">
        <v>8326</v>
      </c>
      <c r="S1071" s="14">
        <f t="shared" si="89"/>
        <v>41948.727256944447</v>
      </c>
      <c r="T1071" s="15">
        <f t="shared" si="90"/>
        <v>41978.727256944447</v>
      </c>
      <c r="U1071">
        <f t="shared" si="93"/>
        <v>2014</v>
      </c>
    </row>
    <row r="1072" spans="1:21" ht="49" hidden="1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5"/>
        <v>110</v>
      </c>
      <c r="P1072">
        <f t="shared" si="88"/>
        <v>166.97</v>
      </c>
      <c r="Q1072" s="10" t="s">
        <v>8323</v>
      </c>
      <c r="R1072" t="s">
        <v>8335</v>
      </c>
      <c r="S1072" s="14">
        <f t="shared" si="89"/>
        <v>42682.616967592592</v>
      </c>
      <c r="T1072" s="15">
        <f t="shared" si="90"/>
        <v>42703.25</v>
      </c>
    </row>
    <row r="1073" spans="1:21" ht="49" hidden="1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5"/>
        <v>220</v>
      </c>
      <c r="P1073">
        <f t="shared" si="88"/>
        <v>37.479999999999997</v>
      </c>
      <c r="Q1073" s="10" t="s">
        <v>8316</v>
      </c>
      <c r="R1073" t="s">
        <v>8317</v>
      </c>
      <c r="S1073" s="14">
        <f t="shared" si="89"/>
        <v>42781.549097222218</v>
      </c>
      <c r="T1073" s="15">
        <f t="shared" si="90"/>
        <v>42806.507430555561</v>
      </c>
    </row>
    <row r="1074" spans="1:21" ht="49" hidden="1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5"/>
        <v>110</v>
      </c>
      <c r="P1074">
        <f t="shared" si="88"/>
        <v>68.86</v>
      </c>
      <c r="Q1074" s="10" t="s">
        <v>8319</v>
      </c>
      <c r="R1074" t="s">
        <v>8320</v>
      </c>
      <c r="S1074" s="14">
        <f t="shared" si="89"/>
        <v>42495.871736111112</v>
      </c>
      <c r="T1074" s="15">
        <f t="shared" si="90"/>
        <v>42530.791666666672</v>
      </c>
    </row>
    <row r="1075" spans="1:21" ht="33" x14ac:dyDescent="0.25">
      <c r="A1075">
        <v>2885</v>
      </c>
      <c r="B1075" s="3" t="s">
        <v>2885</v>
      </c>
      <c r="C1075" s="3" t="s">
        <v>6995</v>
      </c>
      <c r="D1075" s="6">
        <v>400</v>
      </c>
      <c r="E1075" s="8">
        <v>130</v>
      </c>
      <c r="F1075" t="s">
        <v>8220</v>
      </c>
      <c r="G1075" t="s">
        <v>8223</v>
      </c>
      <c r="H1075" t="s">
        <v>8245</v>
      </c>
      <c r="I1075">
        <v>1426294201</v>
      </c>
      <c r="J1075">
        <v>1423705801</v>
      </c>
      <c r="K1075" t="b">
        <v>0</v>
      </c>
      <c r="L1075">
        <v>5</v>
      </c>
      <c r="M1075" t="b">
        <v>0</v>
      </c>
      <c r="N1075" t="s">
        <v>8269</v>
      </c>
      <c r="O1075">
        <f t="shared" si="85"/>
        <v>33</v>
      </c>
      <c r="P1075">
        <f t="shared" si="88"/>
        <v>26</v>
      </c>
      <c r="Q1075" s="10" t="s">
        <v>8323</v>
      </c>
      <c r="R1075" t="s">
        <v>8326</v>
      </c>
      <c r="S1075" s="14">
        <f t="shared" si="89"/>
        <v>42047.07640046296</v>
      </c>
      <c r="T1075" s="15">
        <f t="shared" si="90"/>
        <v>42077.034733796296</v>
      </c>
      <c r="U1075">
        <f t="shared" ref="U1075:U1076" si="94">YEAR(S1075)</f>
        <v>2015</v>
      </c>
    </row>
    <row r="1076" spans="1:21" ht="49" x14ac:dyDescent="0.25">
      <c r="A1076">
        <v>2886</v>
      </c>
      <c r="B1076" s="3" t="s">
        <v>2886</v>
      </c>
      <c r="C1076" s="3" t="s">
        <v>6996</v>
      </c>
      <c r="D1076" s="6">
        <v>200</v>
      </c>
      <c r="E1076" s="8">
        <v>10</v>
      </c>
      <c r="F1076" t="s">
        <v>8220</v>
      </c>
      <c r="G1076" t="s">
        <v>8223</v>
      </c>
      <c r="H1076" t="s">
        <v>8245</v>
      </c>
      <c r="I1076">
        <v>1442635140</v>
      </c>
      <c r="J1076">
        <v>1442243484</v>
      </c>
      <c r="K1076" t="b">
        <v>0</v>
      </c>
      <c r="L1076">
        <v>1</v>
      </c>
      <c r="M1076" t="b">
        <v>0</v>
      </c>
      <c r="N1076" t="s">
        <v>8269</v>
      </c>
      <c r="O1076">
        <f t="shared" si="85"/>
        <v>5</v>
      </c>
      <c r="P1076">
        <f t="shared" si="88"/>
        <v>10</v>
      </c>
      <c r="Q1076" s="10" t="s">
        <v>8323</v>
      </c>
      <c r="R1076" t="s">
        <v>8326</v>
      </c>
      <c r="S1076" s="14">
        <f t="shared" si="89"/>
        <v>42261.632916666669</v>
      </c>
      <c r="T1076" s="15">
        <f t="shared" si="90"/>
        <v>42266.165972222225</v>
      </c>
      <c r="U1076">
        <f t="shared" si="94"/>
        <v>2015</v>
      </c>
    </row>
    <row r="1077" spans="1:21" ht="49" hidden="1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5"/>
        <v>100</v>
      </c>
      <c r="P1077">
        <f t="shared" si="88"/>
        <v>305.56</v>
      </c>
      <c r="Q1077" s="10" t="s">
        <v>8327</v>
      </c>
      <c r="R1077" t="s">
        <v>8331</v>
      </c>
      <c r="S1077" s="14">
        <f t="shared" si="89"/>
        <v>40730.105625000004</v>
      </c>
      <c r="T1077" s="15">
        <f t="shared" si="90"/>
        <v>40747.165972222225</v>
      </c>
    </row>
    <row r="1078" spans="1:21" ht="33" hidden="1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5"/>
        <v>137</v>
      </c>
      <c r="P1078">
        <f t="shared" si="88"/>
        <v>69.569999999999993</v>
      </c>
      <c r="Q1078" s="10" t="s">
        <v>8316</v>
      </c>
      <c r="R1078" t="s">
        <v>8317</v>
      </c>
      <c r="S1078" s="14">
        <f t="shared" si="89"/>
        <v>42774.621712962966</v>
      </c>
      <c r="T1078" s="15">
        <f t="shared" si="90"/>
        <v>42804.621712962966</v>
      </c>
    </row>
    <row r="1079" spans="1:21" ht="49" x14ac:dyDescent="0.25">
      <c r="A1079">
        <v>2887</v>
      </c>
      <c r="B1079" s="3" t="s">
        <v>2887</v>
      </c>
      <c r="C1079" s="3" t="s">
        <v>6997</v>
      </c>
      <c r="D1079" s="6">
        <v>3000</v>
      </c>
      <c r="E1079" s="8">
        <v>5</v>
      </c>
      <c r="F1079" t="s">
        <v>8220</v>
      </c>
      <c r="G1079" t="s">
        <v>8223</v>
      </c>
      <c r="H1079" t="s">
        <v>8245</v>
      </c>
      <c r="I1079">
        <v>1420971324</v>
      </c>
      <c r="J1079">
        <v>1418379324</v>
      </c>
      <c r="K1079" t="b">
        <v>0</v>
      </c>
      <c r="L1079">
        <v>1</v>
      </c>
      <c r="M1079" t="b">
        <v>0</v>
      </c>
      <c r="N1079" t="s">
        <v>8269</v>
      </c>
      <c r="O1079">
        <f t="shared" si="85"/>
        <v>0</v>
      </c>
      <c r="P1079">
        <f t="shared" si="88"/>
        <v>5</v>
      </c>
      <c r="Q1079" s="10" t="s">
        <v>8323</v>
      </c>
      <c r="R1079" t="s">
        <v>8326</v>
      </c>
      <c r="S1079" s="14">
        <f t="shared" si="89"/>
        <v>41985.427361111113</v>
      </c>
      <c r="T1079" s="15">
        <f t="shared" si="90"/>
        <v>42015.427361111113</v>
      </c>
      <c r="U1079">
        <f t="shared" ref="U1079:U1080" si="95">YEAR(S1079)</f>
        <v>2014</v>
      </c>
    </row>
    <row r="1080" spans="1:21" ht="49" x14ac:dyDescent="0.25">
      <c r="A1080">
        <v>2888</v>
      </c>
      <c r="B1080" s="3" t="s">
        <v>2888</v>
      </c>
      <c r="C1080" s="3" t="s">
        <v>6998</v>
      </c>
      <c r="D1080" s="6">
        <v>30000</v>
      </c>
      <c r="E1080" s="8">
        <v>0</v>
      </c>
      <c r="F1080" t="s">
        <v>8220</v>
      </c>
      <c r="G1080" t="s">
        <v>8223</v>
      </c>
      <c r="H1080" t="s">
        <v>8245</v>
      </c>
      <c r="I1080">
        <v>1413608340</v>
      </c>
      <c r="J1080">
        <v>1412945440</v>
      </c>
      <c r="K1080" t="b">
        <v>0</v>
      </c>
      <c r="L1080">
        <v>0</v>
      </c>
      <c r="M1080" t="b">
        <v>0</v>
      </c>
      <c r="N1080" t="s">
        <v>8269</v>
      </c>
      <c r="O1080">
        <f t="shared" si="85"/>
        <v>0</v>
      </c>
      <c r="P1080">
        <f t="shared" si="88"/>
        <v>0</v>
      </c>
      <c r="Q1080" s="10" t="s">
        <v>8323</v>
      </c>
      <c r="R1080" t="s">
        <v>8326</v>
      </c>
      <c r="S1080" s="14">
        <f t="shared" si="89"/>
        <v>41922.535185185188</v>
      </c>
      <c r="T1080" s="15">
        <f t="shared" si="90"/>
        <v>41930.207638888889</v>
      </c>
      <c r="U1080">
        <f t="shared" si="95"/>
        <v>2014</v>
      </c>
    </row>
    <row r="1081" spans="1:21" ht="33" hidden="1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5"/>
        <v>109</v>
      </c>
      <c r="P1081">
        <f t="shared" si="88"/>
        <v>54.69</v>
      </c>
      <c r="Q1081" s="10" t="s">
        <v>8311</v>
      </c>
      <c r="R1081" t="s">
        <v>8333</v>
      </c>
      <c r="S1081" s="14">
        <f t="shared" si="89"/>
        <v>42184.816539351858</v>
      </c>
      <c r="T1081" s="15">
        <f t="shared" si="90"/>
        <v>42215.165972222225</v>
      </c>
    </row>
    <row r="1082" spans="1:21" ht="49" hidden="1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5"/>
        <v>137</v>
      </c>
      <c r="P1082">
        <f t="shared" si="88"/>
        <v>70.06</v>
      </c>
      <c r="Q1082" s="10" t="s">
        <v>8327</v>
      </c>
      <c r="R1082" t="s">
        <v>8331</v>
      </c>
      <c r="S1082" s="14">
        <f t="shared" si="89"/>
        <v>42126.92123842593</v>
      </c>
      <c r="T1082" s="15">
        <f t="shared" si="90"/>
        <v>42158.1875</v>
      </c>
    </row>
    <row r="1083" spans="1:21" ht="49" x14ac:dyDescent="0.25">
      <c r="A1083">
        <v>2889</v>
      </c>
      <c r="B1083" s="3" t="s">
        <v>2889</v>
      </c>
      <c r="C1083" s="3" t="s">
        <v>6999</v>
      </c>
      <c r="D1083" s="6">
        <v>3000</v>
      </c>
      <c r="E1083" s="8">
        <v>1142</v>
      </c>
      <c r="F1083" t="s">
        <v>8220</v>
      </c>
      <c r="G1083" t="s">
        <v>8223</v>
      </c>
      <c r="H1083" t="s">
        <v>8245</v>
      </c>
      <c r="I1083">
        <v>1409344985</v>
      </c>
      <c r="J1083">
        <v>1406752985</v>
      </c>
      <c r="K1083" t="b">
        <v>0</v>
      </c>
      <c r="L1083">
        <v>14</v>
      </c>
      <c r="M1083" t="b">
        <v>0</v>
      </c>
      <c r="N1083" t="s">
        <v>8269</v>
      </c>
      <c r="O1083">
        <f t="shared" si="85"/>
        <v>38</v>
      </c>
      <c r="P1083">
        <f t="shared" si="88"/>
        <v>81.569999999999993</v>
      </c>
      <c r="Q1083" s="10" t="s">
        <v>8323</v>
      </c>
      <c r="R1083" t="s">
        <v>8326</v>
      </c>
      <c r="S1083" s="14">
        <f t="shared" si="89"/>
        <v>41850.863252314812</v>
      </c>
      <c r="T1083" s="15">
        <f t="shared" si="90"/>
        <v>41880.863252314812</v>
      </c>
      <c r="U1083">
        <f>YEAR(S1083)</f>
        <v>2014</v>
      </c>
    </row>
    <row r="1084" spans="1:21" ht="49" hidden="1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5"/>
        <v>136</v>
      </c>
      <c r="P1084">
        <f t="shared" si="88"/>
        <v>160.47</v>
      </c>
      <c r="Q1084" s="10" t="s">
        <v>8321</v>
      </c>
      <c r="R1084" t="s">
        <v>8322</v>
      </c>
      <c r="S1084" s="14">
        <f t="shared" si="89"/>
        <v>42058.235289351855</v>
      </c>
      <c r="T1084" s="15">
        <f t="shared" si="90"/>
        <v>42085.333333333328</v>
      </c>
    </row>
    <row r="1085" spans="1:21" ht="49" hidden="1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5"/>
        <v>35</v>
      </c>
      <c r="P1085">
        <f t="shared" si="88"/>
        <v>104.85</v>
      </c>
      <c r="Q1085" s="10" t="s">
        <v>8313</v>
      </c>
      <c r="R1085" t="s">
        <v>8314</v>
      </c>
      <c r="S1085" s="14">
        <f t="shared" si="89"/>
        <v>42282.678287037037</v>
      </c>
      <c r="T1085" s="15">
        <f t="shared" si="90"/>
        <v>42322.719953703709</v>
      </c>
    </row>
    <row r="1086" spans="1:21" ht="49" hidden="1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5"/>
        <v>156</v>
      </c>
      <c r="P1086">
        <f t="shared" si="88"/>
        <v>36.53</v>
      </c>
      <c r="Q1086" s="10" t="s">
        <v>8311</v>
      </c>
      <c r="R1086" t="s">
        <v>8333</v>
      </c>
      <c r="S1086" s="14">
        <f t="shared" si="89"/>
        <v>41247.020243055551</v>
      </c>
      <c r="T1086" s="15">
        <f t="shared" si="90"/>
        <v>41288.888888888891</v>
      </c>
    </row>
    <row r="1087" spans="1:21" ht="33" hidden="1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5"/>
        <v>272</v>
      </c>
      <c r="P1087">
        <f t="shared" si="88"/>
        <v>48.54</v>
      </c>
      <c r="Q1087" s="10" t="s">
        <v>8327</v>
      </c>
      <c r="R1087" t="s">
        <v>8331</v>
      </c>
      <c r="S1087" s="14">
        <f t="shared" si="89"/>
        <v>41228.924884259257</v>
      </c>
      <c r="T1087" s="15">
        <f t="shared" si="90"/>
        <v>41258.924884259257</v>
      </c>
    </row>
    <row r="1088" spans="1:21" ht="49" hidden="1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5"/>
        <v>109</v>
      </c>
      <c r="P1088">
        <f t="shared" si="88"/>
        <v>61.04</v>
      </c>
      <c r="Q1088" s="10" t="s">
        <v>8327</v>
      </c>
      <c r="R1088" t="s">
        <v>8328</v>
      </c>
      <c r="S1088" s="14">
        <f t="shared" si="89"/>
        <v>41696.817129629628</v>
      </c>
      <c r="T1088" s="15">
        <f t="shared" si="90"/>
        <v>41731.775462962964</v>
      </c>
    </row>
    <row r="1089" spans="1:21" ht="49" hidden="1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5"/>
        <v>32</v>
      </c>
      <c r="P1089">
        <f t="shared" si="88"/>
        <v>115.55</v>
      </c>
      <c r="Q1089" s="10" t="s">
        <v>8311</v>
      </c>
      <c r="R1089" t="s">
        <v>8348</v>
      </c>
      <c r="S1089" s="14">
        <f t="shared" si="89"/>
        <v>42304.210833333331</v>
      </c>
      <c r="T1089" s="15">
        <f t="shared" si="90"/>
        <v>42334.252500000002</v>
      </c>
    </row>
    <row r="1090" spans="1:21" ht="49" x14ac:dyDescent="0.25">
      <c r="A1090">
        <v>2890</v>
      </c>
      <c r="B1090" s="3" t="s">
        <v>2890</v>
      </c>
      <c r="C1090" s="3" t="s">
        <v>7000</v>
      </c>
      <c r="D1090" s="6">
        <v>2000</v>
      </c>
      <c r="E1090" s="8">
        <v>21</v>
      </c>
      <c r="F1090" t="s">
        <v>8220</v>
      </c>
      <c r="G1090" t="s">
        <v>8223</v>
      </c>
      <c r="H1090" t="s">
        <v>8245</v>
      </c>
      <c r="I1090">
        <v>1407553200</v>
      </c>
      <c r="J1090">
        <v>1405100992</v>
      </c>
      <c r="K1090" t="b">
        <v>0</v>
      </c>
      <c r="L1090">
        <v>3</v>
      </c>
      <c r="M1090" t="b">
        <v>0</v>
      </c>
      <c r="N1090" t="s">
        <v>8269</v>
      </c>
      <c r="O1090">
        <f t="shared" ref="O1090:O1153" si="96">ROUND(E1090/D1090*100,0)</f>
        <v>1</v>
      </c>
      <c r="P1090">
        <f t="shared" si="88"/>
        <v>7</v>
      </c>
      <c r="Q1090" s="10" t="s">
        <v>8323</v>
      </c>
      <c r="R1090" t="s">
        <v>8326</v>
      </c>
      <c r="S1090" s="14">
        <f t="shared" si="89"/>
        <v>41831.742962962962</v>
      </c>
      <c r="T1090" s="15">
        <f t="shared" si="90"/>
        <v>41860.125</v>
      </c>
      <c r="U1090">
        <f>YEAR(S1090)</f>
        <v>2014</v>
      </c>
    </row>
    <row r="1091" spans="1:21" ht="49" hidden="1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si="96"/>
        <v>15</v>
      </c>
      <c r="P1091">
        <f t="shared" si="88"/>
        <v>71.34</v>
      </c>
      <c r="Q1091" s="10" t="s">
        <v>8313</v>
      </c>
      <c r="R1091" t="s">
        <v>8314</v>
      </c>
      <c r="S1091" s="14">
        <f t="shared" si="89"/>
        <v>42388.575104166666</v>
      </c>
      <c r="T1091" s="15">
        <f t="shared" si="90"/>
        <v>42421.575104166666</v>
      </c>
    </row>
    <row r="1092" spans="1:21" ht="33" hidden="1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96"/>
        <v>271</v>
      </c>
      <c r="P1092">
        <f t="shared" si="88"/>
        <v>53.08</v>
      </c>
      <c r="Q1092" s="10" t="s">
        <v>8316</v>
      </c>
      <c r="R1092" t="s">
        <v>8317</v>
      </c>
      <c r="S1092" s="14">
        <f t="shared" si="89"/>
        <v>42338.709108796291</v>
      </c>
      <c r="T1092" s="15">
        <f t="shared" si="90"/>
        <v>42372.957638888889</v>
      </c>
    </row>
    <row r="1093" spans="1:21" ht="49" hidden="1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96"/>
        <v>155</v>
      </c>
      <c r="P1093">
        <f t="shared" si="88"/>
        <v>102.08</v>
      </c>
      <c r="Q1093" s="10" t="s">
        <v>8321</v>
      </c>
      <c r="R1093" t="s">
        <v>8343</v>
      </c>
      <c r="S1093" s="14">
        <f t="shared" si="89"/>
        <v>42125.333182870367</v>
      </c>
      <c r="T1093" s="15">
        <f t="shared" si="90"/>
        <v>42155.333182870367</v>
      </c>
    </row>
    <row r="1094" spans="1:21" ht="33" hidden="1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96"/>
        <v>108</v>
      </c>
      <c r="P1094">
        <f t="shared" si="88"/>
        <v>94.91</v>
      </c>
      <c r="Q1094" s="10" t="s">
        <v>8323</v>
      </c>
      <c r="R1094" t="s">
        <v>8335</v>
      </c>
      <c r="S1094" s="14">
        <f t="shared" si="89"/>
        <v>42656.005173611105</v>
      </c>
      <c r="T1094" s="15">
        <f t="shared" si="90"/>
        <v>42689.088888888888</v>
      </c>
    </row>
    <row r="1095" spans="1:21" ht="49" hidden="1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96"/>
        <v>120</v>
      </c>
      <c r="P1095">
        <f t="shared" si="88"/>
        <v>50.93</v>
      </c>
      <c r="Q1095" s="10" t="s">
        <v>8327</v>
      </c>
      <c r="R1095" t="s">
        <v>8331</v>
      </c>
      <c r="S1095" s="14">
        <f t="shared" si="89"/>
        <v>41792.667361111111</v>
      </c>
      <c r="T1095" s="15">
        <f t="shared" si="90"/>
        <v>41813.667361111111</v>
      </c>
    </row>
    <row r="1096" spans="1:21" ht="49" hidden="1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96"/>
        <v>108</v>
      </c>
      <c r="P1096">
        <f t="shared" si="88"/>
        <v>154.16999999999999</v>
      </c>
      <c r="Q1096" s="10" t="s">
        <v>8308</v>
      </c>
      <c r="R1096" t="s">
        <v>8309</v>
      </c>
      <c r="S1096" s="14">
        <f t="shared" si="89"/>
        <v>42705.764513888891</v>
      </c>
      <c r="T1096" s="15">
        <f t="shared" si="90"/>
        <v>42735.764513888891</v>
      </c>
    </row>
    <row r="1097" spans="1:21" ht="49" hidden="1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96"/>
        <v>31</v>
      </c>
      <c r="P1097">
        <f t="shared" si="88"/>
        <v>71.87</v>
      </c>
      <c r="Q1097" s="10" t="s">
        <v>8313</v>
      </c>
      <c r="R1097" t="s">
        <v>8314</v>
      </c>
      <c r="S1097" s="14">
        <f t="shared" si="89"/>
        <v>42018.071550925932</v>
      </c>
      <c r="T1097" s="15">
        <f t="shared" si="90"/>
        <v>42049.071550925932</v>
      </c>
    </row>
    <row r="1098" spans="1:21" ht="49" hidden="1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96"/>
        <v>108</v>
      </c>
      <c r="P1098">
        <f t="shared" si="88"/>
        <v>45.67</v>
      </c>
      <c r="Q1098" s="10" t="s">
        <v>8321</v>
      </c>
      <c r="R1098" t="s">
        <v>8322</v>
      </c>
      <c r="S1098" s="14">
        <f t="shared" si="89"/>
        <v>40697.498449074075</v>
      </c>
      <c r="T1098" s="15">
        <f t="shared" si="90"/>
        <v>40727.498449074075</v>
      </c>
    </row>
    <row r="1099" spans="1:21" ht="49" hidden="1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96"/>
        <v>108</v>
      </c>
      <c r="P1099">
        <f t="shared" si="88"/>
        <v>76.87</v>
      </c>
      <c r="Q1099" s="10" t="s">
        <v>8321</v>
      </c>
      <c r="R1099" t="s">
        <v>8332</v>
      </c>
      <c r="S1099" s="14">
        <f t="shared" si="89"/>
        <v>41932.819525462961</v>
      </c>
      <c r="T1099" s="15">
        <f t="shared" si="90"/>
        <v>41992.861192129625</v>
      </c>
    </row>
    <row r="1100" spans="1:21" ht="49" hidden="1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96"/>
        <v>90</v>
      </c>
      <c r="P1100">
        <f t="shared" si="88"/>
        <v>145.41</v>
      </c>
      <c r="Q1100" s="10" t="s">
        <v>8323</v>
      </c>
      <c r="R1100" t="s">
        <v>8335</v>
      </c>
      <c r="S1100" s="14">
        <f t="shared" si="89"/>
        <v>42084.881539351853</v>
      </c>
      <c r="T1100" s="15">
        <f t="shared" si="90"/>
        <v>42114.881539351853</v>
      </c>
    </row>
    <row r="1101" spans="1:21" ht="49" x14ac:dyDescent="0.25">
      <c r="A1101">
        <v>2891</v>
      </c>
      <c r="B1101" s="3" t="s">
        <v>2891</v>
      </c>
      <c r="C1101" s="3" t="s">
        <v>7001</v>
      </c>
      <c r="D1101" s="6">
        <v>10000</v>
      </c>
      <c r="E1101" s="8">
        <v>273</v>
      </c>
      <c r="F1101" t="s">
        <v>8220</v>
      </c>
      <c r="G1101" t="s">
        <v>8223</v>
      </c>
      <c r="H1101" t="s">
        <v>8245</v>
      </c>
      <c r="I1101">
        <v>1460751128</v>
      </c>
      <c r="J1101">
        <v>1455570728</v>
      </c>
      <c r="K1101" t="b">
        <v>0</v>
      </c>
      <c r="L1101">
        <v>10</v>
      </c>
      <c r="M1101" t="b">
        <v>0</v>
      </c>
      <c r="N1101" t="s">
        <v>8269</v>
      </c>
      <c r="O1101">
        <f t="shared" si="96"/>
        <v>3</v>
      </c>
      <c r="P1101">
        <f t="shared" si="88"/>
        <v>27.3</v>
      </c>
      <c r="Q1101" s="10" t="s">
        <v>8323</v>
      </c>
      <c r="R1101" t="s">
        <v>8326</v>
      </c>
      <c r="S1101" s="14">
        <f t="shared" si="89"/>
        <v>42415.883425925931</v>
      </c>
      <c r="T1101" s="15">
        <f t="shared" si="90"/>
        <v>42475.84175925926</v>
      </c>
      <c r="U1101">
        <f t="shared" ref="U1101:U1102" si="97">YEAR(S1101)</f>
        <v>2016</v>
      </c>
    </row>
    <row r="1102" spans="1:21" ht="49" x14ac:dyDescent="0.25">
      <c r="A1102">
        <v>2892</v>
      </c>
      <c r="B1102" s="3" t="s">
        <v>2892</v>
      </c>
      <c r="C1102" s="3" t="s">
        <v>7002</v>
      </c>
      <c r="D1102" s="6">
        <v>5500</v>
      </c>
      <c r="E1102" s="8">
        <v>500</v>
      </c>
      <c r="F1102" t="s">
        <v>8220</v>
      </c>
      <c r="G1102" t="s">
        <v>8223</v>
      </c>
      <c r="H1102" t="s">
        <v>8245</v>
      </c>
      <c r="I1102">
        <v>1409000400</v>
      </c>
      <c r="J1102">
        <v>1408381704</v>
      </c>
      <c r="K1102" t="b">
        <v>0</v>
      </c>
      <c r="L1102">
        <v>17</v>
      </c>
      <c r="M1102" t="b">
        <v>0</v>
      </c>
      <c r="N1102" t="s">
        <v>8269</v>
      </c>
      <c r="O1102">
        <f t="shared" si="96"/>
        <v>9</v>
      </c>
      <c r="P1102">
        <f t="shared" si="88"/>
        <v>29.41</v>
      </c>
      <c r="Q1102" s="10" t="s">
        <v>8323</v>
      </c>
      <c r="R1102" t="s">
        <v>8326</v>
      </c>
      <c r="S1102" s="14">
        <f t="shared" si="89"/>
        <v>41869.714166666665</v>
      </c>
      <c r="T1102" s="15">
        <f t="shared" si="90"/>
        <v>41876.875</v>
      </c>
      <c r="U1102">
        <f t="shared" si="97"/>
        <v>2014</v>
      </c>
    </row>
    <row r="1103" spans="1:21" ht="49" hidden="1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96"/>
        <v>102</v>
      </c>
      <c r="P1103">
        <f t="shared" si="88"/>
        <v>83.75</v>
      </c>
      <c r="Q1103" s="10" t="s">
        <v>8321</v>
      </c>
      <c r="R1103" t="s">
        <v>8332</v>
      </c>
      <c r="S1103" s="14">
        <f t="shared" si="89"/>
        <v>42286.660891203705</v>
      </c>
      <c r="T1103" s="15">
        <f t="shared" si="90"/>
        <v>42316.702557870376</v>
      </c>
    </row>
    <row r="1104" spans="1:21" ht="33" hidden="1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96"/>
        <v>107</v>
      </c>
      <c r="P1104">
        <f t="shared" si="88"/>
        <v>68.709999999999994</v>
      </c>
      <c r="Q1104" s="10" t="s">
        <v>8327</v>
      </c>
      <c r="R1104" t="s">
        <v>8331</v>
      </c>
      <c r="S1104" s="14">
        <f t="shared" si="89"/>
        <v>42279.669768518521</v>
      </c>
      <c r="T1104" s="15">
        <f t="shared" si="90"/>
        <v>42321.711435185185</v>
      </c>
    </row>
    <row r="1105" spans="1:21" ht="21" x14ac:dyDescent="0.25">
      <c r="A1105">
        <v>2893</v>
      </c>
      <c r="B1105" s="3" t="s">
        <v>2893</v>
      </c>
      <c r="C1105" s="3" t="s">
        <v>7003</v>
      </c>
      <c r="D1105" s="6">
        <v>5000</v>
      </c>
      <c r="E1105" s="8">
        <v>25</v>
      </c>
      <c r="F1105" t="s">
        <v>8220</v>
      </c>
      <c r="G1105" t="s">
        <v>8223</v>
      </c>
      <c r="H1105" t="s">
        <v>8245</v>
      </c>
      <c r="I1105">
        <v>1420768800</v>
      </c>
      <c r="J1105">
        <v>1415644395</v>
      </c>
      <c r="K1105" t="b">
        <v>0</v>
      </c>
      <c r="L1105">
        <v>2</v>
      </c>
      <c r="M1105" t="b">
        <v>0</v>
      </c>
      <c r="N1105" t="s">
        <v>8269</v>
      </c>
      <c r="O1105">
        <f t="shared" si="96"/>
        <v>1</v>
      </c>
      <c r="P1105">
        <f t="shared" si="88"/>
        <v>12.5</v>
      </c>
      <c r="Q1105" s="10" t="s">
        <v>8323</v>
      </c>
      <c r="R1105" t="s">
        <v>8326</v>
      </c>
      <c r="S1105" s="14">
        <f t="shared" si="89"/>
        <v>41953.773090277777</v>
      </c>
      <c r="T1105" s="15">
        <f t="shared" si="90"/>
        <v>42013.083333333328</v>
      </c>
      <c r="U1105">
        <f>YEAR(S1105)</f>
        <v>2014</v>
      </c>
    </row>
    <row r="1106" spans="1:21" ht="49" hidden="1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96"/>
        <v>107</v>
      </c>
      <c r="P1106">
        <f t="shared" si="88"/>
        <v>73.36</v>
      </c>
      <c r="Q1106" s="10" t="s">
        <v>8327</v>
      </c>
      <c r="R1106" t="s">
        <v>8331</v>
      </c>
      <c r="S1106" s="14">
        <f t="shared" si="89"/>
        <v>42703.214409722219</v>
      </c>
      <c r="T1106" s="15">
        <f t="shared" si="90"/>
        <v>42733.214409722219</v>
      </c>
    </row>
    <row r="1107" spans="1:21" ht="33" x14ac:dyDescent="0.25">
      <c r="A1107">
        <v>2894</v>
      </c>
      <c r="B1107" s="3" t="s">
        <v>2894</v>
      </c>
      <c r="C1107" s="3" t="s">
        <v>7004</v>
      </c>
      <c r="D1107" s="6">
        <v>50000</v>
      </c>
      <c r="E1107" s="8">
        <v>0</v>
      </c>
      <c r="F1107" t="s">
        <v>8220</v>
      </c>
      <c r="G1107" t="s">
        <v>8223</v>
      </c>
      <c r="H1107" t="s">
        <v>8245</v>
      </c>
      <c r="I1107">
        <v>1428100815</v>
      </c>
      <c r="J1107">
        <v>1422920415</v>
      </c>
      <c r="K1107" t="b">
        <v>0</v>
      </c>
      <c r="L1107">
        <v>0</v>
      </c>
      <c r="M1107" t="b">
        <v>0</v>
      </c>
      <c r="N1107" t="s">
        <v>8269</v>
      </c>
      <c r="O1107">
        <f t="shared" si="96"/>
        <v>0</v>
      </c>
      <c r="P1107">
        <f t="shared" si="88"/>
        <v>0</v>
      </c>
      <c r="Q1107" s="10" t="s">
        <v>8323</v>
      </c>
      <c r="R1107" t="s">
        <v>8326</v>
      </c>
      <c r="S1107" s="14">
        <f t="shared" si="89"/>
        <v>42037.986284722225</v>
      </c>
      <c r="T1107" s="15">
        <f t="shared" si="90"/>
        <v>42097.944618055553</v>
      </c>
      <c r="U1107">
        <f>YEAR(S1107)</f>
        <v>2015</v>
      </c>
    </row>
    <row r="1108" spans="1:21" ht="49" hidden="1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96"/>
        <v>127</v>
      </c>
      <c r="P1108">
        <f t="shared" ref="P1108:P1171" si="98">IFERROR(ROUND(E1108/L1108,2),0)</f>
        <v>59.23</v>
      </c>
      <c r="Q1108" s="10" t="s">
        <v>8327</v>
      </c>
      <c r="R1108" t="s">
        <v>8331</v>
      </c>
      <c r="S1108" s="14">
        <f t="shared" ref="S1108:S1171" si="99">(((J1108/60)/60)/24)+DATE(1970,1,1)</f>
        <v>41495.692627314813</v>
      </c>
      <c r="T1108" s="15">
        <f t="shared" ref="T1108:T1171" si="100">(((I1108/60)/60)/24)+DATE(1970,1,1)</f>
        <v>41527.165972222225</v>
      </c>
    </row>
    <row r="1109" spans="1:21" ht="33" hidden="1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96"/>
        <v>107</v>
      </c>
      <c r="P1109">
        <f t="shared" si="98"/>
        <v>108.78</v>
      </c>
      <c r="Q1109" s="10" t="s">
        <v>8313</v>
      </c>
      <c r="R1109" t="s">
        <v>8314</v>
      </c>
      <c r="S1109" s="14">
        <f t="shared" si="99"/>
        <v>42068.829039351855</v>
      </c>
      <c r="T1109" s="15">
        <f t="shared" si="100"/>
        <v>42088.787372685183</v>
      </c>
    </row>
    <row r="1110" spans="1:21" ht="33" hidden="1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96"/>
        <v>27</v>
      </c>
      <c r="P1110">
        <f t="shared" si="98"/>
        <v>70.11</v>
      </c>
      <c r="Q1110" s="10" t="s">
        <v>8323</v>
      </c>
      <c r="R1110" t="s">
        <v>8324</v>
      </c>
      <c r="S1110" s="14">
        <f t="shared" si="99"/>
        <v>41885.595138888886</v>
      </c>
      <c r="T1110" s="15">
        <f t="shared" si="100"/>
        <v>41916.595138888886</v>
      </c>
    </row>
    <row r="1111" spans="1:21" ht="49" hidden="1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96"/>
        <v>177</v>
      </c>
      <c r="P1111">
        <f t="shared" si="98"/>
        <v>81.89</v>
      </c>
      <c r="Q1111" s="10" t="s">
        <v>8321</v>
      </c>
      <c r="R1111" t="s">
        <v>8322</v>
      </c>
      <c r="S1111" s="14">
        <f t="shared" si="99"/>
        <v>40235.900358796294</v>
      </c>
      <c r="T1111" s="15">
        <f t="shared" si="100"/>
        <v>40296.78402777778</v>
      </c>
    </row>
    <row r="1112" spans="1:21" ht="49" hidden="1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96"/>
        <v>116</v>
      </c>
      <c r="P1112">
        <f t="shared" si="98"/>
        <v>50.69</v>
      </c>
      <c r="Q1112" s="10" t="s">
        <v>8327</v>
      </c>
      <c r="R1112" t="s">
        <v>8328</v>
      </c>
      <c r="S1112" s="14">
        <f t="shared" si="99"/>
        <v>41099.093865740739</v>
      </c>
      <c r="T1112" s="15">
        <f t="shared" si="100"/>
        <v>41131.916666666664</v>
      </c>
    </row>
    <row r="1113" spans="1:21" ht="49" hidden="1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96"/>
        <v>133</v>
      </c>
      <c r="P1113">
        <f t="shared" si="98"/>
        <v>82.94</v>
      </c>
      <c r="Q1113" s="10" t="s">
        <v>8323</v>
      </c>
      <c r="R1113" t="s">
        <v>8324</v>
      </c>
      <c r="S1113" s="14">
        <f t="shared" si="99"/>
        <v>41843.155729166669</v>
      </c>
      <c r="T1113" s="15">
        <f t="shared" si="100"/>
        <v>41873.155729166669</v>
      </c>
    </row>
    <row r="1114" spans="1:21" ht="49" hidden="1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96"/>
        <v>106</v>
      </c>
      <c r="P1114">
        <f t="shared" si="98"/>
        <v>189.29</v>
      </c>
      <c r="Q1114" s="10" t="s">
        <v>8327</v>
      </c>
      <c r="R1114" t="s">
        <v>8331</v>
      </c>
      <c r="S1114" s="14">
        <f t="shared" si="99"/>
        <v>40274.745127314818</v>
      </c>
      <c r="T1114" s="15">
        <f t="shared" si="100"/>
        <v>40344.166666666664</v>
      </c>
    </row>
    <row r="1115" spans="1:21" ht="49" hidden="1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96"/>
        <v>132</v>
      </c>
      <c r="P1115">
        <f t="shared" si="98"/>
        <v>48.15</v>
      </c>
      <c r="Q1115" s="10" t="s">
        <v>8313</v>
      </c>
      <c r="R1115" t="s">
        <v>8314</v>
      </c>
      <c r="S1115" s="14">
        <f t="shared" si="99"/>
        <v>42484.829062500001</v>
      </c>
      <c r="T1115" s="15">
        <f t="shared" si="100"/>
        <v>42513.916666666672</v>
      </c>
    </row>
    <row r="1116" spans="1:21" ht="49" x14ac:dyDescent="0.25">
      <c r="A1116">
        <v>2895</v>
      </c>
      <c r="B1116" s="3" t="s">
        <v>2895</v>
      </c>
      <c r="C1116" s="3" t="s">
        <v>7005</v>
      </c>
      <c r="D1116" s="6">
        <v>500</v>
      </c>
      <c r="E1116" s="8">
        <v>23</v>
      </c>
      <c r="F1116" t="s">
        <v>8220</v>
      </c>
      <c r="G1116" t="s">
        <v>8223</v>
      </c>
      <c r="H1116" t="s">
        <v>8245</v>
      </c>
      <c r="I1116">
        <v>1403470800</v>
      </c>
      <c r="J1116">
        <v>1403356792</v>
      </c>
      <c r="K1116" t="b">
        <v>0</v>
      </c>
      <c r="L1116">
        <v>4</v>
      </c>
      <c r="M1116" t="b">
        <v>0</v>
      </c>
      <c r="N1116" t="s">
        <v>8269</v>
      </c>
      <c r="O1116">
        <f t="shared" si="96"/>
        <v>5</v>
      </c>
      <c r="P1116">
        <f t="shared" si="98"/>
        <v>5.75</v>
      </c>
      <c r="Q1116" s="10" t="s">
        <v>8323</v>
      </c>
      <c r="R1116" t="s">
        <v>8326</v>
      </c>
      <c r="S1116" s="14">
        <f t="shared" si="99"/>
        <v>41811.555462962962</v>
      </c>
      <c r="T1116" s="15">
        <f t="shared" si="100"/>
        <v>41812.875</v>
      </c>
      <c r="U1116">
        <f t="shared" ref="U1116:U1119" si="101">YEAR(S1116)</f>
        <v>2014</v>
      </c>
    </row>
    <row r="1117" spans="1:21" ht="49" x14ac:dyDescent="0.25">
      <c r="A1117">
        <v>2896</v>
      </c>
      <c r="B1117" s="3" t="s">
        <v>2896</v>
      </c>
      <c r="C1117" s="3" t="s">
        <v>7006</v>
      </c>
      <c r="D1117" s="6">
        <v>3000</v>
      </c>
      <c r="E1117" s="8">
        <v>625</v>
      </c>
      <c r="F1117" t="s">
        <v>8220</v>
      </c>
      <c r="G1117" t="s">
        <v>8223</v>
      </c>
      <c r="H1117" t="s">
        <v>8245</v>
      </c>
      <c r="I1117">
        <v>1481522400</v>
      </c>
      <c r="J1117">
        <v>1480283321</v>
      </c>
      <c r="K1117" t="b">
        <v>0</v>
      </c>
      <c r="L1117">
        <v>12</v>
      </c>
      <c r="M1117" t="b">
        <v>0</v>
      </c>
      <c r="N1117" t="s">
        <v>8269</v>
      </c>
      <c r="O1117">
        <f t="shared" si="96"/>
        <v>21</v>
      </c>
      <c r="P1117">
        <f t="shared" si="98"/>
        <v>52.08</v>
      </c>
      <c r="Q1117" s="10" t="s">
        <v>8323</v>
      </c>
      <c r="R1117" t="s">
        <v>8326</v>
      </c>
      <c r="S1117" s="14">
        <f t="shared" si="99"/>
        <v>42701.908807870372</v>
      </c>
      <c r="T1117" s="15">
        <f t="shared" si="100"/>
        <v>42716.25</v>
      </c>
      <c r="U1117">
        <f t="shared" si="101"/>
        <v>2016</v>
      </c>
    </row>
    <row r="1118" spans="1:21" ht="49" x14ac:dyDescent="0.25">
      <c r="A1118">
        <v>2897</v>
      </c>
      <c r="B1118" s="3" t="s">
        <v>2897</v>
      </c>
      <c r="C1118" s="3" t="s">
        <v>7007</v>
      </c>
      <c r="D1118" s="6">
        <v>12000</v>
      </c>
      <c r="E1118" s="8">
        <v>550</v>
      </c>
      <c r="F1118" t="s">
        <v>8220</v>
      </c>
      <c r="G1118" t="s">
        <v>8223</v>
      </c>
      <c r="H1118" t="s">
        <v>8245</v>
      </c>
      <c r="I1118">
        <v>1444577345</v>
      </c>
      <c r="J1118">
        <v>1441985458</v>
      </c>
      <c r="K1118" t="b">
        <v>0</v>
      </c>
      <c r="L1118">
        <v>3</v>
      </c>
      <c r="M1118" t="b">
        <v>0</v>
      </c>
      <c r="N1118" t="s">
        <v>8269</v>
      </c>
      <c r="O1118">
        <f t="shared" si="96"/>
        <v>5</v>
      </c>
      <c r="P1118">
        <f t="shared" si="98"/>
        <v>183.33</v>
      </c>
      <c r="Q1118" s="10" t="s">
        <v>8323</v>
      </c>
      <c r="R1118" t="s">
        <v>8326</v>
      </c>
      <c r="S1118" s="14">
        <f t="shared" si="99"/>
        <v>42258.646504629629</v>
      </c>
      <c r="T1118" s="15">
        <f t="shared" si="100"/>
        <v>42288.645196759258</v>
      </c>
      <c r="U1118">
        <f t="shared" si="101"/>
        <v>2015</v>
      </c>
    </row>
    <row r="1119" spans="1:21" ht="49" x14ac:dyDescent="0.25">
      <c r="A1119">
        <v>2898</v>
      </c>
      <c r="B1119" s="3" t="s">
        <v>2898</v>
      </c>
      <c r="C1119" s="3" t="s">
        <v>7008</v>
      </c>
      <c r="D1119" s="6">
        <v>7500</v>
      </c>
      <c r="E1119" s="8">
        <v>316</v>
      </c>
      <c r="F1119" t="s">
        <v>8220</v>
      </c>
      <c r="G1119" t="s">
        <v>8223</v>
      </c>
      <c r="H1119" t="s">
        <v>8245</v>
      </c>
      <c r="I1119">
        <v>1446307053</v>
      </c>
      <c r="J1119">
        <v>1443715053</v>
      </c>
      <c r="K1119" t="b">
        <v>0</v>
      </c>
      <c r="L1119">
        <v>12</v>
      </c>
      <c r="M1119" t="b">
        <v>0</v>
      </c>
      <c r="N1119" t="s">
        <v>8269</v>
      </c>
      <c r="O1119">
        <f t="shared" si="96"/>
        <v>4</v>
      </c>
      <c r="P1119">
        <f t="shared" si="98"/>
        <v>26.33</v>
      </c>
      <c r="Q1119" s="10" t="s">
        <v>8323</v>
      </c>
      <c r="R1119" t="s">
        <v>8326</v>
      </c>
      <c r="S1119" s="14">
        <f t="shared" si="99"/>
        <v>42278.664965277778</v>
      </c>
      <c r="T1119" s="15">
        <f t="shared" si="100"/>
        <v>42308.664965277778</v>
      </c>
      <c r="U1119">
        <f t="shared" si="101"/>
        <v>2015</v>
      </c>
    </row>
    <row r="1120" spans="1:21" ht="49" hidden="1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96"/>
        <v>105</v>
      </c>
      <c r="P1120">
        <f t="shared" si="98"/>
        <v>75.19</v>
      </c>
      <c r="Q1120" s="10" t="s">
        <v>8321</v>
      </c>
      <c r="R1120" t="s">
        <v>8322</v>
      </c>
      <c r="S1120" s="14">
        <f t="shared" si="99"/>
        <v>40718.310659722221</v>
      </c>
      <c r="T1120" s="15">
        <f t="shared" si="100"/>
        <v>40765.297222222223</v>
      </c>
    </row>
    <row r="1121" spans="1:21" ht="49" x14ac:dyDescent="0.25">
      <c r="A1121">
        <v>2899</v>
      </c>
      <c r="B1121" s="3" t="s">
        <v>2899</v>
      </c>
      <c r="C1121" s="3" t="s">
        <v>7009</v>
      </c>
      <c r="D1121" s="6">
        <v>10000</v>
      </c>
      <c r="E1121" s="8">
        <v>0</v>
      </c>
      <c r="F1121" t="s">
        <v>8220</v>
      </c>
      <c r="G1121" t="s">
        <v>8223</v>
      </c>
      <c r="H1121" t="s">
        <v>8245</v>
      </c>
      <c r="I1121">
        <v>1469325158</v>
      </c>
      <c r="J1121">
        <v>1464141158</v>
      </c>
      <c r="K1121" t="b">
        <v>0</v>
      </c>
      <c r="L1121">
        <v>0</v>
      </c>
      <c r="M1121" t="b">
        <v>0</v>
      </c>
      <c r="N1121" t="s">
        <v>8269</v>
      </c>
      <c r="O1121">
        <f t="shared" si="96"/>
        <v>0</v>
      </c>
      <c r="P1121">
        <f t="shared" si="98"/>
        <v>0</v>
      </c>
      <c r="Q1121" s="10" t="s">
        <v>8323</v>
      </c>
      <c r="R1121" t="s">
        <v>8326</v>
      </c>
      <c r="S1121" s="14">
        <f t="shared" si="99"/>
        <v>42515.078217592592</v>
      </c>
      <c r="T1121" s="15">
        <f t="shared" si="100"/>
        <v>42575.078217592592</v>
      </c>
      <c r="U1121">
        <f>YEAR(S1121)</f>
        <v>2016</v>
      </c>
    </row>
    <row r="1122" spans="1:21" ht="49" hidden="1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96"/>
        <v>105</v>
      </c>
      <c r="P1122">
        <f t="shared" si="98"/>
        <v>122.33</v>
      </c>
      <c r="Q1122" s="10" t="s">
        <v>8321</v>
      </c>
      <c r="R1122" t="s">
        <v>8343</v>
      </c>
      <c r="S1122" s="14">
        <f t="shared" si="99"/>
        <v>42721.198877314819</v>
      </c>
      <c r="T1122" s="15">
        <f t="shared" si="100"/>
        <v>42767.333333333328</v>
      </c>
    </row>
    <row r="1123" spans="1:21" ht="49" hidden="1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96"/>
        <v>112</v>
      </c>
      <c r="P1123">
        <f t="shared" si="98"/>
        <v>105.18</v>
      </c>
      <c r="Q1123" s="10" t="s">
        <v>8321</v>
      </c>
      <c r="R1123" t="s">
        <v>8322</v>
      </c>
      <c r="S1123" s="14">
        <f t="shared" si="99"/>
        <v>42417.818078703705</v>
      </c>
      <c r="T1123" s="15">
        <f t="shared" si="100"/>
        <v>42477.776412037041</v>
      </c>
    </row>
    <row r="1124" spans="1:21" ht="49" x14ac:dyDescent="0.25">
      <c r="A1124">
        <v>2900</v>
      </c>
      <c r="B1124" s="3" t="s">
        <v>2900</v>
      </c>
      <c r="C1124" s="3" t="s">
        <v>7010</v>
      </c>
      <c r="D1124" s="6">
        <v>5500</v>
      </c>
      <c r="E1124" s="8">
        <v>3405</v>
      </c>
      <c r="F1124" t="s">
        <v>8220</v>
      </c>
      <c r="G1124" t="s">
        <v>8223</v>
      </c>
      <c r="H1124" t="s">
        <v>8245</v>
      </c>
      <c r="I1124">
        <v>1407562632</v>
      </c>
      <c r="J1124">
        <v>1404970632</v>
      </c>
      <c r="K1124" t="b">
        <v>0</v>
      </c>
      <c r="L1124">
        <v>7</v>
      </c>
      <c r="M1124" t="b">
        <v>0</v>
      </c>
      <c r="N1124" t="s">
        <v>8269</v>
      </c>
      <c r="O1124">
        <f t="shared" si="96"/>
        <v>62</v>
      </c>
      <c r="P1124">
        <f t="shared" si="98"/>
        <v>486.43</v>
      </c>
      <c r="Q1124" s="10" t="s">
        <v>8323</v>
      </c>
      <c r="R1124" t="s">
        <v>8326</v>
      </c>
      <c r="S1124" s="14">
        <f t="shared" si="99"/>
        <v>41830.234166666669</v>
      </c>
      <c r="T1124" s="15">
        <f t="shared" si="100"/>
        <v>41860.234166666669</v>
      </c>
      <c r="U1124">
        <f t="shared" ref="U1124:U1126" si="102">YEAR(S1124)</f>
        <v>2014</v>
      </c>
    </row>
    <row r="1125" spans="1:21" ht="49" x14ac:dyDescent="0.25">
      <c r="A1125">
        <v>2901</v>
      </c>
      <c r="B1125" s="3" t="s">
        <v>2901</v>
      </c>
      <c r="C1125" s="3" t="s">
        <v>7011</v>
      </c>
      <c r="D1125" s="6">
        <v>750</v>
      </c>
      <c r="E1125" s="8">
        <v>6</v>
      </c>
      <c r="F1125" t="s">
        <v>8220</v>
      </c>
      <c r="G1125" t="s">
        <v>8223</v>
      </c>
      <c r="H1125" t="s">
        <v>8245</v>
      </c>
      <c r="I1125">
        <v>1423345339</v>
      </c>
      <c r="J1125">
        <v>1418161339</v>
      </c>
      <c r="K1125" t="b">
        <v>0</v>
      </c>
      <c r="L1125">
        <v>2</v>
      </c>
      <c r="M1125" t="b">
        <v>0</v>
      </c>
      <c r="N1125" t="s">
        <v>8269</v>
      </c>
      <c r="O1125">
        <f t="shared" si="96"/>
        <v>1</v>
      </c>
      <c r="P1125">
        <f t="shared" si="98"/>
        <v>3</v>
      </c>
      <c r="Q1125" s="10" t="s">
        <v>8323</v>
      </c>
      <c r="R1125" t="s">
        <v>8326</v>
      </c>
      <c r="S1125" s="14">
        <f t="shared" si="99"/>
        <v>41982.904386574075</v>
      </c>
      <c r="T1125" s="15">
        <f t="shared" si="100"/>
        <v>42042.904386574075</v>
      </c>
      <c r="U1125">
        <f t="shared" si="102"/>
        <v>2014</v>
      </c>
    </row>
    <row r="1126" spans="1:21" ht="33" x14ac:dyDescent="0.25">
      <c r="A1126">
        <v>2902</v>
      </c>
      <c r="B1126" s="3" t="s">
        <v>2902</v>
      </c>
      <c r="C1126" s="3" t="s">
        <v>7012</v>
      </c>
      <c r="D1126" s="6">
        <v>150000</v>
      </c>
      <c r="E1126" s="8">
        <v>25</v>
      </c>
      <c r="F1126" t="s">
        <v>8220</v>
      </c>
      <c r="G1126" t="s">
        <v>8223</v>
      </c>
      <c r="H1126" t="s">
        <v>8245</v>
      </c>
      <c r="I1126">
        <v>1440412396</v>
      </c>
      <c r="J1126">
        <v>1437820396</v>
      </c>
      <c r="K1126" t="b">
        <v>0</v>
      </c>
      <c r="L1126">
        <v>1</v>
      </c>
      <c r="M1126" t="b">
        <v>0</v>
      </c>
      <c r="N1126" t="s">
        <v>8269</v>
      </c>
      <c r="O1126">
        <f t="shared" si="96"/>
        <v>0</v>
      </c>
      <c r="P1126">
        <f t="shared" si="98"/>
        <v>25</v>
      </c>
      <c r="Q1126" s="10" t="s">
        <v>8323</v>
      </c>
      <c r="R1126" t="s">
        <v>8326</v>
      </c>
      <c r="S1126" s="14">
        <f t="shared" si="99"/>
        <v>42210.439768518518</v>
      </c>
      <c r="T1126" s="15">
        <f t="shared" si="100"/>
        <v>42240.439768518518</v>
      </c>
      <c r="U1126">
        <f t="shared" si="102"/>
        <v>2015</v>
      </c>
    </row>
    <row r="1127" spans="1:21" ht="49" hidden="1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96"/>
        <v>105</v>
      </c>
      <c r="P1127">
        <f t="shared" si="98"/>
        <v>113.83</v>
      </c>
      <c r="Q1127" s="10" t="s">
        <v>8327</v>
      </c>
      <c r="R1127" t="s">
        <v>8338</v>
      </c>
      <c r="S1127" s="14">
        <f t="shared" si="99"/>
        <v>41039.409456018519</v>
      </c>
      <c r="T1127" s="15">
        <f t="shared" si="100"/>
        <v>41069.409456018519</v>
      </c>
    </row>
    <row r="1128" spans="1:21" ht="49" hidden="1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96"/>
        <v>105</v>
      </c>
      <c r="P1128">
        <f t="shared" si="98"/>
        <v>35.61</v>
      </c>
      <c r="Q1128" s="10" t="s">
        <v>8327</v>
      </c>
      <c r="R1128" t="s">
        <v>8328</v>
      </c>
      <c r="S1128" s="14">
        <f t="shared" si="99"/>
        <v>40458.815625000003</v>
      </c>
      <c r="T1128" s="15">
        <f t="shared" si="100"/>
        <v>40521.207638888889</v>
      </c>
    </row>
    <row r="1129" spans="1:21" ht="49" x14ac:dyDescent="0.25">
      <c r="A1129">
        <v>2903</v>
      </c>
      <c r="B1129" s="3" t="s">
        <v>2903</v>
      </c>
      <c r="C1129" s="3" t="s">
        <v>7013</v>
      </c>
      <c r="D1129" s="6">
        <v>5000</v>
      </c>
      <c r="E1129" s="8">
        <v>39</v>
      </c>
      <c r="F1129" t="s">
        <v>8220</v>
      </c>
      <c r="G1129" t="s">
        <v>8223</v>
      </c>
      <c r="H1129" t="s">
        <v>8245</v>
      </c>
      <c r="I1129">
        <v>1441771218</v>
      </c>
      <c r="J1129">
        <v>1436587218</v>
      </c>
      <c r="K1129" t="b">
        <v>0</v>
      </c>
      <c r="L1129">
        <v>4</v>
      </c>
      <c r="M1129" t="b">
        <v>0</v>
      </c>
      <c r="N1129" t="s">
        <v>8269</v>
      </c>
      <c r="O1129">
        <f t="shared" si="96"/>
        <v>1</v>
      </c>
      <c r="P1129">
        <f t="shared" si="98"/>
        <v>9.75</v>
      </c>
      <c r="Q1129" s="10" t="s">
        <v>8323</v>
      </c>
      <c r="R1129" t="s">
        <v>8326</v>
      </c>
      <c r="S1129" s="14">
        <f t="shared" si="99"/>
        <v>42196.166874999995</v>
      </c>
      <c r="T1129" s="15">
        <f t="shared" si="100"/>
        <v>42256.166874999995</v>
      </c>
      <c r="U1129">
        <f>YEAR(S1129)</f>
        <v>2015</v>
      </c>
    </row>
    <row r="1130" spans="1:21" ht="49" hidden="1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96"/>
        <v>2</v>
      </c>
      <c r="P1130">
        <f t="shared" si="98"/>
        <v>307.82</v>
      </c>
      <c r="Q1130" s="10" t="s">
        <v>8308</v>
      </c>
      <c r="R1130" t="s">
        <v>8315</v>
      </c>
      <c r="S1130" s="14">
        <f t="shared" si="99"/>
        <v>42327.805659722217</v>
      </c>
      <c r="T1130" s="15">
        <f t="shared" si="100"/>
        <v>42355.805659722217</v>
      </c>
    </row>
    <row r="1131" spans="1:21" ht="49" x14ac:dyDescent="0.25">
      <c r="A1131">
        <v>2904</v>
      </c>
      <c r="B1131" s="3" t="s">
        <v>2904</v>
      </c>
      <c r="C1131" s="3" t="s">
        <v>7014</v>
      </c>
      <c r="D1131" s="6">
        <v>1500</v>
      </c>
      <c r="E1131" s="8">
        <v>75</v>
      </c>
      <c r="F1131" t="s">
        <v>8220</v>
      </c>
      <c r="G1131" t="s">
        <v>8224</v>
      </c>
      <c r="H1131" t="s">
        <v>8246</v>
      </c>
      <c r="I1131">
        <v>1415534400</v>
      </c>
      <c r="J1131">
        <v>1414538031</v>
      </c>
      <c r="K1131" t="b">
        <v>0</v>
      </c>
      <c r="L1131">
        <v>4</v>
      </c>
      <c r="M1131" t="b">
        <v>0</v>
      </c>
      <c r="N1131" t="s">
        <v>8269</v>
      </c>
      <c r="O1131">
        <f t="shared" si="96"/>
        <v>5</v>
      </c>
      <c r="P1131">
        <f t="shared" si="98"/>
        <v>18.75</v>
      </c>
      <c r="Q1131" s="10" t="s">
        <v>8323</v>
      </c>
      <c r="R1131" t="s">
        <v>8326</v>
      </c>
      <c r="S1131" s="14">
        <f t="shared" si="99"/>
        <v>41940.967951388891</v>
      </c>
      <c r="T1131" s="15">
        <f t="shared" si="100"/>
        <v>41952.5</v>
      </c>
      <c r="U1131">
        <f>YEAR(S1131)</f>
        <v>2014</v>
      </c>
    </row>
    <row r="1132" spans="1:21" ht="49" hidden="1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96"/>
        <v>131</v>
      </c>
      <c r="P1132">
        <f t="shared" si="98"/>
        <v>43.55</v>
      </c>
      <c r="Q1132" s="10" t="s">
        <v>8311</v>
      </c>
      <c r="R1132" t="s">
        <v>8333</v>
      </c>
      <c r="S1132" s="14">
        <f t="shared" si="99"/>
        <v>41111.185891203706</v>
      </c>
      <c r="T1132" s="15">
        <f t="shared" si="100"/>
        <v>41171.185891203706</v>
      </c>
    </row>
    <row r="1133" spans="1:21" ht="49" x14ac:dyDescent="0.25">
      <c r="A1133">
        <v>2905</v>
      </c>
      <c r="B1133" s="3" t="s">
        <v>2905</v>
      </c>
      <c r="C1133" s="3" t="s">
        <v>7015</v>
      </c>
      <c r="D1133" s="6">
        <v>3500</v>
      </c>
      <c r="E1133" s="8">
        <v>622</v>
      </c>
      <c r="F1133" t="s">
        <v>8220</v>
      </c>
      <c r="G1133" t="s">
        <v>8223</v>
      </c>
      <c r="H1133" t="s">
        <v>8245</v>
      </c>
      <c r="I1133">
        <v>1473211313</v>
      </c>
      <c r="J1133">
        <v>1472001713</v>
      </c>
      <c r="K1133" t="b">
        <v>0</v>
      </c>
      <c r="L1133">
        <v>17</v>
      </c>
      <c r="M1133" t="b">
        <v>0</v>
      </c>
      <c r="N1133" t="s">
        <v>8269</v>
      </c>
      <c r="O1133">
        <f t="shared" si="96"/>
        <v>18</v>
      </c>
      <c r="P1133">
        <f t="shared" si="98"/>
        <v>36.590000000000003</v>
      </c>
      <c r="Q1133" s="10" t="s">
        <v>8323</v>
      </c>
      <c r="R1133" t="s">
        <v>8326</v>
      </c>
      <c r="S1133" s="14">
        <f t="shared" si="99"/>
        <v>42606.056863425925</v>
      </c>
      <c r="T1133" s="15">
        <f t="shared" si="100"/>
        <v>42620.056863425925</v>
      </c>
      <c r="U1133">
        <f>YEAR(S1133)</f>
        <v>2016</v>
      </c>
    </row>
    <row r="1134" spans="1:21" ht="49" hidden="1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96"/>
        <v>104</v>
      </c>
      <c r="P1134">
        <f t="shared" si="98"/>
        <v>64.47</v>
      </c>
      <c r="Q1134" s="10" t="s">
        <v>8327</v>
      </c>
      <c r="R1134" t="s">
        <v>8331</v>
      </c>
      <c r="S1134" s="14">
        <f t="shared" si="99"/>
        <v>41067.74086805556</v>
      </c>
      <c r="T1134" s="15">
        <f t="shared" si="100"/>
        <v>41097.74086805556</v>
      </c>
    </row>
    <row r="1135" spans="1:21" ht="49" hidden="1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96"/>
        <v>116</v>
      </c>
      <c r="P1135">
        <f t="shared" si="98"/>
        <v>50.69</v>
      </c>
      <c r="Q1135" s="10" t="s">
        <v>8323</v>
      </c>
      <c r="R1135" t="s">
        <v>8324</v>
      </c>
      <c r="S1135" s="14">
        <f t="shared" si="99"/>
        <v>42660.618854166663</v>
      </c>
      <c r="T1135" s="15">
        <f t="shared" si="100"/>
        <v>42696.249305555553</v>
      </c>
    </row>
    <row r="1136" spans="1:21" ht="49" x14ac:dyDescent="0.25">
      <c r="A1136">
        <v>2906</v>
      </c>
      <c r="B1136" s="3" t="s">
        <v>2906</v>
      </c>
      <c r="C1136" s="3" t="s">
        <v>7016</v>
      </c>
      <c r="D1136" s="6">
        <v>6000</v>
      </c>
      <c r="E1136" s="8">
        <v>565</v>
      </c>
      <c r="F1136" t="s">
        <v>8220</v>
      </c>
      <c r="G1136" t="s">
        <v>8223</v>
      </c>
      <c r="H1136" t="s">
        <v>8245</v>
      </c>
      <c r="I1136">
        <v>1438390800</v>
      </c>
      <c r="J1136">
        <v>1436888066</v>
      </c>
      <c r="K1136" t="b">
        <v>0</v>
      </c>
      <c r="L1136">
        <v>7</v>
      </c>
      <c r="M1136" t="b">
        <v>0</v>
      </c>
      <c r="N1136" t="s">
        <v>8269</v>
      </c>
      <c r="O1136">
        <f t="shared" si="96"/>
        <v>9</v>
      </c>
      <c r="P1136">
        <f t="shared" si="98"/>
        <v>80.709999999999994</v>
      </c>
      <c r="Q1136" s="10" t="s">
        <v>8323</v>
      </c>
      <c r="R1136" t="s">
        <v>8326</v>
      </c>
      <c r="S1136" s="14">
        <f t="shared" si="99"/>
        <v>42199.648912037039</v>
      </c>
      <c r="T1136" s="15">
        <f t="shared" si="100"/>
        <v>42217.041666666672</v>
      </c>
      <c r="U1136">
        <f>YEAR(S1136)</f>
        <v>2015</v>
      </c>
    </row>
    <row r="1137" spans="1:21" ht="49" hidden="1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96"/>
        <v>26</v>
      </c>
      <c r="P1137">
        <f t="shared" si="98"/>
        <v>65.97</v>
      </c>
      <c r="Q1137" s="10" t="s">
        <v>8327</v>
      </c>
      <c r="R1137" t="s">
        <v>8330</v>
      </c>
      <c r="S1137" s="14">
        <f t="shared" si="99"/>
        <v>42796.071643518517</v>
      </c>
      <c r="T1137" s="15">
        <f t="shared" si="100"/>
        <v>42826.166666666672</v>
      </c>
    </row>
    <row r="1138" spans="1:21" ht="49" hidden="1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96"/>
        <v>104</v>
      </c>
      <c r="P1138">
        <f t="shared" si="98"/>
        <v>66.7</v>
      </c>
      <c r="Q1138" s="10" t="s">
        <v>8311</v>
      </c>
      <c r="R1138" t="s">
        <v>8333</v>
      </c>
      <c r="S1138" s="14">
        <f t="shared" si="99"/>
        <v>42334.013124999998</v>
      </c>
      <c r="T1138" s="15">
        <f t="shared" si="100"/>
        <v>42364.013124999998</v>
      </c>
    </row>
    <row r="1139" spans="1:21" ht="49" hidden="1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96"/>
        <v>104</v>
      </c>
      <c r="P1139">
        <f t="shared" si="98"/>
        <v>64.2</v>
      </c>
      <c r="Q1139" s="10" t="s">
        <v>8321</v>
      </c>
      <c r="R1139" t="s">
        <v>8343</v>
      </c>
      <c r="S1139" s="14">
        <f t="shared" si="99"/>
        <v>41718.043032407404</v>
      </c>
      <c r="T1139" s="15">
        <f t="shared" si="100"/>
        <v>41742.083333333336</v>
      </c>
    </row>
    <row r="1140" spans="1:21" ht="49" hidden="1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96"/>
        <v>104</v>
      </c>
      <c r="P1140">
        <f t="shared" si="98"/>
        <v>1300</v>
      </c>
      <c r="Q1140" s="10" t="s">
        <v>8308</v>
      </c>
      <c r="R1140" t="s">
        <v>8310</v>
      </c>
      <c r="S1140" s="14">
        <f t="shared" si="99"/>
        <v>42720.720057870371</v>
      </c>
      <c r="T1140" s="15">
        <f t="shared" si="100"/>
        <v>42765.720057870371</v>
      </c>
    </row>
    <row r="1141" spans="1:21" ht="49" x14ac:dyDescent="0.25">
      <c r="A1141">
        <v>2907</v>
      </c>
      <c r="B1141" s="3" t="s">
        <v>2907</v>
      </c>
      <c r="C1141" s="3" t="s">
        <v>7017</v>
      </c>
      <c r="D1141" s="6">
        <v>2500</v>
      </c>
      <c r="E1141" s="8">
        <v>2</v>
      </c>
      <c r="F1141" t="s">
        <v>8220</v>
      </c>
      <c r="G1141" t="s">
        <v>8223</v>
      </c>
      <c r="H1141" t="s">
        <v>8245</v>
      </c>
      <c r="I1141">
        <v>1463259837</v>
      </c>
      <c r="J1141">
        <v>1458075837</v>
      </c>
      <c r="K1141" t="b">
        <v>0</v>
      </c>
      <c r="L1141">
        <v>2</v>
      </c>
      <c r="M1141" t="b">
        <v>0</v>
      </c>
      <c r="N1141" t="s">
        <v>8269</v>
      </c>
      <c r="O1141">
        <f t="shared" si="96"/>
        <v>0</v>
      </c>
      <c r="P1141">
        <f t="shared" si="98"/>
        <v>1</v>
      </c>
      <c r="Q1141" s="10" t="s">
        <v>8323</v>
      </c>
      <c r="R1141" t="s">
        <v>8326</v>
      </c>
      <c r="S1141" s="14">
        <f t="shared" si="99"/>
        <v>42444.877743055549</v>
      </c>
      <c r="T1141" s="15">
        <f t="shared" si="100"/>
        <v>42504.877743055549</v>
      </c>
      <c r="U1141">
        <f>YEAR(S1141)</f>
        <v>2016</v>
      </c>
    </row>
    <row r="1142" spans="1:21" ht="49" hidden="1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96"/>
        <v>104</v>
      </c>
      <c r="P1142">
        <f t="shared" si="98"/>
        <v>54.02</v>
      </c>
      <c r="Q1142" s="10" t="s">
        <v>8321</v>
      </c>
      <c r="R1142" t="s">
        <v>8322</v>
      </c>
      <c r="S1142" s="14">
        <f t="shared" si="99"/>
        <v>41107.053067129629</v>
      </c>
      <c r="T1142" s="15">
        <f t="shared" si="100"/>
        <v>41137.053067129629</v>
      </c>
    </row>
    <row r="1143" spans="1:21" ht="49" hidden="1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96"/>
        <v>104</v>
      </c>
      <c r="P1143">
        <f t="shared" si="98"/>
        <v>99.54</v>
      </c>
      <c r="Q1143" s="10" t="s">
        <v>8323</v>
      </c>
      <c r="R1143" t="s">
        <v>8335</v>
      </c>
      <c r="S1143" s="14">
        <f t="shared" si="99"/>
        <v>42395.706435185188</v>
      </c>
      <c r="T1143" s="15">
        <f t="shared" si="100"/>
        <v>42416.249305555553</v>
      </c>
    </row>
    <row r="1144" spans="1:21" ht="65" x14ac:dyDescent="0.25">
      <c r="A1144">
        <v>2908</v>
      </c>
      <c r="B1144" s="3" t="s">
        <v>2908</v>
      </c>
      <c r="C1144" s="3" t="s">
        <v>7018</v>
      </c>
      <c r="D1144" s="6">
        <v>9600</v>
      </c>
      <c r="E1144" s="8">
        <v>264</v>
      </c>
      <c r="F1144" t="s">
        <v>8220</v>
      </c>
      <c r="G1144" t="s">
        <v>8223</v>
      </c>
      <c r="H1144" t="s">
        <v>8245</v>
      </c>
      <c r="I1144">
        <v>1465407219</v>
      </c>
      <c r="J1144">
        <v>1462815219</v>
      </c>
      <c r="K1144" t="b">
        <v>0</v>
      </c>
      <c r="L1144">
        <v>5</v>
      </c>
      <c r="M1144" t="b">
        <v>0</v>
      </c>
      <c r="N1144" t="s">
        <v>8269</v>
      </c>
      <c r="O1144">
        <f t="shared" si="96"/>
        <v>3</v>
      </c>
      <c r="P1144">
        <f t="shared" si="98"/>
        <v>52.8</v>
      </c>
      <c r="Q1144" s="10" t="s">
        <v>8323</v>
      </c>
      <c r="R1144" t="s">
        <v>8326</v>
      </c>
      <c r="S1144" s="14">
        <f t="shared" si="99"/>
        <v>42499.731701388882</v>
      </c>
      <c r="T1144" s="15">
        <f t="shared" si="100"/>
        <v>42529.731701388882</v>
      </c>
      <c r="U1144">
        <f>YEAR(S1144)</f>
        <v>2016</v>
      </c>
    </row>
    <row r="1145" spans="1:21" ht="49" hidden="1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96"/>
        <v>103</v>
      </c>
      <c r="P1145">
        <f t="shared" si="98"/>
        <v>172.23</v>
      </c>
      <c r="Q1145" s="10" t="s">
        <v>8323</v>
      </c>
      <c r="R1145" t="s">
        <v>8335</v>
      </c>
      <c r="S1145" s="14">
        <f t="shared" si="99"/>
        <v>42128.824074074073</v>
      </c>
      <c r="T1145" s="15">
        <f t="shared" si="100"/>
        <v>42158</v>
      </c>
    </row>
    <row r="1146" spans="1:21" ht="49" hidden="1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96"/>
        <v>129</v>
      </c>
      <c r="P1146">
        <f t="shared" si="98"/>
        <v>53.16</v>
      </c>
      <c r="Q1146" s="10" t="s">
        <v>8323</v>
      </c>
      <c r="R1146" t="s">
        <v>8324</v>
      </c>
      <c r="S1146" s="14">
        <f t="shared" si="99"/>
        <v>42225.559675925921</v>
      </c>
      <c r="T1146" s="15">
        <f t="shared" si="100"/>
        <v>42270.559675925921</v>
      </c>
    </row>
    <row r="1147" spans="1:21" ht="49" hidden="1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96"/>
        <v>103</v>
      </c>
      <c r="P1147">
        <f t="shared" si="98"/>
        <v>85.75</v>
      </c>
      <c r="Q1147" s="10" t="s">
        <v>8308</v>
      </c>
      <c r="R1147" t="s">
        <v>8340</v>
      </c>
      <c r="S1147" s="14">
        <f t="shared" si="99"/>
        <v>41542.958449074074</v>
      </c>
      <c r="T1147" s="15">
        <f t="shared" si="100"/>
        <v>41572.958449074074</v>
      </c>
    </row>
    <row r="1148" spans="1:21" ht="49" hidden="1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96"/>
        <v>103</v>
      </c>
      <c r="P1148">
        <f t="shared" si="98"/>
        <v>66.69</v>
      </c>
      <c r="Q1148" s="10" t="s">
        <v>8327</v>
      </c>
      <c r="R1148" t="s">
        <v>8331</v>
      </c>
      <c r="S1148" s="14">
        <f t="shared" si="99"/>
        <v>41794.981122685182</v>
      </c>
      <c r="T1148" s="15">
        <f t="shared" si="100"/>
        <v>41854.708333333336</v>
      </c>
    </row>
    <row r="1149" spans="1:21" ht="49" x14ac:dyDescent="0.25">
      <c r="A1149">
        <v>2909</v>
      </c>
      <c r="B1149" s="3" t="s">
        <v>2909</v>
      </c>
      <c r="C1149" s="3" t="s">
        <v>7019</v>
      </c>
      <c r="D1149" s="6">
        <v>180000</v>
      </c>
      <c r="E1149" s="8">
        <v>20</v>
      </c>
      <c r="F1149" t="s">
        <v>8220</v>
      </c>
      <c r="G1149" t="s">
        <v>8223</v>
      </c>
      <c r="H1149" t="s">
        <v>8245</v>
      </c>
      <c r="I1149">
        <v>1416944760</v>
      </c>
      <c r="J1149">
        <v>1413527001</v>
      </c>
      <c r="K1149" t="b">
        <v>0</v>
      </c>
      <c r="L1149">
        <v>1</v>
      </c>
      <c r="M1149" t="b">
        <v>0</v>
      </c>
      <c r="N1149" t="s">
        <v>8269</v>
      </c>
      <c r="O1149">
        <f t="shared" si="96"/>
        <v>0</v>
      </c>
      <c r="P1149">
        <f t="shared" si="98"/>
        <v>20</v>
      </c>
      <c r="Q1149" s="10" t="s">
        <v>8323</v>
      </c>
      <c r="R1149" t="s">
        <v>8326</v>
      </c>
      <c r="S1149" s="14">
        <f t="shared" si="99"/>
        <v>41929.266215277778</v>
      </c>
      <c r="T1149" s="15">
        <f t="shared" si="100"/>
        <v>41968.823611111111</v>
      </c>
      <c r="U1149">
        <f>YEAR(S1149)</f>
        <v>2014</v>
      </c>
    </row>
    <row r="1150" spans="1:21" ht="33" hidden="1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96"/>
        <v>102</v>
      </c>
      <c r="P1150">
        <f t="shared" si="98"/>
        <v>82.52</v>
      </c>
      <c r="Q1150" s="10" t="s">
        <v>8311</v>
      </c>
      <c r="R1150" t="s">
        <v>8333</v>
      </c>
      <c r="S1150" s="14">
        <f t="shared" si="99"/>
        <v>41226.95721064815</v>
      </c>
      <c r="T1150" s="15">
        <f t="shared" si="100"/>
        <v>41256.95721064815</v>
      </c>
    </row>
    <row r="1151" spans="1:21" ht="49" x14ac:dyDescent="0.25">
      <c r="A1151">
        <v>2910</v>
      </c>
      <c r="B1151" s="3" t="s">
        <v>2910</v>
      </c>
      <c r="C1151" s="3" t="s">
        <v>7020</v>
      </c>
      <c r="D1151" s="6">
        <v>30000</v>
      </c>
      <c r="E1151" s="8">
        <v>1</v>
      </c>
      <c r="F1151" t="s">
        <v>8220</v>
      </c>
      <c r="G1151" t="s">
        <v>8224</v>
      </c>
      <c r="H1151" t="s">
        <v>8246</v>
      </c>
      <c r="I1151">
        <v>1434139887</v>
      </c>
      <c r="J1151">
        <v>1428955887</v>
      </c>
      <c r="K1151" t="b">
        <v>0</v>
      </c>
      <c r="L1151">
        <v>1</v>
      </c>
      <c r="M1151" t="b">
        <v>0</v>
      </c>
      <c r="N1151" t="s">
        <v>8269</v>
      </c>
      <c r="O1151">
        <f t="shared" si="96"/>
        <v>0</v>
      </c>
      <c r="P1151">
        <f t="shared" si="98"/>
        <v>1</v>
      </c>
      <c r="Q1151" s="10" t="s">
        <v>8323</v>
      </c>
      <c r="R1151" t="s">
        <v>8326</v>
      </c>
      <c r="S1151" s="14">
        <f t="shared" si="99"/>
        <v>42107.841284722221</v>
      </c>
      <c r="T1151" s="15">
        <f t="shared" si="100"/>
        <v>42167.841284722221</v>
      </c>
      <c r="U1151">
        <f>YEAR(S1151)</f>
        <v>2015</v>
      </c>
    </row>
    <row r="1152" spans="1:21" ht="33" hidden="1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96"/>
        <v>102</v>
      </c>
      <c r="P1152">
        <f t="shared" si="98"/>
        <v>86.49</v>
      </c>
      <c r="Q1152" s="10" t="s">
        <v>8323</v>
      </c>
      <c r="R1152" t="s">
        <v>8324</v>
      </c>
      <c r="S1152" s="14">
        <f t="shared" si="99"/>
        <v>42381.686840277776</v>
      </c>
      <c r="T1152" s="15">
        <f t="shared" si="100"/>
        <v>42411.686840277776</v>
      </c>
    </row>
    <row r="1153" spans="1:21" ht="49" x14ac:dyDescent="0.25">
      <c r="A1153">
        <v>2911</v>
      </c>
      <c r="B1153" s="3" t="s">
        <v>2911</v>
      </c>
      <c r="C1153" s="3" t="s">
        <v>7021</v>
      </c>
      <c r="D1153" s="6">
        <v>1800</v>
      </c>
      <c r="E1153" s="8">
        <v>657</v>
      </c>
      <c r="F1153" t="s">
        <v>8220</v>
      </c>
      <c r="G1153" t="s">
        <v>8223</v>
      </c>
      <c r="H1153" t="s">
        <v>8245</v>
      </c>
      <c r="I1153">
        <v>1435429626</v>
      </c>
      <c r="J1153">
        <v>1431973626</v>
      </c>
      <c r="K1153" t="b">
        <v>0</v>
      </c>
      <c r="L1153">
        <v>14</v>
      </c>
      <c r="M1153" t="b">
        <v>0</v>
      </c>
      <c r="N1153" t="s">
        <v>8269</v>
      </c>
      <c r="O1153">
        <f t="shared" si="96"/>
        <v>37</v>
      </c>
      <c r="P1153">
        <f t="shared" si="98"/>
        <v>46.93</v>
      </c>
      <c r="Q1153" s="10" t="s">
        <v>8323</v>
      </c>
      <c r="R1153" t="s">
        <v>8326</v>
      </c>
      <c r="S1153" s="14">
        <f t="shared" si="99"/>
        <v>42142.768819444449</v>
      </c>
      <c r="T1153" s="15">
        <f t="shared" si="100"/>
        <v>42182.768819444449</v>
      </c>
      <c r="U1153">
        <f t="shared" ref="U1153:U1154" si="103">YEAR(S1153)</f>
        <v>2015</v>
      </c>
    </row>
    <row r="1154" spans="1:21" ht="49" x14ac:dyDescent="0.25">
      <c r="A1154">
        <v>2912</v>
      </c>
      <c r="B1154" s="3" t="s">
        <v>2912</v>
      </c>
      <c r="C1154" s="3" t="s">
        <v>7022</v>
      </c>
      <c r="D1154" s="6">
        <v>14440</v>
      </c>
      <c r="E1154" s="8">
        <v>2030</v>
      </c>
      <c r="F1154" t="s">
        <v>8220</v>
      </c>
      <c r="G1154" t="s">
        <v>8223</v>
      </c>
      <c r="H1154" t="s">
        <v>8245</v>
      </c>
      <c r="I1154">
        <v>1452827374</v>
      </c>
      <c r="J1154">
        <v>1450235374</v>
      </c>
      <c r="K1154" t="b">
        <v>0</v>
      </c>
      <c r="L1154">
        <v>26</v>
      </c>
      <c r="M1154" t="b">
        <v>0</v>
      </c>
      <c r="N1154" t="s">
        <v>8269</v>
      </c>
      <c r="O1154">
        <f t="shared" ref="O1154:O1217" si="104">ROUND(E1154/D1154*100,0)</f>
        <v>14</v>
      </c>
      <c r="P1154">
        <f t="shared" si="98"/>
        <v>78.08</v>
      </c>
      <c r="Q1154" s="10" t="s">
        <v>8323</v>
      </c>
      <c r="R1154" t="s">
        <v>8326</v>
      </c>
      <c r="S1154" s="14">
        <f t="shared" si="99"/>
        <v>42354.131643518514</v>
      </c>
      <c r="T1154" s="15">
        <f t="shared" si="100"/>
        <v>42384.131643518514</v>
      </c>
      <c r="U1154">
        <f t="shared" si="103"/>
        <v>2015</v>
      </c>
    </row>
    <row r="1155" spans="1:21" ht="49" hidden="1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si="104"/>
        <v>102</v>
      </c>
      <c r="P1155">
        <f t="shared" si="98"/>
        <v>51.47</v>
      </c>
      <c r="Q1155" s="10" t="s">
        <v>8311</v>
      </c>
      <c r="R1155" t="s">
        <v>8333</v>
      </c>
      <c r="S1155" s="14">
        <f t="shared" si="99"/>
        <v>41789.330312500002</v>
      </c>
      <c r="T1155" s="15">
        <f t="shared" si="100"/>
        <v>41829.330312500002</v>
      </c>
    </row>
    <row r="1156" spans="1:21" ht="33" hidden="1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104"/>
        <v>154</v>
      </c>
      <c r="P1156">
        <f t="shared" si="98"/>
        <v>28.1</v>
      </c>
      <c r="Q1156" s="10" t="s">
        <v>8316</v>
      </c>
      <c r="R1156" t="s">
        <v>8317</v>
      </c>
      <c r="S1156" s="14">
        <f t="shared" si="99"/>
        <v>41926.585162037038</v>
      </c>
      <c r="T1156" s="15">
        <f t="shared" si="100"/>
        <v>41961</v>
      </c>
    </row>
    <row r="1157" spans="1:21" ht="49" x14ac:dyDescent="0.25">
      <c r="A1157">
        <v>2913</v>
      </c>
      <c r="B1157" s="3" t="s">
        <v>2913</v>
      </c>
      <c r="C1157" s="3" t="s">
        <v>7023</v>
      </c>
      <c r="D1157" s="6">
        <v>10000</v>
      </c>
      <c r="E1157" s="8">
        <v>2</v>
      </c>
      <c r="F1157" t="s">
        <v>8220</v>
      </c>
      <c r="G1157" t="s">
        <v>8223</v>
      </c>
      <c r="H1157" t="s">
        <v>8245</v>
      </c>
      <c r="I1157">
        <v>1410041339</v>
      </c>
      <c r="J1157">
        <v>1404857339</v>
      </c>
      <c r="K1157" t="b">
        <v>0</v>
      </c>
      <c r="L1157">
        <v>2</v>
      </c>
      <c r="M1157" t="b">
        <v>0</v>
      </c>
      <c r="N1157" t="s">
        <v>8269</v>
      </c>
      <c r="O1157">
        <f t="shared" si="104"/>
        <v>0</v>
      </c>
      <c r="P1157">
        <f t="shared" si="98"/>
        <v>1</v>
      </c>
      <c r="Q1157" s="10" t="s">
        <v>8323</v>
      </c>
      <c r="R1157" t="s">
        <v>8326</v>
      </c>
      <c r="S1157" s="14">
        <f t="shared" si="99"/>
        <v>41828.922905092593</v>
      </c>
      <c r="T1157" s="15">
        <f t="shared" si="100"/>
        <v>41888.922905092593</v>
      </c>
      <c r="U1157">
        <f>YEAR(S1157)</f>
        <v>2014</v>
      </c>
    </row>
    <row r="1158" spans="1:21" ht="33" hidden="1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104"/>
        <v>254</v>
      </c>
      <c r="P1158">
        <f t="shared" si="98"/>
        <v>51.31</v>
      </c>
      <c r="Q1158" s="10" t="s">
        <v>8327</v>
      </c>
      <c r="R1158" t="s">
        <v>8328</v>
      </c>
      <c r="S1158" s="14">
        <f t="shared" si="99"/>
        <v>41951.788807870369</v>
      </c>
      <c r="T1158" s="15">
        <f t="shared" si="100"/>
        <v>41964.166666666672</v>
      </c>
    </row>
    <row r="1159" spans="1:21" ht="49" hidden="1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104"/>
        <v>508</v>
      </c>
      <c r="P1159">
        <f t="shared" si="98"/>
        <v>101.56</v>
      </c>
      <c r="Q1159" s="10" t="s">
        <v>8308</v>
      </c>
      <c r="R1159" t="s">
        <v>8309</v>
      </c>
      <c r="S1159" s="14">
        <f t="shared" si="99"/>
        <v>42289.957175925927</v>
      </c>
      <c r="T1159" s="15">
        <f t="shared" si="100"/>
        <v>42319.998842592591</v>
      </c>
    </row>
    <row r="1160" spans="1:21" ht="33" x14ac:dyDescent="0.25">
      <c r="A1160">
        <v>2914</v>
      </c>
      <c r="B1160" s="3" t="s">
        <v>2914</v>
      </c>
      <c r="C1160" s="3" t="s">
        <v>7024</v>
      </c>
      <c r="D1160" s="6">
        <v>25000</v>
      </c>
      <c r="E1160" s="8">
        <v>1</v>
      </c>
      <c r="F1160" t="s">
        <v>8220</v>
      </c>
      <c r="G1160" t="s">
        <v>8224</v>
      </c>
      <c r="H1160" t="s">
        <v>8246</v>
      </c>
      <c r="I1160">
        <v>1426365994</v>
      </c>
      <c r="J1160">
        <v>1421185594</v>
      </c>
      <c r="K1160" t="b">
        <v>0</v>
      </c>
      <c r="L1160">
        <v>1</v>
      </c>
      <c r="M1160" t="b">
        <v>0</v>
      </c>
      <c r="N1160" t="s">
        <v>8269</v>
      </c>
      <c r="O1160">
        <f t="shared" si="104"/>
        <v>0</v>
      </c>
      <c r="P1160">
        <f t="shared" si="98"/>
        <v>1</v>
      </c>
      <c r="Q1160" s="10" t="s">
        <v>8323</v>
      </c>
      <c r="R1160" t="s">
        <v>8326</v>
      </c>
      <c r="S1160" s="14">
        <f t="shared" si="99"/>
        <v>42017.907337962963</v>
      </c>
      <c r="T1160" s="15">
        <f t="shared" si="100"/>
        <v>42077.865671296298</v>
      </c>
      <c r="U1160">
        <f t="shared" ref="U1160:U1161" si="105">YEAR(S1160)</f>
        <v>2015</v>
      </c>
    </row>
    <row r="1161" spans="1:21" ht="49" x14ac:dyDescent="0.25">
      <c r="A1161">
        <v>2915</v>
      </c>
      <c r="B1161" s="3" t="s">
        <v>2915</v>
      </c>
      <c r="C1161" s="3" t="s">
        <v>7025</v>
      </c>
      <c r="D1161" s="6">
        <v>1000</v>
      </c>
      <c r="E1161" s="8">
        <v>611</v>
      </c>
      <c r="F1161" t="s">
        <v>8220</v>
      </c>
      <c r="G1161" t="s">
        <v>8224</v>
      </c>
      <c r="H1161" t="s">
        <v>8246</v>
      </c>
      <c r="I1161">
        <v>1458117190</v>
      </c>
      <c r="J1161">
        <v>1455528790</v>
      </c>
      <c r="K1161" t="b">
        <v>0</v>
      </c>
      <c r="L1161">
        <v>3</v>
      </c>
      <c r="M1161" t="b">
        <v>0</v>
      </c>
      <c r="N1161" t="s">
        <v>8269</v>
      </c>
      <c r="O1161">
        <f t="shared" si="104"/>
        <v>61</v>
      </c>
      <c r="P1161">
        <f t="shared" si="98"/>
        <v>203.67</v>
      </c>
      <c r="Q1161" s="10" t="s">
        <v>8323</v>
      </c>
      <c r="R1161" t="s">
        <v>8326</v>
      </c>
      <c r="S1161" s="14">
        <f t="shared" si="99"/>
        <v>42415.398032407407</v>
      </c>
      <c r="T1161" s="15">
        <f t="shared" si="100"/>
        <v>42445.356365740736</v>
      </c>
      <c r="U1161">
        <f t="shared" si="105"/>
        <v>2016</v>
      </c>
    </row>
    <row r="1162" spans="1:21" ht="49" hidden="1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104"/>
        <v>101</v>
      </c>
      <c r="P1162">
        <f t="shared" si="98"/>
        <v>53.89</v>
      </c>
      <c r="Q1162" s="10" t="s">
        <v>8327</v>
      </c>
      <c r="R1162" t="s">
        <v>8336</v>
      </c>
      <c r="S1162" s="14">
        <f t="shared" si="99"/>
        <v>41923.838692129626</v>
      </c>
      <c r="T1162" s="15">
        <f t="shared" si="100"/>
        <v>41953.88035879629</v>
      </c>
    </row>
    <row r="1163" spans="1:21" ht="49" hidden="1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104"/>
        <v>112</v>
      </c>
      <c r="P1163">
        <f t="shared" si="98"/>
        <v>23.96</v>
      </c>
      <c r="Q1163" s="10" t="s">
        <v>8327</v>
      </c>
      <c r="R1163" t="s">
        <v>8329</v>
      </c>
      <c r="S1163" s="14">
        <f t="shared" si="99"/>
        <v>41249.448958333334</v>
      </c>
      <c r="T1163" s="15">
        <f t="shared" si="100"/>
        <v>41281.333333333336</v>
      </c>
    </row>
    <row r="1164" spans="1:21" ht="33" x14ac:dyDescent="0.25">
      <c r="A1164">
        <v>2916</v>
      </c>
      <c r="B1164" s="3" t="s">
        <v>2916</v>
      </c>
      <c r="C1164" s="3" t="s">
        <v>7026</v>
      </c>
      <c r="D1164" s="6">
        <v>1850</v>
      </c>
      <c r="E1164" s="8">
        <v>145</v>
      </c>
      <c r="F1164" t="s">
        <v>8220</v>
      </c>
      <c r="G1164" t="s">
        <v>8224</v>
      </c>
      <c r="H1164" t="s">
        <v>8246</v>
      </c>
      <c r="I1164">
        <v>1400498789</v>
      </c>
      <c r="J1164">
        <v>1398511589</v>
      </c>
      <c r="K1164" t="b">
        <v>0</v>
      </c>
      <c r="L1164">
        <v>7</v>
      </c>
      <c r="M1164" t="b">
        <v>0</v>
      </c>
      <c r="N1164" t="s">
        <v>8269</v>
      </c>
      <c r="O1164">
        <f t="shared" si="104"/>
        <v>8</v>
      </c>
      <c r="P1164">
        <f t="shared" si="98"/>
        <v>20.71</v>
      </c>
      <c r="Q1164" s="10" t="s">
        <v>8323</v>
      </c>
      <c r="R1164" t="s">
        <v>8326</v>
      </c>
      <c r="S1164" s="14">
        <f t="shared" si="99"/>
        <v>41755.476724537039</v>
      </c>
      <c r="T1164" s="15">
        <f t="shared" si="100"/>
        <v>41778.476724537039</v>
      </c>
      <c r="U1164">
        <f>YEAR(S1164)</f>
        <v>2014</v>
      </c>
    </row>
    <row r="1165" spans="1:21" ht="49" hidden="1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104"/>
        <v>112</v>
      </c>
      <c r="P1165">
        <f t="shared" si="98"/>
        <v>87.1</v>
      </c>
      <c r="Q1165" s="10" t="s">
        <v>8327</v>
      </c>
      <c r="R1165" t="s">
        <v>8331</v>
      </c>
      <c r="S1165" s="14">
        <f t="shared" si="99"/>
        <v>41813.766099537039</v>
      </c>
      <c r="T1165" s="15">
        <f t="shared" si="100"/>
        <v>41844.766099537039</v>
      </c>
    </row>
    <row r="1166" spans="1:21" ht="49" hidden="1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104"/>
        <v>3</v>
      </c>
      <c r="P1166">
        <f t="shared" si="98"/>
        <v>34.130000000000003</v>
      </c>
      <c r="Q1166" s="10" t="s">
        <v>8316</v>
      </c>
      <c r="R1166" t="s">
        <v>8334</v>
      </c>
      <c r="S1166" s="14">
        <f t="shared" si="99"/>
        <v>41445.962754629632</v>
      </c>
      <c r="T1166" s="15">
        <f t="shared" si="100"/>
        <v>41490.962754629632</v>
      </c>
    </row>
    <row r="1167" spans="1:21" ht="49" hidden="1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104"/>
        <v>101</v>
      </c>
      <c r="P1167">
        <f t="shared" si="98"/>
        <v>41.74</v>
      </c>
      <c r="Q1167" s="10" t="s">
        <v>8308</v>
      </c>
      <c r="R1167" t="s">
        <v>8309</v>
      </c>
      <c r="S1167" s="14">
        <f t="shared" si="99"/>
        <v>42303.617488425924</v>
      </c>
      <c r="T1167" s="15">
        <f t="shared" si="100"/>
        <v>42333.659155092595</v>
      </c>
    </row>
    <row r="1168" spans="1:21" ht="49" hidden="1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104"/>
        <v>101</v>
      </c>
      <c r="P1168">
        <f t="shared" si="98"/>
        <v>55.5</v>
      </c>
      <c r="Q1168" s="10" t="s">
        <v>8323</v>
      </c>
      <c r="R1168" t="s">
        <v>8335</v>
      </c>
      <c r="S1168" s="14">
        <f t="shared" si="99"/>
        <v>41739.525300925925</v>
      </c>
      <c r="T1168" s="15">
        <f t="shared" si="100"/>
        <v>41764.525300925925</v>
      </c>
    </row>
    <row r="1169" spans="1:21" ht="49" x14ac:dyDescent="0.25">
      <c r="A1169">
        <v>2917</v>
      </c>
      <c r="B1169" s="3" t="s">
        <v>2917</v>
      </c>
      <c r="C1169" s="3" t="s">
        <v>7027</v>
      </c>
      <c r="D1169" s="6">
        <v>2000</v>
      </c>
      <c r="E1169" s="8">
        <v>437</v>
      </c>
      <c r="F1169" t="s">
        <v>8220</v>
      </c>
      <c r="G1169" t="s">
        <v>8223</v>
      </c>
      <c r="H1169" t="s">
        <v>8245</v>
      </c>
      <c r="I1169">
        <v>1442381847</v>
      </c>
      <c r="J1169">
        <v>1440826647</v>
      </c>
      <c r="K1169" t="b">
        <v>0</v>
      </c>
      <c r="L1169">
        <v>9</v>
      </c>
      <c r="M1169" t="b">
        <v>0</v>
      </c>
      <c r="N1169" t="s">
        <v>8269</v>
      </c>
      <c r="O1169">
        <f t="shared" si="104"/>
        <v>22</v>
      </c>
      <c r="P1169">
        <f t="shared" si="98"/>
        <v>48.56</v>
      </c>
      <c r="Q1169" s="10" t="s">
        <v>8323</v>
      </c>
      <c r="R1169" t="s">
        <v>8326</v>
      </c>
      <c r="S1169" s="14">
        <f t="shared" si="99"/>
        <v>42245.234340277777</v>
      </c>
      <c r="T1169" s="15">
        <f t="shared" si="100"/>
        <v>42263.234340277777</v>
      </c>
      <c r="U1169">
        <f>YEAR(S1169)</f>
        <v>2015</v>
      </c>
    </row>
    <row r="1170" spans="1:21" ht="21" hidden="1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104"/>
        <v>101</v>
      </c>
      <c r="P1170">
        <f t="shared" si="98"/>
        <v>109.71</v>
      </c>
      <c r="Q1170" s="10" t="s">
        <v>8327</v>
      </c>
      <c r="R1170" t="s">
        <v>8331</v>
      </c>
      <c r="S1170" s="14">
        <f t="shared" si="99"/>
        <v>41524.056921296295</v>
      </c>
      <c r="T1170" s="15">
        <f t="shared" si="100"/>
        <v>41554.056921296295</v>
      </c>
    </row>
    <row r="1171" spans="1:21" ht="49" hidden="1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104"/>
        <v>126</v>
      </c>
      <c r="P1171">
        <f t="shared" si="98"/>
        <v>84.08</v>
      </c>
      <c r="Q1171" s="10" t="s">
        <v>8327</v>
      </c>
      <c r="R1171" t="s">
        <v>8341</v>
      </c>
      <c r="S1171" s="14">
        <f t="shared" si="99"/>
        <v>41107.849143518521</v>
      </c>
      <c r="T1171" s="15">
        <f t="shared" si="100"/>
        <v>41137.849143518521</v>
      </c>
    </row>
    <row r="1172" spans="1:21" ht="49" hidden="1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104"/>
        <v>101</v>
      </c>
      <c r="P1172">
        <f t="shared" ref="P1172:P1235" si="106">IFERROR(ROUND(E1172/L1172,2),0)</f>
        <v>88.44</v>
      </c>
      <c r="Q1172" s="10" t="s">
        <v>8327</v>
      </c>
      <c r="R1172" t="s">
        <v>8341</v>
      </c>
      <c r="S1172" s="14">
        <f t="shared" ref="S1172:S1235" si="107">(((J1172/60)/60)/24)+DATE(1970,1,1)</f>
        <v>41068.520474537036</v>
      </c>
      <c r="T1172" s="15">
        <f t="shared" ref="T1172:T1235" si="108">(((I1172/60)/60)/24)+DATE(1970,1,1)</f>
        <v>41098.520474537036</v>
      </c>
    </row>
    <row r="1173" spans="1:21" ht="49" x14ac:dyDescent="0.25">
      <c r="A1173">
        <v>2918</v>
      </c>
      <c r="B1173" s="3" t="s">
        <v>2918</v>
      </c>
      <c r="C1173" s="3" t="s">
        <v>7028</v>
      </c>
      <c r="D1173" s="6">
        <v>5000</v>
      </c>
      <c r="E1173" s="8">
        <v>1362</v>
      </c>
      <c r="F1173" t="s">
        <v>8220</v>
      </c>
      <c r="G1173" t="s">
        <v>8223</v>
      </c>
      <c r="H1173" t="s">
        <v>8245</v>
      </c>
      <c r="I1173">
        <v>1446131207</v>
      </c>
      <c r="J1173">
        <v>1443712007</v>
      </c>
      <c r="K1173" t="b">
        <v>0</v>
      </c>
      <c r="L1173">
        <v>20</v>
      </c>
      <c r="M1173" t="b">
        <v>0</v>
      </c>
      <c r="N1173" t="s">
        <v>8269</v>
      </c>
      <c r="O1173">
        <f t="shared" si="104"/>
        <v>27</v>
      </c>
      <c r="P1173">
        <f t="shared" si="106"/>
        <v>68.099999999999994</v>
      </c>
      <c r="Q1173" s="10" t="s">
        <v>8323</v>
      </c>
      <c r="R1173" t="s">
        <v>8326</v>
      </c>
      <c r="S1173" s="14">
        <f t="shared" si="107"/>
        <v>42278.629710648151</v>
      </c>
      <c r="T1173" s="15">
        <f t="shared" si="108"/>
        <v>42306.629710648151</v>
      </c>
      <c r="U1173">
        <f t="shared" ref="U1173:U1174" si="109">YEAR(S1173)</f>
        <v>2015</v>
      </c>
    </row>
    <row r="1174" spans="1:21" ht="49" x14ac:dyDescent="0.25">
      <c r="A1174">
        <v>2919</v>
      </c>
      <c r="B1174" s="3" t="s">
        <v>2919</v>
      </c>
      <c r="C1174" s="3" t="s">
        <v>7029</v>
      </c>
      <c r="D1174" s="6">
        <v>600</v>
      </c>
      <c r="E1174" s="8">
        <v>51</v>
      </c>
      <c r="F1174" t="s">
        <v>8220</v>
      </c>
      <c r="G1174" t="s">
        <v>8223</v>
      </c>
      <c r="H1174" t="s">
        <v>8245</v>
      </c>
      <c r="I1174">
        <v>1407250329</v>
      </c>
      <c r="J1174">
        <v>1404658329</v>
      </c>
      <c r="K1174" t="b">
        <v>0</v>
      </c>
      <c r="L1174">
        <v>6</v>
      </c>
      <c r="M1174" t="b">
        <v>0</v>
      </c>
      <c r="N1174" t="s">
        <v>8269</v>
      </c>
      <c r="O1174">
        <f t="shared" si="104"/>
        <v>9</v>
      </c>
      <c r="P1174">
        <f t="shared" si="106"/>
        <v>8.5</v>
      </c>
      <c r="Q1174" s="10" t="s">
        <v>8323</v>
      </c>
      <c r="R1174" t="s">
        <v>8326</v>
      </c>
      <c r="S1174" s="14">
        <f t="shared" si="107"/>
        <v>41826.61954861111</v>
      </c>
      <c r="T1174" s="15">
        <f t="shared" si="108"/>
        <v>41856.61954861111</v>
      </c>
      <c r="U1174">
        <f t="shared" si="109"/>
        <v>2014</v>
      </c>
    </row>
    <row r="1175" spans="1:21" ht="21" hidden="1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104"/>
        <v>101</v>
      </c>
      <c r="P1175">
        <f t="shared" si="106"/>
        <v>186.11</v>
      </c>
      <c r="Q1175" s="10" t="s">
        <v>8321</v>
      </c>
      <c r="R1175" t="s">
        <v>8343</v>
      </c>
      <c r="S1175" s="14">
        <f t="shared" si="107"/>
        <v>40987.776631944449</v>
      </c>
      <c r="T1175" s="15">
        <f t="shared" si="108"/>
        <v>41001.776631944449</v>
      </c>
    </row>
    <row r="1176" spans="1:21" ht="49" x14ac:dyDescent="0.25">
      <c r="A1176">
        <v>2920</v>
      </c>
      <c r="B1176" s="3" t="s">
        <v>2920</v>
      </c>
      <c r="C1176" s="3" t="s">
        <v>7030</v>
      </c>
      <c r="D1176" s="6">
        <v>2500</v>
      </c>
      <c r="E1176" s="8">
        <v>671</v>
      </c>
      <c r="F1176" t="s">
        <v>8220</v>
      </c>
      <c r="G1176" t="s">
        <v>8228</v>
      </c>
      <c r="H1176" t="s">
        <v>8250</v>
      </c>
      <c r="I1176">
        <v>1427306470</v>
      </c>
      <c r="J1176">
        <v>1424718070</v>
      </c>
      <c r="K1176" t="b">
        <v>0</v>
      </c>
      <c r="L1176">
        <v>13</v>
      </c>
      <c r="M1176" t="b">
        <v>0</v>
      </c>
      <c r="N1176" t="s">
        <v>8269</v>
      </c>
      <c r="O1176">
        <f t="shared" si="104"/>
        <v>27</v>
      </c>
      <c r="P1176">
        <f t="shared" si="106"/>
        <v>51.62</v>
      </c>
      <c r="Q1176" s="10" t="s">
        <v>8323</v>
      </c>
      <c r="R1176" t="s">
        <v>8326</v>
      </c>
      <c r="S1176" s="14">
        <f t="shared" si="107"/>
        <v>42058.792476851857</v>
      </c>
      <c r="T1176" s="15">
        <f t="shared" si="108"/>
        <v>42088.750810185185</v>
      </c>
      <c r="U1176">
        <f t="shared" ref="U1176:U1178" si="110">YEAR(S1176)</f>
        <v>2015</v>
      </c>
    </row>
    <row r="1177" spans="1:21" ht="49" x14ac:dyDescent="0.25">
      <c r="A1177">
        <v>2961</v>
      </c>
      <c r="B1177" s="3" t="s">
        <v>2961</v>
      </c>
      <c r="C1177" s="3" t="s">
        <v>7071</v>
      </c>
      <c r="D1177" s="6">
        <v>5000</v>
      </c>
      <c r="E1177" s="8">
        <v>5481</v>
      </c>
      <c r="F1177" t="s">
        <v>8218</v>
      </c>
      <c r="G1177" t="s">
        <v>8223</v>
      </c>
      <c r="H1177" t="s">
        <v>8245</v>
      </c>
      <c r="I1177">
        <v>1427342400</v>
      </c>
      <c r="J1177">
        <v>1424927159</v>
      </c>
      <c r="K1177" t="b">
        <v>0</v>
      </c>
      <c r="L1177">
        <v>108</v>
      </c>
      <c r="M1177" t="b">
        <v>1</v>
      </c>
      <c r="N1177" t="s">
        <v>8269</v>
      </c>
      <c r="O1177">
        <f t="shared" si="104"/>
        <v>110</v>
      </c>
      <c r="P1177">
        <f t="shared" si="106"/>
        <v>50.75</v>
      </c>
      <c r="Q1177" s="10" t="s">
        <v>8323</v>
      </c>
      <c r="R1177" t="s">
        <v>8326</v>
      </c>
      <c r="S1177" s="14">
        <f t="shared" si="107"/>
        <v>42061.212488425925</v>
      </c>
      <c r="T1177" s="15">
        <f t="shared" si="108"/>
        <v>42089.166666666672</v>
      </c>
      <c r="U1177">
        <f t="shared" si="110"/>
        <v>2015</v>
      </c>
    </row>
    <row r="1178" spans="1:21" ht="49" x14ac:dyDescent="0.25">
      <c r="A1178">
        <v>2962</v>
      </c>
      <c r="B1178" s="3" t="s">
        <v>2962</v>
      </c>
      <c r="C1178" s="3" t="s">
        <v>7072</v>
      </c>
      <c r="D1178" s="6">
        <v>1000</v>
      </c>
      <c r="E1178" s="8">
        <v>1218</v>
      </c>
      <c r="F1178" t="s">
        <v>8218</v>
      </c>
      <c r="G1178" t="s">
        <v>8223</v>
      </c>
      <c r="H1178" t="s">
        <v>8245</v>
      </c>
      <c r="I1178">
        <v>1425193140</v>
      </c>
      <c r="J1178">
        <v>1422769906</v>
      </c>
      <c r="K1178" t="b">
        <v>0</v>
      </c>
      <c r="L1178">
        <v>20</v>
      </c>
      <c r="M1178" t="b">
        <v>1</v>
      </c>
      <c r="N1178" t="s">
        <v>8269</v>
      </c>
      <c r="O1178">
        <f t="shared" si="104"/>
        <v>122</v>
      </c>
      <c r="P1178">
        <f t="shared" si="106"/>
        <v>60.9</v>
      </c>
      <c r="Q1178" s="10" t="s">
        <v>8323</v>
      </c>
      <c r="R1178" t="s">
        <v>8326</v>
      </c>
      <c r="S1178" s="14">
        <f t="shared" si="107"/>
        <v>42036.24428240741</v>
      </c>
      <c r="T1178" s="15">
        <f t="shared" si="108"/>
        <v>42064.290972222225</v>
      </c>
      <c r="U1178">
        <f t="shared" si="110"/>
        <v>2015</v>
      </c>
    </row>
    <row r="1179" spans="1:21" ht="49" hidden="1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104"/>
        <v>10</v>
      </c>
      <c r="P1179">
        <f t="shared" si="106"/>
        <v>178.93</v>
      </c>
      <c r="Q1179" s="10" t="s">
        <v>8308</v>
      </c>
      <c r="R1179" t="s">
        <v>8310</v>
      </c>
      <c r="S1179" s="14">
        <f t="shared" si="107"/>
        <v>42632.373414351852</v>
      </c>
      <c r="T1179" s="15">
        <f t="shared" si="108"/>
        <v>42672.373414351852</v>
      </c>
    </row>
    <row r="1180" spans="1:21" ht="65" x14ac:dyDescent="0.25">
      <c r="A1180">
        <v>2963</v>
      </c>
      <c r="B1180" s="3" t="s">
        <v>2963</v>
      </c>
      <c r="C1180" s="3" t="s">
        <v>7073</v>
      </c>
      <c r="D1180" s="6">
        <v>10000</v>
      </c>
      <c r="E1180" s="8">
        <v>10685</v>
      </c>
      <c r="F1180" t="s">
        <v>8218</v>
      </c>
      <c r="G1180" t="s">
        <v>8223</v>
      </c>
      <c r="H1180" t="s">
        <v>8245</v>
      </c>
      <c r="I1180">
        <v>1435835824</v>
      </c>
      <c r="J1180">
        <v>1433243824</v>
      </c>
      <c r="K1180" t="b">
        <v>0</v>
      </c>
      <c r="L1180">
        <v>98</v>
      </c>
      <c r="M1180" t="b">
        <v>1</v>
      </c>
      <c r="N1180" t="s">
        <v>8269</v>
      </c>
      <c r="O1180">
        <f t="shared" si="104"/>
        <v>107</v>
      </c>
      <c r="P1180">
        <f t="shared" si="106"/>
        <v>109.03</v>
      </c>
      <c r="Q1180" s="10" t="s">
        <v>8323</v>
      </c>
      <c r="R1180" t="s">
        <v>8326</v>
      </c>
      <c r="S1180" s="14">
        <f t="shared" si="107"/>
        <v>42157.470185185186</v>
      </c>
      <c r="T1180" s="15">
        <f t="shared" si="108"/>
        <v>42187.470185185186</v>
      </c>
      <c r="U1180">
        <f>YEAR(S1180)</f>
        <v>2015</v>
      </c>
    </row>
    <row r="1181" spans="1:21" ht="49" hidden="1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104"/>
        <v>100</v>
      </c>
      <c r="P1181">
        <f t="shared" si="106"/>
        <v>178.61</v>
      </c>
      <c r="Q1181" s="10" t="s">
        <v>8327</v>
      </c>
      <c r="R1181" t="s">
        <v>8331</v>
      </c>
      <c r="S1181" s="14">
        <f t="shared" si="107"/>
        <v>40996.667199074072</v>
      </c>
      <c r="T1181" s="15">
        <f t="shared" si="108"/>
        <v>41026.667199074072</v>
      </c>
    </row>
    <row r="1182" spans="1:21" ht="49" hidden="1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104"/>
        <v>100</v>
      </c>
      <c r="P1182">
        <f t="shared" si="106"/>
        <v>131.58000000000001</v>
      </c>
      <c r="Q1182" s="10" t="s">
        <v>8327</v>
      </c>
      <c r="R1182" t="s">
        <v>8328</v>
      </c>
      <c r="S1182" s="14">
        <f t="shared" si="107"/>
        <v>40417.011296296296</v>
      </c>
      <c r="T1182" s="15">
        <f t="shared" si="108"/>
        <v>40462.011296296296</v>
      </c>
    </row>
    <row r="1183" spans="1:21" ht="49" hidden="1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104"/>
        <v>100</v>
      </c>
      <c r="P1183">
        <f t="shared" si="106"/>
        <v>192.31</v>
      </c>
      <c r="Q1183" s="10" t="s">
        <v>8321</v>
      </c>
      <c r="R1183" t="s">
        <v>8343</v>
      </c>
      <c r="S1183" s="14">
        <f t="shared" si="107"/>
        <v>41197.753310185188</v>
      </c>
      <c r="T1183" s="15">
        <f t="shared" si="108"/>
        <v>41217.794976851852</v>
      </c>
    </row>
    <row r="1184" spans="1:21" ht="49" hidden="1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104"/>
        <v>100</v>
      </c>
      <c r="P1184">
        <f t="shared" si="106"/>
        <v>100</v>
      </c>
      <c r="Q1184" s="10" t="s">
        <v>8321</v>
      </c>
      <c r="R1184" t="s">
        <v>8322</v>
      </c>
      <c r="S1184" s="14">
        <f t="shared" si="107"/>
        <v>40343.084421296298</v>
      </c>
      <c r="T1184" s="15">
        <f t="shared" si="108"/>
        <v>40378.666666666664</v>
      </c>
    </row>
    <row r="1185" spans="1:21" ht="49" hidden="1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104"/>
        <v>100</v>
      </c>
      <c r="P1185">
        <f t="shared" si="106"/>
        <v>185.19</v>
      </c>
      <c r="Q1185" s="10" t="s">
        <v>8327</v>
      </c>
      <c r="R1185" t="s">
        <v>8341</v>
      </c>
      <c r="S1185" s="14">
        <f t="shared" si="107"/>
        <v>42460.573611111111</v>
      </c>
      <c r="T1185" s="15">
        <f t="shared" si="108"/>
        <v>42482.619444444441</v>
      </c>
    </row>
    <row r="1186" spans="1:21" ht="33" hidden="1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104"/>
        <v>100</v>
      </c>
      <c r="P1186">
        <f t="shared" si="106"/>
        <v>64.94</v>
      </c>
      <c r="Q1186" s="10" t="s">
        <v>8323</v>
      </c>
      <c r="R1186" t="s">
        <v>8335</v>
      </c>
      <c r="S1186" s="14">
        <f t="shared" si="107"/>
        <v>42065.750300925924</v>
      </c>
      <c r="T1186" s="15">
        <f t="shared" si="108"/>
        <v>42095.708634259259</v>
      </c>
    </row>
    <row r="1187" spans="1:21" ht="49" x14ac:dyDescent="0.25">
      <c r="A1187">
        <v>2964</v>
      </c>
      <c r="B1187" s="3" t="s">
        <v>2964</v>
      </c>
      <c r="C1187" s="3" t="s">
        <v>7074</v>
      </c>
      <c r="D1187" s="6">
        <v>5000</v>
      </c>
      <c r="E1187" s="8">
        <v>5035.6899999999996</v>
      </c>
      <c r="F1187" t="s">
        <v>8218</v>
      </c>
      <c r="G1187" t="s">
        <v>8223</v>
      </c>
      <c r="H1187" t="s">
        <v>8245</v>
      </c>
      <c r="I1187">
        <v>1407360720</v>
      </c>
      <c r="J1187">
        <v>1404769819</v>
      </c>
      <c r="K1187" t="b">
        <v>0</v>
      </c>
      <c r="L1187">
        <v>196</v>
      </c>
      <c r="M1187" t="b">
        <v>1</v>
      </c>
      <c r="N1187" t="s">
        <v>8269</v>
      </c>
      <c r="O1187">
        <f t="shared" si="104"/>
        <v>101</v>
      </c>
      <c r="P1187">
        <f t="shared" si="106"/>
        <v>25.69</v>
      </c>
      <c r="Q1187" s="10" t="s">
        <v>8323</v>
      </c>
      <c r="R1187" t="s">
        <v>8326</v>
      </c>
      <c r="S1187" s="14">
        <f t="shared" si="107"/>
        <v>41827.909942129627</v>
      </c>
      <c r="T1187" s="15">
        <f t="shared" si="108"/>
        <v>41857.897222222222</v>
      </c>
      <c r="U1187">
        <f>YEAR(S1187)</f>
        <v>2014</v>
      </c>
    </row>
    <row r="1188" spans="1:21" ht="49" hidden="1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104"/>
        <v>108</v>
      </c>
      <c r="P1188">
        <f t="shared" si="106"/>
        <v>65.16</v>
      </c>
      <c r="Q1188" s="10" t="s">
        <v>8327</v>
      </c>
      <c r="R1188" t="s">
        <v>8329</v>
      </c>
      <c r="S1188" s="14">
        <f t="shared" si="107"/>
        <v>42016.641435185185</v>
      </c>
      <c r="T1188" s="15">
        <f t="shared" si="108"/>
        <v>42046.641435185185</v>
      </c>
    </row>
    <row r="1189" spans="1:21" ht="49" hidden="1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104"/>
        <v>20</v>
      </c>
      <c r="P1189">
        <f t="shared" si="106"/>
        <v>308.75</v>
      </c>
      <c r="Q1189" s="10" t="s">
        <v>8308</v>
      </c>
      <c r="R1189" t="s">
        <v>8310</v>
      </c>
      <c r="S1189" s="14">
        <f t="shared" si="107"/>
        <v>42313.936365740738</v>
      </c>
      <c r="T1189" s="15">
        <f t="shared" si="108"/>
        <v>42343.936365740738</v>
      </c>
    </row>
    <row r="1190" spans="1:21" ht="49" hidden="1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104"/>
        <v>14</v>
      </c>
      <c r="P1190">
        <f t="shared" si="106"/>
        <v>129.97</v>
      </c>
      <c r="Q1190" s="10" t="s">
        <v>8308</v>
      </c>
      <c r="R1190" t="s">
        <v>8318</v>
      </c>
      <c r="S1190" s="14">
        <f t="shared" si="107"/>
        <v>41905.429155092592</v>
      </c>
      <c r="T1190" s="15">
        <f t="shared" si="108"/>
        <v>41935.429155092592</v>
      </c>
    </row>
    <row r="1191" spans="1:21" ht="49" hidden="1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104"/>
        <v>110</v>
      </c>
      <c r="P1191">
        <f t="shared" si="106"/>
        <v>94.9</v>
      </c>
      <c r="Q1191" s="10" t="s">
        <v>8323</v>
      </c>
      <c r="R1191" t="s">
        <v>8335</v>
      </c>
      <c r="S1191" s="14">
        <f t="shared" si="107"/>
        <v>41865.882928240739</v>
      </c>
      <c r="T1191" s="15">
        <f t="shared" si="108"/>
        <v>41890.882928240739</v>
      </c>
    </row>
    <row r="1192" spans="1:21" ht="49" hidden="1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104"/>
        <v>10</v>
      </c>
      <c r="P1192">
        <f t="shared" si="106"/>
        <v>54.67</v>
      </c>
      <c r="Q1192" s="10" t="s">
        <v>8308</v>
      </c>
      <c r="R1192" t="s">
        <v>8310</v>
      </c>
      <c r="S1192" s="14">
        <f t="shared" si="107"/>
        <v>42626.633703703701</v>
      </c>
      <c r="T1192" s="15">
        <f t="shared" si="108"/>
        <v>42656.633703703701</v>
      </c>
    </row>
    <row r="1193" spans="1:21" ht="33" hidden="1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104"/>
        <v>2</v>
      </c>
      <c r="P1193">
        <f t="shared" si="106"/>
        <v>39.57</v>
      </c>
      <c r="Q1193" s="10" t="s">
        <v>8321</v>
      </c>
      <c r="R1193" t="s">
        <v>8339</v>
      </c>
      <c r="S1193" s="14">
        <f t="shared" si="107"/>
        <v>41757.975011574075</v>
      </c>
      <c r="T1193" s="15">
        <f t="shared" si="108"/>
        <v>41793.165972222225</v>
      </c>
    </row>
    <row r="1194" spans="1:21" ht="49" x14ac:dyDescent="0.25">
      <c r="A1194">
        <v>2965</v>
      </c>
      <c r="B1194" s="3" t="s">
        <v>2965</v>
      </c>
      <c r="C1194" s="3" t="s">
        <v>7075</v>
      </c>
      <c r="D1194" s="6">
        <v>1500</v>
      </c>
      <c r="E1194" s="8">
        <v>1635</v>
      </c>
      <c r="F1194" t="s">
        <v>8218</v>
      </c>
      <c r="G1194" t="s">
        <v>8223</v>
      </c>
      <c r="H1194" t="s">
        <v>8245</v>
      </c>
      <c r="I1194">
        <v>1436290233</v>
      </c>
      <c r="J1194">
        <v>1433698233</v>
      </c>
      <c r="K1194" t="b">
        <v>0</v>
      </c>
      <c r="L1194">
        <v>39</v>
      </c>
      <c r="M1194" t="b">
        <v>1</v>
      </c>
      <c r="N1194" t="s">
        <v>8269</v>
      </c>
      <c r="O1194">
        <f t="shared" si="104"/>
        <v>109</v>
      </c>
      <c r="P1194">
        <f t="shared" si="106"/>
        <v>41.92</v>
      </c>
      <c r="Q1194" s="10" t="s">
        <v>8323</v>
      </c>
      <c r="R1194" t="s">
        <v>8326</v>
      </c>
      <c r="S1194" s="14">
        <f t="shared" si="107"/>
        <v>42162.729548611111</v>
      </c>
      <c r="T1194" s="15">
        <f t="shared" si="108"/>
        <v>42192.729548611111</v>
      </c>
      <c r="U1194">
        <f>YEAR(S1194)</f>
        <v>2015</v>
      </c>
    </row>
    <row r="1195" spans="1:21" ht="49" hidden="1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104"/>
        <v>196</v>
      </c>
      <c r="P1195">
        <f t="shared" si="106"/>
        <v>40.75</v>
      </c>
      <c r="Q1195" s="10" t="s">
        <v>8327</v>
      </c>
      <c r="R1195" t="s">
        <v>8329</v>
      </c>
      <c r="S1195" s="14">
        <f t="shared" si="107"/>
        <v>41716.785011574073</v>
      </c>
      <c r="T1195" s="15">
        <f t="shared" si="108"/>
        <v>41739.290972222225</v>
      </c>
    </row>
    <row r="1196" spans="1:21" ht="49" hidden="1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104"/>
        <v>33</v>
      </c>
      <c r="P1196">
        <f t="shared" si="106"/>
        <v>88.8</v>
      </c>
      <c r="Q1196" s="10" t="s">
        <v>8321</v>
      </c>
      <c r="R1196" t="s">
        <v>8339</v>
      </c>
      <c r="S1196" s="14">
        <f t="shared" si="107"/>
        <v>41904.407812500001</v>
      </c>
      <c r="T1196" s="15">
        <f t="shared" si="108"/>
        <v>41964.449479166666</v>
      </c>
    </row>
    <row r="1197" spans="1:21" ht="49" hidden="1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104"/>
        <v>106</v>
      </c>
      <c r="P1197">
        <f t="shared" si="106"/>
        <v>64.75</v>
      </c>
      <c r="Q1197" s="10" t="s">
        <v>8316</v>
      </c>
      <c r="R1197" t="s">
        <v>8317</v>
      </c>
      <c r="S1197" s="14">
        <f t="shared" si="107"/>
        <v>41614.651493055557</v>
      </c>
      <c r="T1197" s="15">
        <f t="shared" si="108"/>
        <v>41644.651493055557</v>
      </c>
    </row>
    <row r="1198" spans="1:21" ht="49" hidden="1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104"/>
        <v>20</v>
      </c>
      <c r="P1198">
        <f t="shared" si="106"/>
        <v>44.94</v>
      </c>
      <c r="Q1198" s="10" t="s">
        <v>8313</v>
      </c>
      <c r="R1198" t="s">
        <v>8314</v>
      </c>
      <c r="S1198" s="14">
        <f t="shared" si="107"/>
        <v>41897.134895833333</v>
      </c>
      <c r="T1198" s="15">
        <f t="shared" si="108"/>
        <v>41928</v>
      </c>
    </row>
    <row r="1199" spans="1:21" ht="49" hidden="1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104"/>
        <v>110</v>
      </c>
      <c r="P1199">
        <f t="shared" si="106"/>
        <v>74.25</v>
      </c>
      <c r="Q1199" s="10" t="s">
        <v>8327</v>
      </c>
      <c r="R1199" t="s">
        <v>8331</v>
      </c>
      <c r="S1199" s="14">
        <f t="shared" si="107"/>
        <v>42526.874236111107</v>
      </c>
      <c r="T1199" s="15">
        <f t="shared" si="108"/>
        <v>42556.874236111107</v>
      </c>
    </row>
    <row r="1200" spans="1:21" ht="49" hidden="1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104"/>
        <v>138</v>
      </c>
      <c r="P1200">
        <f t="shared" si="106"/>
        <v>34.17</v>
      </c>
      <c r="Q1200" s="10" t="s">
        <v>8327</v>
      </c>
      <c r="R1200" t="s">
        <v>8331</v>
      </c>
      <c r="S1200" s="14">
        <f t="shared" si="107"/>
        <v>41543.988067129627</v>
      </c>
      <c r="T1200" s="15">
        <f t="shared" si="108"/>
        <v>41571.988067129627</v>
      </c>
    </row>
    <row r="1201" spans="1:21" ht="49" hidden="1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104"/>
        <v>320</v>
      </c>
      <c r="P1201">
        <f t="shared" si="106"/>
        <v>24.76</v>
      </c>
      <c r="Q1201" s="10" t="s">
        <v>8316</v>
      </c>
      <c r="R1201" t="s">
        <v>8317</v>
      </c>
      <c r="S1201" s="14">
        <f t="shared" si="107"/>
        <v>42469.874907407408</v>
      </c>
      <c r="T1201" s="15">
        <f t="shared" si="108"/>
        <v>42487.083333333328</v>
      </c>
    </row>
    <row r="1202" spans="1:21" ht="33" hidden="1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104"/>
        <v>107</v>
      </c>
      <c r="P1202">
        <f t="shared" si="106"/>
        <v>28.58</v>
      </c>
      <c r="Q1202" s="10" t="s">
        <v>8321</v>
      </c>
      <c r="R1202" t="s">
        <v>8322</v>
      </c>
      <c r="S1202" s="14">
        <f t="shared" si="107"/>
        <v>40526.36917824074</v>
      </c>
      <c r="T1202" s="15">
        <f t="shared" si="108"/>
        <v>40576.332638888889</v>
      </c>
    </row>
    <row r="1203" spans="1:21" ht="65" hidden="1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104"/>
        <v>120</v>
      </c>
      <c r="P1203">
        <f t="shared" si="106"/>
        <v>41.7</v>
      </c>
      <c r="Q1203" s="10" t="s">
        <v>8327</v>
      </c>
      <c r="R1203" t="s">
        <v>8336</v>
      </c>
      <c r="S1203" s="14">
        <f t="shared" si="107"/>
        <v>42051.148888888885</v>
      </c>
      <c r="T1203" s="15">
        <f t="shared" si="108"/>
        <v>42079.107222222221</v>
      </c>
    </row>
    <row r="1204" spans="1:21" ht="49" x14ac:dyDescent="0.25">
      <c r="A1204">
        <v>2966</v>
      </c>
      <c r="B1204" s="3" t="s">
        <v>2966</v>
      </c>
      <c r="C1204" s="3" t="s">
        <v>7076</v>
      </c>
      <c r="D1204" s="6">
        <v>10000</v>
      </c>
      <c r="E1204" s="8">
        <v>11363</v>
      </c>
      <c r="F1204" t="s">
        <v>8218</v>
      </c>
      <c r="G1204" t="s">
        <v>8223</v>
      </c>
      <c r="H1204" t="s">
        <v>8245</v>
      </c>
      <c r="I1204">
        <v>1442425412</v>
      </c>
      <c r="J1204">
        <v>1439833412</v>
      </c>
      <c r="K1204" t="b">
        <v>0</v>
      </c>
      <c r="L1204">
        <v>128</v>
      </c>
      <c r="M1204" t="b">
        <v>1</v>
      </c>
      <c r="N1204" t="s">
        <v>8269</v>
      </c>
      <c r="O1204">
        <f t="shared" si="104"/>
        <v>114</v>
      </c>
      <c r="P1204">
        <f t="shared" si="106"/>
        <v>88.77</v>
      </c>
      <c r="Q1204" s="10" t="s">
        <v>8323</v>
      </c>
      <c r="R1204" t="s">
        <v>8326</v>
      </c>
      <c r="S1204" s="14">
        <f t="shared" si="107"/>
        <v>42233.738564814819</v>
      </c>
      <c r="T1204" s="15">
        <f t="shared" si="108"/>
        <v>42263.738564814819</v>
      </c>
      <c r="U1204">
        <f t="shared" ref="U1204:U1205" si="111">YEAR(S1204)</f>
        <v>2015</v>
      </c>
    </row>
    <row r="1205" spans="1:21" ht="49" x14ac:dyDescent="0.25">
      <c r="A1205">
        <v>2967</v>
      </c>
      <c r="B1205" s="3" t="s">
        <v>2967</v>
      </c>
      <c r="C1205" s="3" t="s">
        <v>7077</v>
      </c>
      <c r="D1205" s="6">
        <v>5000</v>
      </c>
      <c r="E1205" s="8">
        <v>5696</v>
      </c>
      <c r="F1205" t="s">
        <v>8218</v>
      </c>
      <c r="G1205" t="s">
        <v>8223</v>
      </c>
      <c r="H1205" t="s">
        <v>8245</v>
      </c>
      <c r="I1205">
        <v>1425872692</v>
      </c>
      <c r="J1205">
        <v>1423284292</v>
      </c>
      <c r="K1205" t="b">
        <v>0</v>
      </c>
      <c r="L1205">
        <v>71</v>
      </c>
      <c r="M1205" t="b">
        <v>1</v>
      </c>
      <c r="N1205" t="s">
        <v>8269</v>
      </c>
      <c r="O1205">
        <f t="shared" si="104"/>
        <v>114</v>
      </c>
      <c r="P1205">
        <f t="shared" si="106"/>
        <v>80.23</v>
      </c>
      <c r="Q1205" s="10" t="s">
        <v>8323</v>
      </c>
      <c r="R1205" t="s">
        <v>8326</v>
      </c>
      <c r="S1205" s="14">
        <f t="shared" si="107"/>
        <v>42042.197824074072</v>
      </c>
      <c r="T1205" s="15">
        <f t="shared" si="108"/>
        <v>42072.156157407408</v>
      </c>
      <c r="U1205">
        <f t="shared" si="111"/>
        <v>2015</v>
      </c>
    </row>
    <row r="1206" spans="1:21" ht="49" hidden="1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104"/>
        <v>237</v>
      </c>
      <c r="P1206">
        <f t="shared" si="106"/>
        <v>36.21</v>
      </c>
      <c r="Q1206" s="10" t="s">
        <v>8327</v>
      </c>
      <c r="R1206" t="s">
        <v>8329</v>
      </c>
      <c r="S1206" s="14">
        <f t="shared" si="107"/>
        <v>42145.919687500005</v>
      </c>
      <c r="T1206" s="15">
        <f t="shared" si="108"/>
        <v>42175.919687500005</v>
      </c>
    </row>
    <row r="1207" spans="1:21" ht="49" hidden="1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104"/>
        <v>3</v>
      </c>
      <c r="P1207">
        <f t="shared" si="106"/>
        <v>81.239999999999995</v>
      </c>
      <c r="Q1207" s="10" t="s">
        <v>8321</v>
      </c>
      <c r="R1207" t="s">
        <v>8337</v>
      </c>
      <c r="S1207" s="14">
        <f t="shared" si="107"/>
        <v>42186.257418981477</v>
      </c>
      <c r="T1207" s="15">
        <f t="shared" si="108"/>
        <v>42217.207638888889</v>
      </c>
    </row>
    <row r="1208" spans="1:21" ht="49" hidden="1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104"/>
        <v>117</v>
      </c>
      <c r="P1208">
        <f t="shared" si="106"/>
        <v>85.18</v>
      </c>
      <c r="Q1208" s="10" t="s">
        <v>8323</v>
      </c>
      <c r="R1208" t="s">
        <v>8324</v>
      </c>
      <c r="S1208" s="14">
        <f t="shared" si="107"/>
        <v>42024.702893518523</v>
      </c>
      <c r="T1208" s="15">
        <f t="shared" si="108"/>
        <v>42045.702893518523</v>
      </c>
    </row>
    <row r="1209" spans="1:21" ht="49" hidden="1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104"/>
        <v>134</v>
      </c>
      <c r="P1209">
        <f t="shared" si="106"/>
        <v>62.38</v>
      </c>
      <c r="Q1209" s="10" t="s">
        <v>8327</v>
      </c>
      <c r="R1209" t="s">
        <v>8328</v>
      </c>
      <c r="S1209" s="14">
        <f t="shared" si="107"/>
        <v>41373.690266203703</v>
      </c>
      <c r="T1209" s="15">
        <f t="shared" si="108"/>
        <v>41403.690266203703</v>
      </c>
    </row>
    <row r="1210" spans="1:21" ht="49" hidden="1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104"/>
        <v>212</v>
      </c>
      <c r="P1210">
        <f t="shared" si="106"/>
        <v>50.25</v>
      </c>
      <c r="Q1210" s="10" t="s">
        <v>8327</v>
      </c>
      <c r="R1210" t="s">
        <v>8331</v>
      </c>
      <c r="S1210" s="14">
        <f t="shared" si="107"/>
        <v>42707.074976851851</v>
      </c>
      <c r="T1210" s="15">
        <f t="shared" si="108"/>
        <v>42727.074976851851</v>
      </c>
    </row>
    <row r="1211" spans="1:21" ht="65" hidden="1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104"/>
        <v>2</v>
      </c>
      <c r="P1211">
        <f t="shared" si="106"/>
        <v>424.45</v>
      </c>
      <c r="Q1211" s="10" t="s">
        <v>8308</v>
      </c>
      <c r="R1211" t="s">
        <v>8310</v>
      </c>
      <c r="S1211" s="14">
        <f t="shared" si="107"/>
        <v>41921.263078703705</v>
      </c>
      <c r="T1211" s="15">
        <f t="shared" si="108"/>
        <v>41973.957638888889</v>
      </c>
    </row>
    <row r="1212" spans="1:21" ht="49" hidden="1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104"/>
        <v>72</v>
      </c>
      <c r="P1212">
        <f t="shared" si="106"/>
        <v>49.12</v>
      </c>
      <c r="Q1212" s="10" t="s">
        <v>8316</v>
      </c>
      <c r="R1212" t="s">
        <v>8344</v>
      </c>
      <c r="S1212" s="14">
        <f t="shared" si="107"/>
        <v>41923.783576388887</v>
      </c>
      <c r="T1212" s="15">
        <f t="shared" si="108"/>
        <v>41963.825243055559</v>
      </c>
    </row>
    <row r="1213" spans="1:21" ht="49" hidden="1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104"/>
        <v>104</v>
      </c>
      <c r="P1213">
        <f t="shared" si="106"/>
        <v>53.56</v>
      </c>
      <c r="Q1213" s="10" t="s">
        <v>8327</v>
      </c>
      <c r="R1213" t="s">
        <v>8331</v>
      </c>
      <c r="S1213" s="14">
        <f t="shared" si="107"/>
        <v>40663.08666666667</v>
      </c>
      <c r="T1213" s="15">
        <f t="shared" si="108"/>
        <v>40706.166666666664</v>
      </c>
    </row>
    <row r="1214" spans="1:21" ht="33" x14ac:dyDescent="0.25">
      <c r="A1214">
        <v>2968</v>
      </c>
      <c r="B1214" s="3" t="s">
        <v>2968</v>
      </c>
      <c r="C1214" s="3" t="s">
        <v>7078</v>
      </c>
      <c r="D1214" s="6">
        <v>3500</v>
      </c>
      <c r="E1214" s="8">
        <v>3710</v>
      </c>
      <c r="F1214" t="s">
        <v>8218</v>
      </c>
      <c r="G1214" t="s">
        <v>8223</v>
      </c>
      <c r="H1214" t="s">
        <v>8245</v>
      </c>
      <c r="I1214">
        <v>1471406340</v>
      </c>
      <c r="J1214">
        <v>1470227660</v>
      </c>
      <c r="K1214" t="b">
        <v>0</v>
      </c>
      <c r="L1214">
        <v>47</v>
      </c>
      <c r="M1214" t="b">
        <v>1</v>
      </c>
      <c r="N1214" t="s">
        <v>8269</v>
      </c>
      <c r="O1214">
        <f t="shared" si="104"/>
        <v>106</v>
      </c>
      <c r="P1214">
        <f t="shared" si="106"/>
        <v>78.94</v>
      </c>
      <c r="Q1214" s="10" t="s">
        <v>8323</v>
      </c>
      <c r="R1214" t="s">
        <v>8326</v>
      </c>
      <c r="S1214" s="14">
        <f t="shared" si="107"/>
        <v>42585.523842592593</v>
      </c>
      <c r="T1214" s="15">
        <f t="shared" si="108"/>
        <v>42599.165972222225</v>
      </c>
      <c r="U1214">
        <f>YEAR(S1214)</f>
        <v>2016</v>
      </c>
    </row>
    <row r="1215" spans="1:21" ht="49" hidden="1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104"/>
        <v>103</v>
      </c>
      <c r="P1215">
        <f t="shared" si="106"/>
        <v>43.04</v>
      </c>
      <c r="Q1215" s="10" t="s">
        <v>8321</v>
      </c>
      <c r="R1215" t="s">
        <v>8343</v>
      </c>
      <c r="S1215" s="14">
        <f t="shared" si="107"/>
        <v>41701.901817129627</v>
      </c>
      <c r="T1215" s="15">
        <f t="shared" si="108"/>
        <v>41721</v>
      </c>
    </row>
    <row r="1216" spans="1:21" ht="49" hidden="1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104"/>
        <v>155</v>
      </c>
      <c r="P1216">
        <f t="shared" si="106"/>
        <v>96.71</v>
      </c>
      <c r="Q1216" s="10" t="s">
        <v>8321</v>
      </c>
      <c r="R1216" t="s">
        <v>8343</v>
      </c>
      <c r="S1216" s="14">
        <f t="shared" si="107"/>
        <v>41311.799513888887</v>
      </c>
      <c r="T1216" s="15">
        <f t="shared" si="108"/>
        <v>41336.799513888887</v>
      </c>
    </row>
    <row r="1217" spans="1:21" ht="49" hidden="1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104"/>
        <v>155</v>
      </c>
      <c r="P1217">
        <f t="shared" si="106"/>
        <v>69.27</v>
      </c>
      <c r="Q1217" s="10" t="s">
        <v>8319</v>
      </c>
      <c r="R1217" t="s">
        <v>8320</v>
      </c>
      <c r="S1217" s="14">
        <f t="shared" si="107"/>
        <v>42738.692233796297</v>
      </c>
      <c r="T1217" s="15">
        <f t="shared" si="108"/>
        <v>42768.692233796297</v>
      </c>
    </row>
    <row r="1218" spans="1:21" ht="49" hidden="1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ref="O1218:O1281" si="112">ROUND(E1218/D1218*100,0)</f>
        <v>31</v>
      </c>
      <c r="P1218">
        <f t="shared" si="106"/>
        <v>231.75</v>
      </c>
      <c r="Q1218" s="10" t="s">
        <v>8327</v>
      </c>
      <c r="R1218" t="s">
        <v>8350</v>
      </c>
      <c r="S1218" s="14">
        <f t="shared" si="107"/>
        <v>40847.171018518515</v>
      </c>
      <c r="T1218" s="15">
        <f t="shared" si="108"/>
        <v>40889.212685185186</v>
      </c>
    </row>
    <row r="1219" spans="1:21" ht="49" hidden="1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si="112"/>
        <v>4</v>
      </c>
      <c r="P1219">
        <f t="shared" si="106"/>
        <v>125.27</v>
      </c>
      <c r="Q1219" s="10" t="s">
        <v>8323</v>
      </c>
      <c r="R1219" t="s">
        <v>8324</v>
      </c>
      <c r="S1219" s="14">
        <f t="shared" si="107"/>
        <v>42081.731273148151</v>
      </c>
      <c r="T1219" s="15">
        <f t="shared" si="108"/>
        <v>42111.731273148151</v>
      </c>
    </row>
    <row r="1220" spans="1:21" ht="49" hidden="1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112"/>
        <v>31</v>
      </c>
      <c r="P1220">
        <f t="shared" si="106"/>
        <v>124.92</v>
      </c>
      <c r="Q1220" s="10" t="s">
        <v>8308</v>
      </c>
      <c r="R1220" t="s">
        <v>8310</v>
      </c>
      <c r="S1220" s="14">
        <f t="shared" si="107"/>
        <v>42668.726701388892</v>
      </c>
      <c r="T1220" s="15">
        <f t="shared" si="108"/>
        <v>42698.768368055549</v>
      </c>
    </row>
    <row r="1221" spans="1:21" ht="49" x14ac:dyDescent="0.25">
      <c r="A1221">
        <v>2969</v>
      </c>
      <c r="B1221" s="3" t="s">
        <v>2969</v>
      </c>
      <c r="C1221" s="3" t="s">
        <v>7079</v>
      </c>
      <c r="D1221" s="6">
        <v>1000</v>
      </c>
      <c r="E1221" s="8">
        <v>1625</v>
      </c>
      <c r="F1221" t="s">
        <v>8218</v>
      </c>
      <c r="G1221" t="s">
        <v>8228</v>
      </c>
      <c r="H1221" t="s">
        <v>8250</v>
      </c>
      <c r="I1221">
        <v>1430693460</v>
      </c>
      <c r="J1221">
        <v>1428087153</v>
      </c>
      <c r="K1221" t="b">
        <v>0</v>
      </c>
      <c r="L1221">
        <v>17</v>
      </c>
      <c r="M1221" t="b">
        <v>1</v>
      </c>
      <c r="N1221" t="s">
        <v>8269</v>
      </c>
      <c r="O1221">
        <f t="shared" si="112"/>
        <v>163</v>
      </c>
      <c r="P1221">
        <f t="shared" si="106"/>
        <v>95.59</v>
      </c>
      <c r="Q1221" s="10" t="s">
        <v>8323</v>
      </c>
      <c r="R1221" t="s">
        <v>8326</v>
      </c>
      <c r="S1221" s="14">
        <f t="shared" si="107"/>
        <v>42097.786493055552</v>
      </c>
      <c r="T1221" s="15">
        <f t="shared" si="108"/>
        <v>42127.952083333337</v>
      </c>
      <c r="U1221">
        <f t="shared" ref="U1221:U1224" si="113">YEAR(S1221)</f>
        <v>2015</v>
      </c>
    </row>
    <row r="1222" spans="1:21" ht="49" x14ac:dyDescent="0.25">
      <c r="A1222">
        <v>2970</v>
      </c>
      <c r="B1222" s="3" t="s">
        <v>2970</v>
      </c>
      <c r="C1222" s="3" t="s">
        <v>7080</v>
      </c>
      <c r="D1222" s="6">
        <v>6000</v>
      </c>
      <c r="E1222" s="8">
        <v>6360</v>
      </c>
      <c r="F1222" t="s">
        <v>8218</v>
      </c>
      <c r="G1222" t="s">
        <v>8223</v>
      </c>
      <c r="H1222" t="s">
        <v>8245</v>
      </c>
      <c r="I1222">
        <v>1405699451</v>
      </c>
      <c r="J1222">
        <v>1403107451</v>
      </c>
      <c r="K1222" t="b">
        <v>0</v>
      </c>
      <c r="L1222">
        <v>91</v>
      </c>
      <c r="M1222" t="b">
        <v>1</v>
      </c>
      <c r="N1222" t="s">
        <v>8269</v>
      </c>
      <c r="O1222">
        <f t="shared" si="112"/>
        <v>106</v>
      </c>
      <c r="P1222">
        <f t="shared" si="106"/>
        <v>69.89</v>
      </c>
      <c r="Q1222" s="10" t="s">
        <v>8323</v>
      </c>
      <c r="R1222" t="s">
        <v>8326</v>
      </c>
      <c r="S1222" s="14">
        <f t="shared" si="107"/>
        <v>41808.669571759259</v>
      </c>
      <c r="T1222" s="15">
        <f t="shared" si="108"/>
        <v>41838.669571759259</v>
      </c>
      <c r="U1222">
        <f t="shared" si="113"/>
        <v>2014</v>
      </c>
    </row>
    <row r="1223" spans="1:21" ht="49" x14ac:dyDescent="0.25">
      <c r="A1223">
        <v>2971</v>
      </c>
      <c r="B1223" s="3" t="s">
        <v>2971</v>
      </c>
      <c r="C1223" s="3" t="s">
        <v>7081</v>
      </c>
      <c r="D1223" s="6">
        <v>3200</v>
      </c>
      <c r="E1223" s="8">
        <v>3205</v>
      </c>
      <c r="F1223" t="s">
        <v>8218</v>
      </c>
      <c r="G1223" t="s">
        <v>8223</v>
      </c>
      <c r="H1223" t="s">
        <v>8245</v>
      </c>
      <c r="I1223">
        <v>1409500078</v>
      </c>
      <c r="J1223">
        <v>1406908078</v>
      </c>
      <c r="K1223" t="b">
        <v>0</v>
      </c>
      <c r="L1223">
        <v>43</v>
      </c>
      <c r="M1223" t="b">
        <v>1</v>
      </c>
      <c r="N1223" t="s">
        <v>8269</v>
      </c>
      <c r="O1223">
        <f t="shared" si="112"/>
        <v>100</v>
      </c>
      <c r="P1223">
        <f t="shared" si="106"/>
        <v>74.53</v>
      </c>
      <c r="Q1223" s="10" t="s">
        <v>8323</v>
      </c>
      <c r="R1223" t="s">
        <v>8326</v>
      </c>
      <c r="S1223" s="14">
        <f t="shared" si="107"/>
        <v>41852.658310185187</v>
      </c>
      <c r="T1223" s="15">
        <f t="shared" si="108"/>
        <v>41882.658310185187</v>
      </c>
      <c r="U1223">
        <f t="shared" si="113"/>
        <v>2014</v>
      </c>
    </row>
    <row r="1224" spans="1:21" ht="33" x14ac:dyDescent="0.25">
      <c r="A1224">
        <v>2972</v>
      </c>
      <c r="B1224" s="3" t="s">
        <v>2972</v>
      </c>
      <c r="C1224" s="3" t="s">
        <v>7082</v>
      </c>
      <c r="D1224" s="6">
        <v>2000</v>
      </c>
      <c r="E1224" s="8">
        <v>2107</v>
      </c>
      <c r="F1224" t="s">
        <v>8218</v>
      </c>
      <c r="G1224" t="s">
        <v>8223</v>
      </c>
      <c r="H1224" t="s">
        <v>8245</v>
      </c>
      <c r="I1224">
        <v>1480899600</v>
      </c>
      <c r="J1224">
        <v>1479609520</v>
      </c>
      <c r="K1224" t="b">
        <v>0</v>
      </c>
      <c r="L1224">
        <v>17</v>
      </c>
      <c r="M1224" t="b">
        <v>1</v>
      </c>
      <c r="N1224" t="s">
        <v>8269</v>
      </c>
      <c r="O1224">
        <f t="shared" si="112"/>
        <v>105</v>
      </c>
      <c r="P1224">
        <f t="shared" si="106"/>
        <v>123.94</v>
      </c>
      <c r="Q1224" s="10" t="s">
        <v>8323</v>
      </c>
      <c r="R1224" t="s">
        <v>8326</v>
      </c>
      <c r="S1224" s="14">
        <f t="shared" si="107"/>
        <v>42694.110185185185</v>
      </c>
      <c r="T1224" s="15">
        <f t="shared" si="108"/>
        <v>42709.041666666672</v>
      </c>
      <c r="U1224">
        <f t="shared" si="113"/>
        <v>2016</v>
      </c>
    </row>
    <row r="1225" spans="1:21" ht="49" hidden="1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112"/>
        <v>30</v>
      </c>
      <c r="P1225">
        <f t="shared" si="106"/>
        <v>51.29</v>
      </c>
      <c r="Q1225" s="10" t="s">
        <v>8316</v>
      </c>
      <c r="R1225" t="s">
        <v>8334</v>
      </c>
      <c r="S1225" s="14">
        <f t="shared" si="107"/>
        <v>41575.237430555557</v>
      </c>
      <c r="T1225" s="15">
        <f t="shared" si="108"/>
        <v>41605.279097222221</v>
      </c>
    </row>
    <row r="1226" spans="1:21" ht="49" x14ac:dyDescent="0.25">
      <c r="A1226">
        <v>2973</v>
      </c>
      <c r="B1226" s="3" t="s">
        <v>2973</v>
      </c>
      <c r="C1226" s="3" t="s">
        <v>7083</v>
      </c>
      <c r="D1226" s="6">
        <v>5000</v>
      </c>
      <c r="E1226" s="8">
        <v>8740</v>
      </c>
      <c r="F1226" t="s">
        <v>8218</v>
      </c>
      <c r="G1226" t="s">
        <v>8223</v>
      </c>
      <c r="H1226" t="s">
        <v>8245</v>
      </c>
      <c r="I1226">
        <v>1451620800</v>
      </c>
      <c r="J1226">
        <v>1449171508</v>
      </c>
      <c r="K1226" t="b">
        <v>0</v>
      </c>
      <c r="L1226">
        <v>33</v>
      </c>
      <c r="M1226" t="b">
        <v>1</v>
      </c>
      <c r="N1226" t="s">
        <v>8269</v>
      </c>
      <c r="O1226">
        <f t="shared" si="112"/>
        <v>175</v>
      </c>
      <c r="P1226">
        <f t="shared" si="106"/>
        <v>264.85000000000002</v>
      </c>
      <c r="Q1226" s="10" t="s">
        <v>8323</v>
      </c>
      <c r="R1226" t="s">
        <v>8326</v>
      </c>
      <c r="S1226" s="14">
        <f t="shared" si="107"/>
        <v>42341.818379629629</v>
      </c>
      <c r="T1226" s="15">
        <f t="shared" si="108"/>
        <v>42370.166666666672</v>
      </c>
      <c r="U1226">
        <f t="shared" ref="U1226:U1227" si="114">YEAR(S1226)</f>
        <v>2015</v>
      </c>
    </row>
    <row r="1227" spans="1:21" ht="49" x14ac:dyDescent="0.25">
      <c r="A1227">
        <v>2974</v>
      </c>
      <c r="B1227" s="3" t="s">
        <v>2974</v>
      </c>
      <c r="C1227" s="3" t="s">
        <v>7084</v>
      </c>
      <c r="D1227" s="6">
        <v>5000</v>
      </c>
      <c r="E1227" s="8">
        <v>5100</v>
      </c>
      <c r="F1227" t="s">
        <v>8218</v>
      </c>
      <c r="G1227" t="s">
        <v>8223</v>
      </c>
      <c r="H1227" t="s">
        <v>8245</v>
      </c>
      <c r="I1227">
        <v>1411695300</v>
      </c>
      <c r="J1227">
        <v>1409275671</v>
      </c>
      <c r="K1227" t="b">
        <v>0</v>
      </c>
      <c r="L1227">
        <v>87</v>
      </c>
      <c r="M1227" t="b">
        <v>1</v>
      </c>
      <c r="N1227" t="s">
        <v>8269</v>
      </c>
      <c r="O1227">
        <f t="shared" si="112"/>
        <v>102</v>
      </c>
      <c r="P1227">
        <f t="shared" si="106"/>
        <v>58.62</v>
      </c>
      <c r="Q1227" s="10" t="s">
        <v>8323</v>
      </c>
      <c r="R1227" t="s">
        <v>8326</v>
      </c>
      <c r="S1227" s="14">
        <f t="shared" si="107"/>
        <v>41880.061006944445</v>
      </c>
      <c r="T1227" s="15">
        <f t="shared" si="108"/>
        <v>41908.065972222219</v>
      </c>
      <c r="U1227">
        <f t="shared" si="114"/>
        <v>2014</v>
      </c>
    </row>
    <row r="1228" spans="1:21" ht="49" hidden="1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112"/>
        <v>103</v>
      </c>
      <c r="P1228">
        <f t="shared" si="106"/>
        <v>77.27</v>
      </c>
      <c r="Q1228" s="10" t="s">
        <v>8311</v>
      </c>
      <c r="R1228" t="s">
        <v>8333</v>
      </c>
      <c r="S1228" s="14">
        <f t="shared" si="107"/>
        <v>41299.878148148149</v>
      </c>
      <c r="T1228" s="15">
        <f t="shared" si="108"/>
        <v>41329.878148148149</v>
      </c>
    </row>
    <row r="1229" spans="1:21" ht="49" hidden="1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112"/>
        <v>101</v>
      </c>
      <c r="P1229">
        <f t="shared" si="106"/>
        <v>267.64999999999998</v>
      </c>
      <c r="Q1229" s="10" t="s">
        <v>8323</v>
      </c>
      <c r="R1229" t="s">
        <v>8335</v>
      </c>
      <c r="S1229" s="14">
        <f t="shared" si="107"/>
        <v>41771.814791666664</v>
      </c>
      <c r="T1229" s="15">
        <f t="shared" si="108"/>
        <v>41801.814791666664</v>
      </c>
    </row>
    <row r="1230" spans="1:21" ht="49" x14ac:dyDescent="0.25">
      <c r="A1230">
        <v>2975</v>
      </c>
      <c r="B1230" s="3" t="s">
        <v>2975</v>
      </c>
      <c r="C1230" s="3" t="s">
        <v>7085</v>
      </c>
      <c r="D1230" s="6">
        <v>8000</v>
      </c>
      <c r="E1230" s="8">
        <v>8010</v>
      </c>
      <c r="F1230" t="s">
        <v>8218</v>
      </c>
      <c r="G1230" t="s">
        <v>8223</v>
      </c>
      <c r="H1230" t="s">
        <v>8245</v>
      </c>
      <c r="I1230">
        <v>1417057200</v>
      </c>
      <c r="J1230">
        <v>1414599886</v>
      </c>
      <c r="K1230" t="b">
        <v>0</v>
      </c>
      <c r="L1230">
        <v>113</v>
      </c>
      <c r="M1230" t="b">
        <v>1</v>
      </c>
      <c r="N1230" t="s">
        <v>8269</v>
      </c>
      <c r="O1230">
        <f t="shared" si="112"/>
        <v>100</v>
      </c>
      <c r="P1230">
        <f t="shared" si="106"/>
        <v>70.88</v>
      </c>
      <c r="Q1230" s="10" t="s">
        <v>8323</v>
      </c>
      <c r="R1230" t="s">
        <v>8326</v>
      </c>
      <c r="S1230" s="14">
        <f t="shared" si="107"/>
        <v>41941.683865740742</v>
      </c>
      <c r="T1230" s="15">
        <f t="shared" si="108"/>
        <v>41970.125</v>
      </c>
      <c r="U1230">
        <f t="shared" ref="U1230:U1231" si="115">YEAR(S1230)</f>
        <v>2014</v>
      </c>
    </row>
    <row r="1231" spans="1:21" ht="49" x14ac:dyDescent="0.25">
      <c r="A1231">
        <v>2976</v>
      </c>
      <c r="B1231" s="3" t="s">
        <v>2976</v>
      </c>
      <c r="C1231" s="3" t="s">
        <v>7086</v>
      </c>
      <c r="D1231" s="6">
        <v>70</v>
      </c>
      <c r="E1231" s="8">
        <v>120</v>
      </c>
      <c r="F1231" t="s">
        <v>8218</v>
      </c>
      <c r="G1231" t="s">
        <v>8224</v>
      </c>
      <c r="H1231" t="s">
        <v>8246</v>
      </c>
      <c r="I1231">
        <v>1457870400</v>
      </c>
      <c r="J1231">
        <v>1456421530</v>
      </c>
      <c r="K1231" t="b">
        <v>0</v>
      </c>
      <c r="L1231">
        <v>14</v>
      </c>
      <c r="M1231" t="b">
        <v>1</v>
      </c>
      <c r="N1231" t="s">
        <v>8269</v>
      </c>
      <c r="O1231">
        <f t="shared" si="112"/>
        <v>171</v>
      </c>
      <c r="P1231">
        <f t="shared" si="106"/>
        <v>8.57</v>
      </c>
      <c r="Q1231" s="10" t="s">
        <v>8323</v>
      </c>
      <c r="R1231" t="s">
        <v>8326</v>
      </c>
      <c r="S1231" s="14">
        <f t="shared" si="107"/>
        <v>42425.730671296296</v>
      </c>
      <c r="T1231" s="15">
        <f t="shared" si="108"/>
        <v>42442.5</v>
      </c>
      <c r="U1231">
        <f t="shared" si="115"/>
        <v>2016</v>
      </c>
    </row>
    <row r="1232" spans="1:21" ht="49" hidden="1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112"/>
        <v>101</v>
      </c>
      <c r="P1232">
        <f t="shared" si="106"/>
        <v>64.709999999999994</v>
      </c>
      <c r="Q1232" s="10" t="s">
        <v>8327</v>
      </c>
      <c r="R1232" t="s">
        <v>8338</v>
      </c>
      <c r="S1232" s="14">
        <f t="shared" si="107"/>
        <v>41572.492974537039</v>
      </c>
      <c r="T1232" s="15">
        <f t="shared" si="108"/>
        <v>41602.534641203703</v>
      </c>
    </row>
    <row r="1233" spans="1:21" ht="49" hidden="1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112"/>
        <v>174</v>
      </c>
      <c r="P1233">
        <f t="shared" si="106"/>
        <v>32.32</v>
      </c>
      <c r="Q1233" s="10" t="s">
        <v>8313</v>
      </c>
      <c r="R1233" t="s">
        <v>8314</v>
      </c>
      <c r="S1233" s="14">
        <f t="shared" si="107"/>
        <v>42570.702986111108</v>
      </c>
      <c r="T1233" s="15">
        <f t="shared" si="108"/>
        <v>42600.702986111108</v>
      </c>
    </row>
    <row r="1234" spans="1:21" ht="49" hidden="1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112"/>
        <v>100</v>
      </c>
      <c r="P1234">
        <f t="shared" si="106"/>
        <v>167.49</v>
      </c>
      <c r="Q1234" s="10" t="s">
        <v>8321</v>
      </c>
      <c r="R1234" t="s">
        <v>8343</v>
      </c>
      <c r="S1234" s="14">
        <f t="shared" si="107"/>
        <v>40248.834999999999</v>
      </c>
      <c r="T1234" s="15">
        <f t="shared" si="108"/>
        <v>40338.791666666664</v>
      </c>
    </row>
    <row r="1235" spans="1:21" ht="49" hidden="1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112"/>
        <v>113</v>
      </c>
      <c r="P1235">
        <f t="shared" si="106"/>
        <v>136.91</v>
      </c>
      <c r="Q1235" s="10" t="s">
        <v>8327</v>
      </c>
      <c r="R1235" t="s">
        <v>8341</v>
      </c>
      <c r="S1235" s="14">
        <f t="shared" si="107"/>
        <v>41953.091134259259</v>
      </c>
      <c r="T1235" s="15">
        <f t="shared" si="108"/>
        <v>41981.207638888889</v>
      </c>
    </row>
    <row r="1236" spans="1:21" ht="49" hidden="1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112"/>
        <v>100</v>
      </c>
      <c r="P1236">
        <f t="shared" ref="P1236:P1299" si="116">IFERROR(ROUND(E1236/L1236,2),0)</f>
        <v>74.069999999999993</v>
      </c>
      <c r="Q1236" s="10" t="s">
        <v>8327</v>
      </c>
      <c r="R1236" t="s">
        <v>8341</v>
      </c>
      <c r="S1236" s="14">
        <f t="shared" ref="S1236:S1299" si="117">(((J1236/60)/60)/24)+DATE(1970,1,1)</f>
        <v>42208.680023148147</v>
      </c>
      <c r="T1236" s="15">
        <f t="shared" ref="T1236:T1299" si="118">(((I1236/60)/60)/24)+DATE(1970,1,1)</f>
        <v>42231.165972222225</v>
      </c>
    </row>
    <row r="1237" spans="1:21" ht="49" hidden="1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112"/>
        <v>113</v>
      </c>
      <c r="P1237">
        <f t="shared" si="116"/>
        <v>47.54</v>
      </c>
      <c r="Q1237" s="10" t="s">
        <v>8327</v>
      </c>
      <c r="R1237" t="s">
        <v>8328</v>
      </c>
      <c r="S1237" s="14">
        <f t="shared" si="117"/>
        <v>40999.645925925928</v>
      </c>
      <c r="T1237" s="15">
        <f t="shared" si="118"/>
        <v>41029.645925925928</v>
      </c>
    </row>
    <row r="1238" spans="1:21" ht="65" x14ac:dyDescent="0.25">
      <c r="A1238">
        <v>2977</v>
      </c>
      <c r="B1238" s="3" t="s">
        <v>2977</v>
      </c>
      <c r="C1238" s="3" t="s">
        <v>7087</v>
      </c>
      <c r="D1238" s="6">
        <v>3000</v>
      </c>
      <c r="E1238" s="8">
        <v>3407</v>
      </c>
      <c r="F1238" t="s">
        <v>8218</v>
      </c>
      <c r="G1238" t="s">
        <v>8223</v>
      </c>
      <c r="H1238" t="s">
        <v>8245</v>
      </c>
      <c r="I1238">
        <v>1427076840</v>
      </c>
      <c r="J1238">
        <v>1421960934</v>
      </c>
      <c r="K1238" t="b">
        <v>0</v>
      </c>
      <c r="L1238">
        <v>30</v>
      </c>
      <c r="M1238" t="b">
        <v>1</v>
      </c>
      <c r="N1238" t="s">
        <v>8269</v>
      </c>
      <c r="O1238">
        <f t="shared" si="112"/>
        <v>114</v>
      </c>
      <c r="P1238">
        <f t="shared" si="116"/>
        <v>113.57</v>
      </c>
      <c r="Q1238" s="10" t="s">
        <v>8323</v>
      </c>
      <c r="R1238" t="s">
        <v>8326</v>
      </c>
      <c r="S1238" s="14">
        <f t="shared" si="117"/>
        <v>42026.88118055556</v>
      </c>
      <c r="T1238" s="15">
        <f t="shared" si="118"/>
        <v>42086.093055555553</v>
      </c>
      <c r="U1238">
        <f>YEAR(S1238)</f>
        <v>2015</v>
      </c>
    </row>
    <row r="1239" spans="1:21" ht="49" hidden="1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112"/>
        <v>113</v>
      </c>
      <c r="P1239">
        <f t="shared" si="116"/>
        <v>80.55</v>
      </c>
      <c r="Q1239" s="10" t="s">
        <v>8327</v>
      </c>
      <c r="R1239" t="s">
        <v>8328</v>
      </c>
      <c r="S1239" s="14">
        <f t="shared" si="117"/>
        <v>40730.878912037035</v>
      </c>
      <c r="T1239" s="15">
        <f t="shared" si="118"/>
        <v>40760.878912037035</v>
      </c>
    </row>
    <row r="1240" spans="1:21" ht="49" hidden="1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112"/>
        <v>100</v>
      </c>
      <c r="P1240">
        <f t="shared" si="116"/>
        <v>104.65</v>
      </c>
      <c r="Q1240" s="10" t="s">
        <v>8327</v>
      </c>
      <c r="R1240" t="s">
        <v>8331</v>
      </c>
      <c r="S1240" s="14">
        <f t="shared" si="117"/>
        <v>41962.100532407407</v>
      </c>
      <c r="T1240" s="15">
        <f t="shared" si="118"/>
        <v>41995.207638888889</v>
      </c>
    </row>
    <row r="1241" spans="1:21" ht="49" x14ac:dyDescent="0.25">
      <c r="A1241">
        <v>2978</v>
      </c>
      <c r="B1241" s="3" t="s">
        <v>2978</v>
      </c>
      <c r="C1241" s="3" t="s">
        <v>7088</v>
      </c>
      <c r="D1241" s="6">
        <v>750</v>
      </c>
      <c r="E1241" s="8">
        <v>971</v>
      </c>
      <c r="F1241" t="s">
        <v>8218</v>
      </c>
      <c r="G1241" t="s">
        <v>8223</v>
      </c>
      <c r="H1241" t="s">
        <v>8245</v>
      </c>
      <c r="I1241">
        <v>1413784740</v>
      </c>
      <c r="J1241">
        <v>1412954547</v>
      </c>
      <c r="K1241" t="b">
        <v>0</v>
      </c>
      <c r="L1241">
        <v>16</v>
      </c>
      <c r="M1241" t="b">
        <v>1</v>
      </c>
      <c r="N1241" t="s">
        <v>8269</v>
      </c>
      <c r="O1241">
        <f t="shared" si="112"/>
        <v>129</v>
      </c>
      <c r="P1241">
        <f t="shared" si="116"/>
        <v>60.69</v>
      </c>
      <c r="Q1241" s="10" t="s">
        <v>8323</v>
      </c>
      <c r="R1241" t="s">
        <v>8326</v>
      </c>
      <c r="S1241" s="14">
        <f t="shared" si="117"/>
        <v>41922.640590277777</v>
      </c>
      <c r="T1241" s="15">
        <f t="shared" si="118"/>
        <v>41932.249305555553</v>
      </c>
      <c r="U1241">
        <f>YEAR(S1241)</f>
        <v>2014</v>
      </c>
    </row>
    <row r="1242" spans="1:21" ht="21" hidden="1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112"/>
        <v>36</v>
      </c>
      <c r="P1242">
        <f t="shared" si="116"/>
        <v>373.5</v>
      </c>
      <c r="Q1242" s="10" t="s">
        <v>8321</v>
      </c>
      <c r="R1242" t="s">
        <v>8325</v>
      </c>
      <c r="S1242" s="14">
        <f t="shared" si="117"/>
        <v>41939.810300925928</v>
      </c>
      <c r="T1242" s="15">
        <f t="shared" si="118"/>
        <v>41969.851967592593</v>
      </c>
    </row>
    <row r="1243" spans="1:21" ht="49" hidden="1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112"/>
        <v>111</v>
      </c>
      <c r="P1243">
        <f t="shared" si="116"/>
        <v>61.9</v>
      </c>
      <c r="Q1243" s="10" t="s">
        <v>8327</v>
      </c>
      <c r="R1243" t="s">
        <v>8329</v>
      </c>
      <c r="S1243" s="14">
        <f t="shared" si="117"/>
        <v>40956.066087962965</v>
      </c>
      <c r="T1243" s="15">
        <f t="shared" si="118"/>
        <v>41013.73333333333</v>
      </c>
    </row>
    <row r="1244" spans="1:21" ht="49" x14ac:dyDescent="0.25">
      <c r="A1244">
        <v>2979</v>
      </c>
      <c r="B1244" s="3" t="s">
        <v>2979</v>
      </c>
      <c r="C1244" s="3" t="s">
        <v>7089</v>
      </c>
      <c r="D1244" s="6">
        <v>5000</v>
      </c>
      <c r="E1244" s="8">
        <v>5070</v>
      </c>
      <c r="F1244" t="s">
        <v>8218</v>
      </c>
      <c r="G1244" t="s">
        <v>8223</v>
      </c>
      <c r="H1244" t="s">
        <v>8245</v>
      </c>
      <c r="I1244">
        <v>1420524000</v>
      </c>
      <c r="J1244">
        <v>1419104823</v>
      </c>
      <c r="K1244" t="b">
        <v>0</v>
      </c>
      <c r="L1244">
        <v>46</v>
      </c>
      <c r="M1244" t="b">
        <v>1</v>
      </c>
      <c r="N1244" t="s">
        <v>8269</v>
      </c>
      <c r="O1244">
        <f t="shared" si="112"/>
        <v>101</v>
      </c>
      <c r="P1244">
        <f t="shared" si="116"/>
        <v>110.22</v>
      </c>
      <c r="Q1244" s="10" t="s">
        <v>8323</v>
      </c>
      <c r="R1244" t="s">
        <v>8326</v>
      </c>
      <c r="S1244" s="14">
        <f t="shared" si="117"/>
        <v>41993.824340277773</v>
      </c>
      <c r="T1244" s="15">
        <f t="shared" si="118"/>
        <v>42010.25</v>
      </c>
      <c r="U1244">
        <f t="shared" ref="U1244:U1246" si="119">YEAR(S1244)</f>
        <v>2014</v>
      </c>
    </row>
    <row r="1245" spans="1:21" ht="49" x14ac:dyDescent="0.25">
      <c r="A1245">
        <v>2980</v>
      </c>
      <c r="B1245" s="3" t="s">
        <v>2980</v>
      </c>
      <c r="C1245" s="3" t="s">
        <v>7090</v>
      </c>
      <c r="D1245" s="6">
        <v>3000</v>
      </c>
      <c r="E1245" s="8">
        <v>3275</v>
      </c>
      <c r="F1245" t="s">
        <v>8218</v>
      </c>
      <c r="G1245" t="s">
        <v>8223</v>
      </c>
      <c r="H1245" t="s">
        <v>8245</v>
      </c>
      <c r="I1245">
        <v>1440381600</v>
      </c>
      <c r="J1245">
        <v>1438639130</v>
      </c>
      <c r="K1245" t="b">
        <v>0</v>
      </c>
      <c r="L1245">
        <v>24</v>
      </c>
      <c r="M1245" t="b">
        <v>1</v>
      </c>
      <c r="N1245" t="s">
        <v>8269</v>
      </c>
      <c r="O1245">
        <f t="shared" si="112"/>
        <v>109</v>
      </c>
      <c r="P1245">
        <f t="shared" si="116"/>
        <v>136.46</v>
      </c>
      <c r="Q1245" s="10" t="s">
        <v>8323</v>
      </c>
      <c r="R1245" t="s">
        <v>8326</v>
      </c>
      <c r="S1245" s="14">
        <f t="shared" si="117"/>
        <v>42219.915856481486</v>
      </c>
      <c r="T1245" s="15">
        <f t="shared" si="118"/>
        <v>42240.083333333328</v>
      </c>
      <c r="U1245">
        <f t="shared" si="119"/>
        <v>2015</v>
      </c>
    </row>
    <row r="1246" spans="1:21" ht="49" x14ac:dyDescent="0.25">
      <c r="A1246">
        <v>3128</v>
      </c>
      <c r="B1246" s="3" t="s">
        <v>3128</v>
      </c>
      <c r="C1246" s="3" t="s">
        <v>7238</v>
      </c>
      <c r="D1246" s="6">
        <v>15000</v>
      </c>
      <c r="E1246" s="8">
        <v>16291</v>
      </c>
      <c r="F1246" t="s">
        <v>8221</v>
      </c>
      <c r="G1246" t="s">
        <v>8223</v>
      </c>
      <c r="H1246" t="s">
        <v>8245</v>
      </c>
      <c r="I1246">
        <v>1489690141</v>
      </c>
      <c r="J1246">
        <v>1487101741</v>
      </c>
      <c r="K1246" t="b">
        <v>0</v>
      </c>
      <c r="L1246">
        <v>117</v>
      </c>
      <c r="M1246" t="b">
        <v>0</v>
      </c>
      <c r="N1246" t="s">
        <v>8269</v>
      </c>
      <c r="O1246">
        <f t="shared" si="112"/>
        <v>109</v>
      </c>
      <c r="P1246">
        <f t="shared" si="116"/>
        <v>139.24</v>
      </c>
      <c r="Q1246" s="10" t="s">
        <v>8323</v>
      </c>
      <c r="R1246" t="s">
        <v>8326</v>
      </c>
      <c r="S1246" s="14">
        <f t="shared" si="117"/>
        <v>42780.825706018513</v>
      </c>
      <c r="T1246" s="15">
        <f t="shared" si="118"/>
        <v>42810.784039351856</v>
      </c>
      <c r="U1246">
        <f t="shared" si="119"/>
        <v>2017</v>
      </c>
    </row>
    <row r="1247" spans="1:21" ht="33" hidden="1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112"/>
        <v>110</v>
      </c>
      <c r="P1247">
        <f t="shared" si="116"/>
        <v>50.11</v>
      </c>
      <c r="Q1247" s="10" t="s">
        <v>8323</v>
      </c>
      <c r="R1247" t="s">
        <v>8335</v>
      </c>
      <c r="S1247" s="14">
        <f t="shared" si="117"/>
        <v>42182.108252314814</v>
      </c>
      <c r="T1247" s="15">
        <f t="shared" si="118"/>
        <v>42242.108252314814</v>
      </c>
    </row>
    <row r="1248" spans="1:21" ht="49" x14ac:dyDescent="0.25">
      <c r="A1248">
        <v>3129</v>
      </c>
      <c r="B1248" s="3" t="s">
        <v>3129</v>
      </c>
      <c r="C1248" s="3" t="s">
        <v>7239</v>
      </c>
      <c r="D1248" s="6">
        <v>1250</v>
      </c>
      <c r="E1248" s="8">
        <v>10</v>
      </c>
      <c r="F1248" t="s">
        <v>8221</v>
      </c>
      <c r="G1248" t="s">
        <v>8223</v>
      </c>
      <c r="H1248" t="s">
        <v>8245</v>
      </c>
      <c r="I1248">
        <v>1492542819</v>
      </c>
      <c r="J1248">
        <v>1489090419</v>
      </c>
      <c r="K1248" t="b">
        <v>0</v>
      </c>
      <c r="L1248">
        <v>1</v>
      </c>
      <c r="M1248" t="b">
        <v>0</v>
      </c>
      <c r="N1248" t="s">
        <v>8269</v>
      </c>
      <c r="O1248">
        <f t="shared" si="112"/>
        <v>1</v>
      </c>
      <c r="P1248">
        <f t="shared" si="116"/>
        <v>10</v>
      </c>
      <c r="Q1248" s="10" t="s">
        <v>8323</v>
      </c>
      <c r="R1248" t="s">
        <v>8326</v>
      </c>
      <c r="S1248" s="14">
        <f t="shared" si="117"/>
        <v>42803.842812499999</v>
      </c>
      <c r="T1248" s="15">
        <f t="shared" si="118"/>
        <v>42843.801145833335</v>
      </c>
      <c r="U1248">
        <f t="shared" ref="U1248:U1249" si="120">YEAR(S1248)</f>
        <v>2017</v>
      </c>
    </row>
    <row r="1249" spans="1:21" ht="33" x14ac:dyDescent="0.25">
      <c r="A1249">
        <v>3130</v>
      </c>
      <c r="B1249" s="3" t="s">
        <v>3130</v>
      </c>
      <c r="C1249" s="3" t="s">
        <v>7240</v>
      </c>
      <c r="D1249" s="6">
        <v>10000</v>
      </c>
      <c r="E1249" s="8">
        <v>375</v>
      </c>
      <c r="F1249" t="s">
        <v>8221</v>
      </c>
      <c r="G1249" t="s">
        <v>8223</v>
      </c>
      <c r="H1249" t="s">
        <v>8245</v>
      </c>
      <c r="I1249">
        <v>1492145940</v>
      </c>
      <c r="J1249">
        <v>1489504916</v>
      </c>
      <c r="K1249" t="b">
        <v>0</v>
      </c>
      <c r="L1249">
        <v>4</v>
      </c>
      <c r="M1249" t="b">
        <v>0</v>
      </c>
      <c r="N1249" t="s">
        <v>8269</v>
      </c>
      <c r="O1249">
        <f t="shared" si="112"/>
        <v>4</v>
      </c>
      <c r="P1249">
        <f t="shared" si="116"/>
        <v>93.75</v>
      </c>
      <c r="Q1249" s="10" t="s">
        <v>8323</v>
      </c>
      <c r="R1249" t="s">
        <v>8326</v>
      </c>
      <c r="S1249" s="14">
        <f t="shared" si="117"/>
        <v>42808.640231481477</v>
      </c>
      <c r="T1249" s="15">
        <f t="shared" si="118"/>
        <v>42839.207638888889</v>
      </c>
      <c r="U1249">
        <f t="shared" si="120"/>
        <v>2017</v>
      </c>
    </row>
    <row r="1250" spans="1:21" ht="49" hidden="1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112"/>
        <v>147</v>
      </c>
      <c r="P1250">
        <f t="shared" si="116"/>
        <v>191.13</v>
      </c>
      <c r="Q1250" s="10" t="s">
        <v>8323</v>
      </c>
      <c r="R1250" t="s">
        <v>8324</v>
      </c>
      <c r="S1250" s="14">
        <f t="shared" si="117"/>
        <v>42570.110243055555</v>
      </c>
      <c r="T1250" s="15">
        <f t="shared" si="118"/>
        <v>42600.110243055555</v>
      </c>
    </row>
    <row r="1251" spans="1:21" ht="49" hidden="1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112"/>
        <v>126</v>
      </c>
      <c r="P1251">
        <f t="shared" si="116"/>
        <v>57.08</v>
      </c>
      <c r="Q1251" s="10" t="s">
        <v>8321</v>
      </c>
      <c r="R1251" t="s">
        <v>8322</v>
      </c>
      <c r="S1251" s="14">
        <f t="shared" si="117"/>
        <v>41013.787569444445</v>
      </c>
      <c r="T1251" s="15">
        <f t="shared" si="118"/>
        <v>41045.791666666664</v>
      </c>
    </row>
    <row r="1252" spans="1:21" ht="49" hidden="1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112"/>
        <v>110</v>
      </c>
      <c r="P1252">
        <f t="shared" si="116"/>
        <v>93.4</v>
      </c>
      <c r="Q1252" s="10" t="s">
        <v>8321</v>
      </c>
      <c r="R1252" t="s">
        <v>8332</v>
      </c>
      <c r="S1252" s="14">
        <f t="shared" si="117"/>
        <v>42563.932951388888</v>
      </c>
      <c r="T1252" s="15">
        <f t="shared" si="118"/>
        <v>42580.232638888891</v>
      </c>
    </row>
    <row r="1253" spans="1:21" ht="49" hidden="1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112"/>
        <v>878</v>
      </c>
      <c r="P1253">
        <f t="shared" si="116"/>
        <v>27.6</v>
      </c>
      <c r="Q1253" s="10" t="s">
        <v>8308</v>
      </c>
      <c r="R1253" t="s">
        <v>8315</v>
      </c>
      <c r="S1253" s="14">
        <f t="shared" si="117"/>
        <v>41902.874432870369</v>
      </c>
      <c r="T1253" s="15">
        <f t="shared" si="118"/>
        <v>41932.874432870369</v>
      </c>
    </row>
    <row r="1254" spans="1:21" ht="49" hidden="1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112"/>
        <v>219</v>
      </c>
      <c r="P1254">
        <f t="shared" si="116"/>
        <v>67.260000000000005</v>
      </c>
      <c r="Q1254" s="10" t="s">
        <v>8308</v>
      </c>
      <c r="R1254" t="s">
        <v>8309</v>
      </c>
      <c r="S1254" s="14">
        <f t="shared" si="117"/>
        <v>41844.771793981483</v>
      </c>
      <c r="T1254" s="15">
        <f t="shared" si="118"/>
        <v>41874.771793981483</v>
      </c>
    </row>
    <row r="1255" spans="1:21" ht="33" x14ac:dyDescent="0.25">
      <c r="A1255">
        <v>3131</v>
      </c>
      <c r="B1255" s="3" t="s">
        <v>3131</v>
      </c>
      <c r="C1255" s="3" t="s">
        <v>7241</v>
      </c>
      <c r="D1255" s="6">
        <v>4100</v>
      </c>
      <c r="E1255" s="8">
        <v>645</v>
      </c>
      <c r="F1255" t="s">
        <v>8221</v>
      </c>
      <c r="G1255" t="s">
        <v>8223</v>
      </c>
      <c r="H1255" t="s">
        <v>8245</v>
      </c>
      <c r="I1255">
        <v>1491656045</v>
      </c>
      <c r="J1255">
        <v>1489067645</v>
      </c>
      <c r="K1255" t="b">
        <v>0</v>
      </c>
      <c r="L1255">
        <v>12</v>
      </c>
      <c r="M1255" t="b">
        <v>0</v>
      </c>
      <c r="N1255" t="s">
        <v>8269</v>
      </c>
      <c r="O1255">
        <f t="shared" si="112"/>
        <v>16</v>
      </c>
      <c r="P1255">
        <f t="shared" si="116"/>
        <v>53.75</v>
      </c>
      <c r="Q1255" s="10" t="s">
        <v>8323</v>
      </c>
      <c r="R1255" t="s">
        <v>8326</v>
      </c>
      <c r="S1255" s="14">
        <f t="shared" si="117"/>
        <v>42803.579224537039</v>
      </c>
      <c r="T1255" s="15">
        <f t="shared" si="118"/>
        <v>42833.537557870368</v>
      </c>
      <c r="U1255">
        <f>YEAR(S1255)</f>
        <v>2017</v>
      </c>
    </row>
    <row r="1256" spans="1:21" ht="49" hidden="1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112"/>
        <v>17</v>
      </c>
      <c r="P1256">
        <f t="shared" si="116"/>
        <v>111.41</v>
      </c>
      <c r="Q1256" s="10" t="s">
        <v>8308</v>
      </c>
      <c r="R1256" t="s">
        <v>8342</v>
      </c>
      <c r="S1256" s="14">
        <f t="shared" si="117"/>
        <v>42198.559479166666</v>
      </c>
      <c r="T1256" s="15">
        <f t="shared" si="118"/>
        <v>42231.556944444441</v>
      </c>
    </row>
    <row r="1257" spans="1:21" ht="49" hidden="1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112"/>
        <v>124</v>
      </c>
      <c r="P1257">
        <f t="shared" si="116"/>
        <v>68.94</v>
      </c>
      <c r="Q1257" s="10" t="s">
        <v>8327</v>
      </c>
      <c r="R1257" t="s">
        <v>8331</v>
      </c>
      <c r="S1257" s="14">
        <f t="shared" si="117"/>
        <v>42160.735208333332</v>
      </c>
      <c r="T1257" s="15">
        <f t="shared" si="118"/>
        <v>42190.735208333332</v>
      </c>
    </row>
    <row r="1258" spans="1:21" ht="33" hidden="1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112"/>
        <v>109</v>
      </c>
      <c r="P1258">
        <f t="shared" si="116"/>
        <v>28.94</v>
      </c>
      <c r="Q1258" s="10" t="s">
        <v>8311</v>
      </c>
      <c r="R1258" t="s">
        <v>8312</v>
      </c>
      <c r="S1258" s="14">
        <f t="shared" si="117"/>
        <v>41344.662858796299</v>
      </c>
      <c r="T1258" s="15">
        <f t="shared" si="118"/>
        <v>41374.662858796299</v>
      </c>
    </row>
    <row r="1259" spans="1:21" ht="33" x14ac:dyDescent="0.25">
      <c r="A1259">
        <v>3132</v>
      </c>
      <c r="B1259" s="3" t="s">
        <v>3132</v>
      </c>
      <c r="C1259" s="3" t="s">
        <v>7242</v>
      </c>
      <c r="D1259" s="6">
        <v>30000</v>
      </c>
      <c r="E1259" s="8">
        <v>10</v>
      </c>
      <c r="F1259" t="s">
        <v>8221</v>
      </c>
      <c r="G1259" t="s">
        <v>8223</v>
      </c>
      <c r="H1259" t="s">
        <v>8245</v>
      </c>
      <c r="I1259">
        <v>1492759460</v>
      </c>
      <c r="J1259">
        <v>1487579060</v>
      </c>
      <c r="K1259" t="b">
        <v>0</v>
      </c>
      <c r="L1259">
        <v>1</v>
      </c>
      <c r="M1259" t="b">
        <v>0</v>
      </c>
      <c r="N1259" t="s">
        <v>8269</v>
      </c>
      <c r="O1259">
        <f t="shared" si="112"/>
        <v>0</v>
      </c>
      <c r="P1259">
        <f t="shared" si="116"/>
        <v>10</v>
      </c>
      <c r="Q1259" s="10" t="s">
        <v>8323</v>
      </c>
      <c r="R1259" t="s">
        <v>8326</v>
      </c>
      <c r="S1259" s="14">
        <f t="shared" si="117"/>
        <v>42786.350231481483</v>
      </c>
      <c r="T1259" s="15">
        <f t="shared" si="118"/>
        <v>42846.308564814812</v>
      </c>
      <c r="U1259">
        <f>YEAR(S1259)</f>
        <v>2017</v>
      </c>
    </row>
    <row r="1260" spans="1:21" ht="49" hidden="1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112"/>
        <v>173</v>
      </c>
      <c r="P1260">
        <f t="shared" si="116"/>
        <v>100.47</v>
      </c>
      <c r="Q1260" s="10" t="s">
        <v>8327</v>
      </c>
      <c r="R1260" t="s">
        <v>8331</v>
      </c>
      <c r="S1260" s="14">
        <f t="shared" si="117"/>
        <v>40987.977060185185</v>
      </c>
      <c r="T1260" s="15">
        <f t="shared" si="118"/>
        <v>41022.166666666664</v>
      </c>
    </row>
    <row r="1261" spans="1:21" ht="49" hidden="1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112"/>
        <v>22</v>
      </c>
      <c r="P1261">
        <f t="shared" si="116"/>
        <v>110.64</v>
      </c>
      <c r="Q1261" s="10" t="s">
        <v>8321</v>
      </c>
      <c r="R1261" t="s">
        <v>8339</v>
      </c>
      <c r="S1261" s="14">
        <f t="shared" si="117"/>
        <v>41135.679791666669</v>
      </c>
      <c r="T1261" s="15">
        <f t="shared" si="118"/>
        <v>41180.679791666669</v>
      </c>
    </row>
    <row r="1262" spans="1:21" ht="49" hidden="1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112"/>
        <v>127</v>
      </c>
      <c r="P1262">
        <f t="shared" si="116"/>
        <v>52.6</v>
      </c>
      <c r="Q1262" s="10" t="s">
        <v>8327</v>
      </c>
      <c r="R1262" t="s">
        <v>8338</v>
      </c>
      <c r="S1262" s="14">
        <f t="shared" si="117"/>
        <v>41682.0705787037</v>
      </c>
      <c r="T1262" s="15">
        <f t="shared" si="118"/>
        <v>41709.290972222225</v>
      </c>
    </row>
    <row r="1263" spans="1:21" ht="49" hidden="1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112"/>
        <v>123</v>
      </c>
      <c r="P1263">
        <f t="shared" si="116"/>
        <v>93.7</v>
      </c>
      <c r="Q1263" s="10" t="s">
        <v>8308</v>
      </c>
      <c r="R1263" t="s">
        <v>8340</v>
      </c>
      <c r="S1263" s="14">
        <f t="shared" si="117"/>
        <v>42083.895532407405</v>
      </c>
      <c r="T1263" s="15">
        <f t="shared" si="118"/>
        <v>42128.895532407405</v>
      </c>
    </row>
    <row r="1264" spans="1:21" ht="33" hidden="1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112"/>
        <v>168</v>
      </c>
      <c r="P1264">
        <f t="shared" si="116"/>
        <v>10.51</v>
      </c>
      <c r="Q1264" s="10" t="s">
        <v>8308</v>
      </c>
      <c r="R1264" t="s">
        <v>8309</v>
      </c>
      <c r="S1264" s="14">
        <f t="shared" si="117"/>
        <v>42026.370717592596</v>
      </c>
      <c r="T1264" s="15">
        <f t="shared" si="118"/>
        <v>42065.833333333328</v>
      </c>
    </row>
    <row r="1265" spans="1:21" ht="49" hidden="1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112"/>
        <v>108</v>
      </c>
      <c r="P1265">
        <f t="shared" si="116"/>
        <v>74.239999999999995</v>
      </c>
      <c r="Q1265" s="10" t="s">
        <v>8323</v>
      </c>
      <c r="R1265" t="s">
        <v>8335</v>
      </c>
      <c r="S1265" s="14">
        <f t="shared" si="117"/>
        <v>41772.727893518517</v>
      </c>
      <c r="T1265" s="15">
        <f t="shared" si="118"/>
        <v>41802.727893518517</v>
      </c>
    </row>
    <row r="1266" spans="1:21" ht="49" hidden="1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112"/>
        <v>43</v>
      </c>
      <c r="P1266">
        <f t="shared" si="116"/>
        <v>40.98</v>
      </c>
      <c r="Q1266" s="10" t="s">
        <v>8308</v>
      </c>
      <c r="R1266" t="s">
        <v>8318</v>
      </c>
      <c r="S1266" s="14">
        <f t="shared" si="117"/>
        <v>42270.875706018516</v>
      </c>
      <c r="T1266" s="15">
        <f t="shared" si="118"/>
        <v>42298.958333333328</v>
      </c>
    </row>
    <row r="1267" spans="1:21" ht="49" x14ac:dyDescent="0.25">
      <c r="A1267">
        <v>3133</v>
      </c>
      <c r="B1267" s="3" t="s">
        <v>3133</v>
      </c>
      <c r="C1267" s="3" t="s">
        <v>7243</v>
      </c>
      <c r="D1267" s="6">
        <v>500</v>
      </c>
      <c r="E1267" s="8">
        <v>540</v>
      </c>
      <c r="F1267" t="s">
        <v>8221</v>
      </c>
      <c r="G1267" t="s">
        <v>8224</v>
      </c>
      <c r="H1267" t="s">
        <v>8246</v>
      </c>
      <c r="I1267">
        <v>1490358834</v>
      </c>
      <c r="J1267">
        <v>1487770434</v>
      </c>
      <c r="K1267" t="b">
        <v>0</v>
      </c>
      <c r="L1267">
        <v>16</v>
      </c>
      <c r="M1267" t="b">
        <v>0</v>
      </c>
      <c r="N1267" t="s">
        <v>8269</v>
      </c>
      <c r="O1267">
        <f t="shared" si="112"/>
        <v>108</v>
      </c>
      <c r="P1267">
        <f t="shared" si="116"/>
        <v>33.75</v>
      </c>
      <c r="Q1267" s="10" t="s">
        <v>8323</v>
      </c>
      <c r="R1267" t="s">
        <v>8326</v>
      </c>
      <c r="S1267" s="14">
        <f t="shared" si="117"/>
        <v>42788.565208333333</v>
      </c>
      <c r="T1267" s="15">
        <f t="shared" si="118"/>
        <v>42818.523541666669</v>
      </c>
      <c r="U1267">
        <f>YEAR(S1267)</f>
        <v>2017</v>
      </c>
    </row>
    <row r="1268" spans="1:21" ht="49" hidden="1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112"/>
        <v>107</v>
      </c>
      <c r="P1268">
        <f t="shared" si="116"/>
        <v>52.96</v>
      </c>
      <c r="Q1268" s="10" t="s">
        <v>8327</v>
      </c>
      <c r="R1268" t="s">
        <v>8341</v>
      </c>
      <c r="S1268" s="14">
        <f t="shared" si="117"/>
        <v>42217.834525462968</v>
      </c>
      <c r="T1268" s="15">
        <f t="shared" si="118"/>
        <v>42236.458333333328</v>
      </c>
    </row>
    <row r="1269" spans="1:21" ht="33" hidden="1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112"/>
        <v>107</v>
      </c>
      <c r="P1269">
        <f t="shared" si="116"/>
        <v>99.53</v>
      </c>
      <c r="Q1269" s="10" t="s">
        <v>8327</v>
      </c>
      <c r="R1269" t="s">
        <v>8331</v>
      </c>
      <c r="S1269" s="14">
        <f t="shared" si="117"/>
        <v>41914.917858796296</v>
      </c>
      <c r="T1269" s="15">
        <f t="shared" si="118"/>
        <v>41944.917858796296</v>
      </c>
    </row>
    <row r="1270" spans="1:21" ht="49" x14ac:dyDescent="0.25">
      <c r="A1270">
        <v>3134</v>
      </c>
      <c r="B1270" s="3" t="s">
        <v>3134</v>
      </c>
      <c r="C1270" s="3" t="s">
        <v>7244</v>
      </c>
      <c r="D1270" s="6">
        <v>1000</v>
      </c>
      <c r="E1270" s="8">
        <v>225</v>
      </c>
      <c r="F1270" t="s">
        <v>8221</v>
      </c>
      <c r="G1270" t="s">
        <v>8224</v>
      </c>
      <c r="H1270" t="s">
        <v>8246</v>
      </c>
      <c r="I1270">
        <v>1490631419</v>
      </c>
      <c r="J1270">
        <v>1488820619</v>
      </c>
      <c r="K1270" t="b">
        <v>0</v>
      </c>
      <c r="L1270">
        <v>12</v>
      </c>
      <c r="M1270" t="b">
        <v>0</v>
      </c>
      <c r="N1270" t="s">
        <v>8269</v>
      </c>
      <c r="O1270">
        <f t="shared" si="112"/>
        <v>23</v>
      </c>
      <c r="P1270">
        <f t="shared" si="116"/>
        <v>18.75</v>
      </c>
      <c r="Q1270" s="10" t="s">
        <v>8323</v>
      </c>
      <c r="R1270" t="s">
        <v>8326</v>
      </c>
      <c r="S1270" s="14">
        <f t="shared" si="117"/>
        <v>42800.720127314817</v>
      </c>
      <c r="T1270" s="15">
        <f t="shared" si="118"/>
        <v>42821.678460648152</v>
      </c>
      <c r="U1270">
        <f>YEAR(S1270)</f>
        <v>2017</v>
      </c>
    </row>
    <row r="1271" spans="1:21" ht="33" hidden="1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112"/>
        <v>122</v>
      </c>
      <c r="P1271">
        <f t="shared" si="116"/>
        <v>85.5</v>
      </c>
      <c r="Q1271" s="10" t="s">
        <v>8327</v>
      </c>
      <c r="R1271" t="s">
        <v>8331</v>
      </c>
      <c r="S1271" s="14">
        <f t="shared" si="117"/>
        <v>41370.292303240742</v>
      </c>
      <c r="T1271" s="15">
        <f t="shared" si="118"/>
        <v>41400.292303240742</v>
      </c>
    </row>
    <row r="1272" spans="1:21" ht="33" hidden="1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112"/>
        <v>107</v>
      </c>
      <c r="P1272">
        <f t="shared" si="116"/>
        <v>106.53</v>
      </c>
      <c r="Q1272" s="10" t="s">
        <v>8327</v>
      </c>
      <c r="R1272" t="s">
        <v>8328</v>
      </c>
      <c r="S1272" s="14">
        <f t="shared" si="117"/>
        <v>42160.708530092597</v>
      </c>
      <c r="T1272" s="15">
        <f t="shared" si="118"/>
        <v>42190.708530092597</v>
      </c>
    </row>
    <row r="1273" spans="1:21" ht="49" x14ac:dyDescent="0.25">
      <c r="A1273">
        <v>3135</v>
      </c>
      <c r="B1273" s="3" t="s">
        <v>3135</v>
      </c>
      <c r="C1273" s="3" t="s">
        <v>7245</v>
      </c>
      <c r="D1273" s="6">
        <v>777</v>
      </c>
      <c r="E1273" s="8">
        <v>162</v>
      </c>
      <c r="F1273" t="s">
        <v>8221</v>
      </c>
      <c r="G1273" t="s">
        <v>8223</v>
      </c>
      <c r="H1273" t="s">
        <v>8245</v>
      </c>
      <c r="I1273">
        <v>1491277121</v>
      </c>
      <c r="J1273">
        <v>1489376321</v>
      </c>
      <c r="K1273" t="b">
        <v>0</v>
      </c>
      <c r="L1273">
        <v>7</v>
      </c>
      <c r="M1273" t="b">
        <v>0</v>
      </c>
      <c r="N1273" t="s">
        <v>8269</v>
      </c>
      <c r="O1273">
        <f t="shared" si="112"/>
        <v>21</v>
      </c>
      <c r="P1273">
        <f t="shared" si="116"/>
        <v>23.14</v>
      </c>
      <c r="Q1273" s="10" t="s">
        <v>8323</v>
      </c>
      <c r="R1273" t="s">
        <v>8326</v>
      </c>
      <c r="S1273" s="14">
        <f t="shared" si="117"/>
        <v>42807.151863425926</v>
      </c>
      <c r="T1273" s="15">
        <f t="shared" si="118"/>
        <v>42829.151863425926</v>
      </c>
      <c r="U1273">
        <f t="shared" ref="U1273:U1274" si="121">YEAR(S1273)</f>
        <v>2017</v>
      </c>
    </row>
    <row r="1274" spans="1:21" ht="49" x14ac:dyDescent="0.25">
      <c r="A1274">
        <v>3136</v>
      </c>
      <c r="B1274" s="3" t="s">
        <v>3136</v>
      </c>
      <c r="C1274" s="3" t="s">
        <v>7246</v>
      </c>
      <c r="D1274" s="6">
        <v>500</v>
      </c>
      <c r="E1274" s="8">
        <v>639</v>
      </c>
      <c r="F1274" t="s">
        <v>8221</v>
      </c>
      <c r="G1274" t="s">
        <v>8224</v>
      </c>
      <c r="H1274" t="s">
        <v>8246</v>
      </c>
      <c r="I1274">
        <v>1491001140</v>
      </c>
      <c r="J1274">
        <v>1487847954</v>
      </c>
      <c r="K1274" t="b">
        <v>0</v>
      </c>
      <c r="L1274">
        <v>22</v>
      </c>
      <c r="M1274" t="b">
        <v>0</v>
      </c>
      <c r="N1274" t="s">
        <v>8269</v>
      </c>
      <c r="O1274">
        <f t="shared" si="112"/>
        <v>128</v>
      </c>
      <c r="P1274">
        <f t="shared" si="116"/>
        <v>29.05</v>
      </c>
      <c r="Q1274" s="10" t="s">
        <v>8323</v>
      </c>
      <c r="R1274" t="s">
        <v>8326</v>
      </c>
      <c r="S1274" s="14">
        <f t="shared" si="117"/>
        <v>42789.462430555555</v>
      </c>
      <c r="T1274" s="15">
        <f t="shared" si="118"/>
        <v>42825.957638888889</v>
      </c>
      <c r="U1274">
        <f t="shared" si="121"/>
        <v>2017</v>
      </c>
    </row>
    <row r="1275" spans="1:21" ht="49" hidden="1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112"/>
        <v>106</v>
      </c>
      <c r="P1275">
        <f t="shared" si="116"/>
        <v>90.28</v>
      </c>
      <c r="Q1275" s="10" t="s">
        <v>8327</v>
      </c>
      <c r="R1275" t="s">
        <v>8331</v>
      </c>
      <c r="S1275" s="14">
        <f t="shared" si="117"/>
        <v>42141.95711805555</v>
      </c>
      <c r="T1275" s="15">
        <f t="shared" si="118"/>
        <v>42177.208333333328</v>
      </c>
    </row>
    <row r="1276" spans="1:21" ht="49" hidden="1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112"/>
        <v>101</v>
      </c>
      <c r="P1276">
        <f t="shared" si="116"/>
        <v>103.17</v>
      </c>
      <c r="Q1276" s="10" t="s">
        <v>8323</v>
      </c>
      <c r="R1276" t="s">
        <v>8324</v>
      </c>
      <c r="S1276" s="14">
        <f t="shared" si="117"/>
        <v>42163.29833333334</v>
      </c>
      <c r="T1276" s="15">
        <f t="shared" si="118"/>
        <v>42205.916666666672</v>
      </c>
    </row>
    <row r="1277" spans="1:21" ht="49" hidden="1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112"/>
        <v>384</v>
      </c>
      <c r="P1277">
        <f t="shared" si="116"/>
        <v>22.12</v>
      </c>
      <c r="Q1277" s="10" t="s">
        <v>8308</v>
      </c>
      <c r="R1277" t="s">
        <v>8309</v>
      </c>
      <c r="S1277" s="14">
        <f t="shared" si="117"/>
        <v>41719.887928240743</v>
      </c>
      <c r="T1277" s="15">
        <f t="shared" si="118"/>
        <v>41764.887928240743</v>
      </c>
    </row>
    <row r="1278" spans="1:21" ht="49" hidden="1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112"/>
        <v>121</v>
      </c>
      <c r="P1278">
        <f t="shared" si="116"/>
        <v>58.6</v>
      </c>
      <c r="Q1278" s="10" t="s">
        <v>8327</v>
      </c>
      <c r="R1278" t="s">
        <v>8328</v>
      </c>
      <c r="S1278" s="14">
        <f t="shared" si="117"/>
        <v>40939.02002314815</v>
      </c>
      <c r="T1278" s="15">
        <f t="shared" si="118"/>
        <v>40973.125</v>
      </c>
    </row>
    <row r="1279" spans="1:21" ht="33" x14ac:dyDescent="0.25">
      <c r="A1279">
        <v>3137</v>
      </c>
      <c r="B1279" s="3" t="s">
        <v>3137</v>
      </c>
      <c r="C1279" s="3" t="s">
        <v>7247</v>
      </c>
      <c r="D1279" s="6">
        <v>1500</v>
      </c>
      <c r="E1279" s="8">
        <v>50</v>
      </c>
      <c r="F1279" t="s">
        <v>8221</v>
      </c>
      <c r="G1279" t="s">
        <v>8223</v>
      </c>
      <c r="H1279" t="s">
        <v>8245</v>
      </c>
      <c r="I1279">
        <v>1493838720</v>
      </c>
      <c r="J1279">
        <v>1489439669</v>
      </c>
      <c r="K1279" t="b">
        <v>0</v>
      </c>
      <c r="L1279">
        <v>1</v>
      </c>
      <c r="M1279" t="b">
        <v>0</v>
      </c>
      <c r="N1279" t="s">
        <v>8269</v>
      </c>
      <c r="O1279">
        <f t="shared" si="112"/>
        <v>3</v>
      </c>
      <c r="P1279">
        <f t="shared" si="116"/>
        <v>50</v>
      </c>
      <c r="Q1279" s="10" t="s">
        <v>8323</v>
      </c>
      <c r="R1279" t="s">
        <v>8326</v>
      </c>
      <c r="S1279" s="14">
        <f t="shared" si="117"/>
        <v>42807.885057870371</v>
      </c>
      <c r="T1279" s="15">
        <f t="shared" si="118"/>
        <v>42858.8</v>
      </c>
      <c r="U1279">
        <f>YEAR(S1279)</f>
        <v>2017</v>
      </c>
    </row>
    <row r="1280" spans="1:21" ht="33" hidden="1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112"/>
        <v>105</v>
      </c>
      <c r="P1280">
        <f t="shared" si="116"/>
        <v>73.77</v>
      </c>
      <c r="Q1280" s="10" t="s">
        <v>8327</v>
      </c>
      <c r="R1280" t="s">
        <v>8331</v>
      </c>
      <c r="S1280" s="14">
        <f t="shared" si="117"/>
        <v>42759.628599537042</v>
      </c>
      <c r="T1280" s="15">
        <f t="shared" si="118"/>
        <v>42795.083333333328</v>
      </c>
    </row>
    <row r="1281" spans="1:21" ht="49" hidden="1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112"/>
        <v>22</v>
      </c>
      <c r="P1281">
        <f t="shared" si="116"/>
        <v>48.72</v>
      </c>
      <c r="Q1281" s="10" t="s">
        <v>8313</v>
      </c>
      <c r="R1281" t="s">
        <v>8314</v>
      </c>
      <c r="S1281" s="14">
        <f t="shared" si="117"/>
        <v>42515.439421296294</v>
      </c>
      <c r="T1281" s="15">
        <f t="shared" si="118"/>
        <v>42575.439421296294</v>
      </c>
    </row>
    <row r="1282" spans="1:21" ht="33" hidden="1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ref="O1282:O1345" si="122">ROUND(E1282/D1282*100,0)</f>
        <v>105</v>
      </c>
      <c r="P1282">
        <f t="shared" si="116"/>
        <v>42.72</v>
      </c>
      <c r="Q1282" s="10" t="s">
        <v>8327</v>
      </c>
      <c r="R1282" t="s">
        <v>8336</v>
      </c>
      <c r="S1282" s="14">
        <f t="shared" si="117"/>
        <v>42128.820231481484</v>
      </c>
      <c r="T1282" s="15">
        <f t="shared" si="118"/>
        <v>42159</v>
      </c>
    </row>
    <row r="1283" spans="1:21" ht="49" hidden="1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si="122"/>
        <v>119</v>
      </c>
      <c r="P1283">
        <f t="shared" si="116"/>
        <v>44.96</v>
      </c>
      <c r="Q1283" s="10" t="s">
        <v>8327</v>
      </c>
      <c r="R1283" t="s">
        <v>8338</v>
      </c>
      <c r="S1283" s="14">
        <f t="shared" si="117"/>
        <v>40564.649456018517</v>
      </c>
      <c r="T1283" s="15">
        <f t="shared" si="118"/>
        <v>40596.125</v>
      </c>
    </row>
    <row r="1284" spans="1:21" ht="49" hidden="1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22"/>
        <v>119</v>
      </c>
      <c r="P1284">
        <f t="shared" si="116"/>
        <v>46.4</v>
      </c>
      <c r="Q1284" s="10" t="s">
        <v>8327</v>
      </c>
      <c r="R1284" t="s">
        <v>8328</v>
      </c>
      <c r="S1284" s="14">
        <f t="shared" si="117"/>
        <v>40771.916701388887</v>
      </c>
      <c r="T1284" s="15">
        <f t="shared" si="118"/>
        <v>40801.916701388887</v>
      </c>
    </row>
    <row r="1285" spans="1:21" ht="65" x14ac:dyDescent="0.25">
      <c r="A1285">
        <v>3138</v>
      </c>
      <c r="B1285" s="3" t="s">
        <v>3138</v>
      </c>
      <c r="C1285" s="3" t="s">
        <v>7248</v>
      </c>
      <c r="D1285" s="6">
        <v>200</v>
      </c>
      <c r="E1285" s="8">
        <v>0</v>
      </c>
      <c r="F1285" t="s">
        <v>8221</v>
      </c>
      <c r="G1285" t="s">
        <v>8224</v>
      </c>
      <c r="H1285" t="s">
        <v>8246</v>
      </c>
      <c r="I1285">
        <v>1491233407</v>
      </c>
      <c r="J1285">
        <v>1489591807</v>
      </c>
      <c r="K1285" t="b">
        <v>0</v>
      </c>
      <c r="L1285">
        <v>0</v>
      </c>
      <c r="M1285" t="b">
        <v>0</v>
      </c>
      <c r="N1285" t="s">
        <v>8269</v>
      </c>
      <c r="O1285">
        <f t="shared" si="122"/>
        <v>0</v>
      </c>
      <c r="P1285">
        <f t="shared" si="116"/>
        <v>0</v>
      </c>
      <c r="Q1285" s="10" t="s">
        <v>8323</v>
      </c>
      <c r="R1285" t="s">
        <v>8326</v>
      </c>
      <c r="S1285" s="14">
        <f t="shared" si="117"/>
        <v>42809.645914351851</v>
      </c>
      <c r="T1285" s="15">
        <f t="shared" si="118"/>
        <v>42828.645914351851</v>
      </c>
      <c r="U1285">
        <f>YEAR(S1285)</f>
        <v>2017</v>
      </c>
    </row>
    <row r="1286" spans="1:21" ht="49" hidden="1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22"/>
        <v>60</v>
      </c>
      <c r="P1286">
        <f t="shared" si="116"/>
        <v>174</v>
      </c>
      <c r="Q1286" s="10" t="s">
        <v>8323</v>
      </c>
      <c r="R1286" t="s">
        <v>8335</v>
      </c>
      <c r="S1286" s="14">
        <f t="shared" si="117"/>
        <v>41968.938993055555</v>
      </c>
      <c r="T1286" s="15">
        <f t="shared" si="118"/>
        <v>41989.938993055555</v>
      </c>
    </row>
    <row r="1287" spans="1:21" ht="65" hidden="1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22"/>
        <v>119</v>
      </c>
      <c r="P1287">
        <f t="shared" si="116"/>
        <v>63.18</v>
      </c>
      <c r="Q1287" s="10" t="s">
        <v>8327</v>
      </c>
      <c r="R1287" t="s">
        <v>8331</v>
      </c>
      <c r="S1287" s="14">
        <f t="shared" si="117"/>
        <v>40465.655266203699</v>
      </c>
      <c r="T1287" s="15">
        <f t="shared" si="118"/>
        <v>40512.655266203699</v>
      </c>
    </row>
    <row r="1288" spans="1:21" ht="49" hidden="1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22"/>
        <v>166</v>
      </c>
      <c r="P1288">
        <f t="shared" si="116"/>
        <v>46.65</v>
      </c>
      <c r="Q1288" s="10" t="s">
        <v>8327</v>
      </c>
      <c r="R1288" t="s">
        <v>8328</v>
      </c>
      <c r="S1288" s="14">
        <f t="shared" si="117"/>
        <v>40299.239953703705</v>
      </c>
      <c r="T1288" s="15">
        <f t="shared" si="118"/>
        <v>40330.207638888889</v>
      </c>
    </row>
    <row r="1289" spans="1:21" ht="33" hidden="1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22"/>
        <v>104</v>
      </c>
      <c r="P1289">
        <f t="shared" si="116"/>
        <v>79.83</v>
      </c>
      <c r="Q1289" s="10" t="s">
        <v>8327</v>
      </c>
      <c r="R1289" t="s">
        <v>8331</v>
      </c>
      <c r="S1289" s="14">
        <f t="shared" si="117"/>
        <v>41628.833680555559</v>
      </c>
      <c r="T1289" s="15">
        <f t="shared" si="118"/>
        <v>41658.833680555559</v>
      </c>
    </row>
    <row r="1290" spans="1:21" ht="49" x14ac:dyDescent="0.25">
      <c r="A1290">
        <v>3139</v>
      </c>
      <c r="B1290" s="3" t="s">
        <v>3139</v>
      </c>
      <c r="C1290" s="3" t="s">
        <v>7249</v>
      </c>
      <c r="D1290" s="6">
        <v>50000</v>
      </c>
      <c r="E1290" s="8">
        <v>2700</v>
      </c>
      <c r="F1290" t="s">
        <v>8221</v>
      </c>
      <c r="G1290" t="s">
        <v>8237</v>
      </c>
      <c r="H1290" t="s">
        <v>8255</v>
      </c>
      <c r="I1290">
        <v>1490416380</v>
      </c>
      <c r="J1290">
        <v>1487485760</v>
      </c>
      <c r="K1290" t="b">
        <v>0</v>
      </c>
      <c r="L1290">
        <v>6</v>
      </c>
      <c r="M1290" t="b">
        <v>0</v>
      </c>
      <c r="N1290" t="s">
        <v>8269</v>
      </c>
      <c r="O1290">
        <f t="shared" si="122"/>
        <v>5</v>
      </c>
      <c r="P1290">
        <f t="shared" si="116"/>
        <v>450</v>
      </c>
      <c r="Q1290" s="10" t="s">
        <v>8323</v>
      </c>
      <c r="R1290" t="s">
        <v>8326</v>
      </c>
      <c r="S1290" s="14">
        <f t="shared" si="117"/>
        <v>42785.270370370374</v>
      </c>
      <c r="T1290" s="15">
        <f t="shared" si="118"/>
        <v>42819.189583333333</v>
      </c>
      <c r="U1290">
        <f t="shared" ref="U1290:U1291" si="123">YEAR(S1290)</f>
        <v>2017</v>
      </c>
    </row>
    <row r="1291" spans="1:21" ht="49" x14ac:dyDescent="0.25">
      <c r="A1291">
        <v>3140</v>
      </c>
      <c r="B1291" s="3" t="s">
        <v>3140</v>
      </c>
      <c r="C1291" s="3" t="s">
        <v>7250</v>
      </c>
      <c r="D1291" s="6">
        <v>10000</v>
      </c>
      <c r="E1291" s="8">
        <v>96</v>
      </c>
      <c r="F1291" t="s">
        <v>8221</v>
      </c>
      <c r="G1291" t="s">
        <v>8229</v>
      </c>
      <c r="H1291" t="s">
        <v>8248</v>
      </c>
      <c r="I1291">
        <v>1491581703</v>
      </c>
      <c r="J1291">
        <v>1488993303</v>
      </c>
      <c r="K1291" t="b">
        <v>0</v>
      </c>
      <c r="L1291">
        <v>4</v>
      </c>
      <c r="M1291" t="b">
        <v>0</v>
      </c>
      <c r="N1291" t="s">
        <v>8269</v>
      </c>
      <c r="O1291">
        <f t="shared" si="122"/>
        <v>1</v>
      </c>
      <c r="P1291">
        <f t="shared" si="116"/>
        <v>24</v>
      </c>
      <c r="Q1291" s="10" t="s">
        <v>8323</v>
      </c>
      <c r="R1291" t="s">
        <v>8326</v>
      </c>
      <c r="S1291" s="14">
        <f t="shared" si="117"/>
        <v>42802.718784722223</v>
      </c>
      <c r="T1291" s="15">
        <f t="shared" si="118"/>
        <v>42832.677118055552</v>
      </c>
      <c r="U1291">
        <f t="shared" si="123"/>
        <v>2017</v>
      </c>
    </row>
    <row r="1292" spans="1:21" ht="33" hidden="1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22"/>
        <v>104</v>
      </c>
      <c r="P1292">
        <f t="shared" si="116"/>
        <v>76.67</v>
      </c>
      <c r="Q1292" s="10" t="s">
        <v>8327</v>
      </c>
      <c r="R1292" t="s">
        <v>8331</v>
      </c>
      <c r="S1292" s="14">
        <f t="shared" si="117"/>
        <v>41852.730219907404</v>
      </c>
      <c r="T1292" s="15">
        <f t="shared" si="118"/>
        <v>41882.730219907404</v>
      </c>
    </row>
    <row r="1293" spans="1:21" ht="65" x14ac:dyDescent="0.25">
      <c r="A1293">
        <v>3141</v>
      </c>
      <c r="B1293" s="3" t="s">
        <v>3141</v>
      </c>
      <c r="C1293" s="3" t="s">
        <v>7251</v>
      </c>
      <c r="D1293" s="6">
        <v>500</v>
      </c>
      <c r="E1293" s="8">
        <v>258</v>
      </c>
      <c r="F1293" t="s">
        <v>8221</v>
      </c>
      <c r="G1293" t="s">
        <v>8232</v>
      </c>
      <c r="H1293" t="s">
        <v>8248</v>
      </c>
      <c r="I1293">
        <v>1492372800</v>
      </c>
      <c r="J1293">
        <v>1488823488</v>
      </c>
      <c r="K1293" t="b">
        <v>0</v>
      </c>
      <c r="L1293">
        <v>8</v>
      </c>
      <c r="M1293" t="b">
        <v>0</v>
      </c>
      <c r="N1293" t="s">
        <v>8269</v>
      </c>
      <c r="O1293">
        <f t="shared" si="122"/>
        <v>52</v>
      </c>
      <c r="P1293">
        <f t="shared" si="116"/>
        <v>32.25</v>
      </c>
      <c r="Q1293" s="10" t="s">
        <v>8323</v>
      </c>
      <c r="R1293" t="s">
        <v>8326</v>
      </c>
      <c r="S1293" s="14">
        <f t="shared" si="117"/>
        <v>42800.753333333334</v>
      </c>
      <c r="T1293" s="15">
        <f t="shared" si="118"/>
        <v>42841.833333333328</v>
      </c>
      <c r="U1293">
        <f>YEAR(S1293)</f>
        <v>2017</v>
      </c>
    </row>
    <row r="1294" spans="1:21" ht="49" hidden="1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22"/>
        <v>176</v>
      </c>
      <c r="P1294">
        <f t="shared" si="116"/>
        <v>56.64</v>
      </c>
      <c r="Q1294" s="10" t="s">
        <v>8313</v>
      </c>
      <c r="R1294" t="s">
        <v>8314</v>
      </c>
      <c r="S1294" s="14">
        <f t="shared" si="117"/>
        <v>41941.802384259259</v>
      </c>
      <c r="T1294" s="15">
        <f t="shared" si="118"/>
        <v>41974.125</v>
      </c>
    </row>
    <row r="1295" spans="1:21" ht="49" hidden="1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22"/>
        <v>39</v>
      </c>
      <c r="P1295">
        <f t="shared" si="116"/>
        <v>64.53</v>
      </c>
      <c r="Q1295" s="10" t="s">
        <v>8319</v>
      </c>
      <c r="R1295" t="s">
        <v>8320</v>
      </c>
      <c r="S1295" s="14">
        <f t="shared" si="117"/>
        <v>42799.260428240741</v>
      </c>
      <c r="T1295" s="15">
        <f t="shared" si="118"/>
        <v>42829.21876157407</v>
      </c>
    </row>
    <row r="1296" spans="1:21" ht="49" hidden="1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22"/>
        <v>137</v>
      </c>
      <c r="P1296">
        <f t="shared" si="116"/>
        <v>50.29</v>
      </c>
      <c r="Q1296" s="10" t="s">
        <v>8321</v>
      </c>
      <c r="R1296" t="s">
        <v>8322</v>
      </c>
      <c r="S1296" s="14">
        <f t="shared" si="117"/>
        <v>41032.071134259262</v>
      </c>
      <c r="T1296" s="15">
        <f t="shared" si="118"/>
        <v>41062.071134259262</v>
      </c>
    </row>
    <row r="1297" spans="1:21" ht="49" hidden="1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22"/>
        <v>103</v>
      </c>
      <c r="P1297">
        <f t="shared" si="116"/>
        <v>65.38</v>
      </c>
      <c r="Q1297" s="10" t="s">
        <v>8327</v>
      </c>
      <c r="R1297" t="s">
        <v>8331</v>
      </c>
      <c r="S1297" s="14">
        <f t="shared" si="117"/>
        <v>42465.542905092589</v>
      </c>
      <c r="T1297" s="15">
        <f t="shared" si="118"/>
        <v>42495.542905092589</v>
      </c>
    </row>
    <row r="1298" spans="1:21" ht="49" hidden="1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22"/>
        <v>103</v>
      </c>
      <c r="P1298">
        <f t="shared" si="116"/>
        <v>62.17</v>
      </c>
      <c r="Q1298" s="10" t="s">
        <v>8327</v>
      </c>
      <c r="R1298" t="s">
        <v>8331</v>
      </c>
      <c r="S1298" s="14">
        <f t="shared" si="117"/>
        <v>41451.062905092593</v>
      </c>
      <c r="T1298" s="15">
        <f t="shared" si="118"/>
        <v>41481.062905092593</v>
      </c>
    </row>
    <row r="1299" spans="1:21" ht="49" hidden="1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22"/>
        <v>29</v>
      </c>
      <c r="P1299">
        <f t="shared" si="116"/>
        <v>44.48</v>
      </c>
      <c r="Q1299" s="10" t="s">
        <v>8313</v>
      </c>
      <c r="R1299" t="s">
        <v>8351</v>
      </c>
      <c r="S1299" s="14">
        <f t="shared" si="117"/>
        <v>42433.726168981477</v>
      </c>
      <c r="T1299" s="15">
        <f t="shared" si="118"/>
        <v>42463.68450231482</v>
      </c>
    </row>
    <row r="1300" spans="1:21" ht="49" x14ac:dyDescent="0.25">
      <c r="A1300">
        <v>3142</v>
      </c>
      <c r="B1300" s="3" t="s">
        <v>3142</v>
      </c>
      <c r="C1300" s="3" t="s">
        <v>7252</v>
      </c>
      <c r="D1300" s="6">
        <v>2750</v>
      </c>
      <c r="E1300" s="8">
        <v>45</v>
      </c>
      <c r="F1300" t="s">
        <v>8221</v>
      </c>
      <c r="G1300" t="s">
        <v>8224</v>
      </c>
      <c r="H1300" t="s">
        <v>8246</v>
      </c>
      <c r="I1300">
        <v>1489922339</v>
      </c>
      <c r="J1300">
        <v>1487333939</v>
      </c>
      <c r="K1300" t="b">
        <v>0</v>
      </c>
      <c r="L1300">
        <v>3</v>
      </c>
      <c r="M1300" t="b">
        <v>0</v>
      </c>
      <c r="N1300" t="s">
        <v>8269</v>
      </c>
      <c r="O1300">
        <f t="shared" si="122"/>
        <v>2</v>
      </c>
      <c r="P1300">
        <f t="shared" ref="P1300:P1363" si="124">IFERROR(ROUND(E1300/L1300,2),0)</f>
        <v>15</v>
      </c>
      <c r="Q1300" s="10" t="s">
        <v>8323</v>
      </c>
      <c r="R1300" t="s">
        <v>8326</v>
      </c>
      <c r="S1300" s="14">
        <f t="shared" ref="S1300:S1363" si="125">(((J1300/60)/60)/24)+DATE(1970,1,1)</f>
        <v>42783.513182870374</v>
      </c>
      <c r="T1300" s="15">
        <f t="shared" ref="T1300:T1363" si="126">(((I1300/60)/60)/24)+DATE(1970,1,1)</f>
        <v>42813.471516203703</v>
      </c>
      <c r="U1300">
        <f>YEAR(S1300)</f>
        <v>2017</v>
      </c>
    </row>
    <row r="1301" spans="1:21" ht="49" hidden="1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22"/>
        <v>102</v>
      </c>
      <c r="P1301">
        <f t="shared" si="124"/>
        <v>57.54</v>
      </c>
      <c r="Q1301" s="10" t="s">
        <v>8327</v>
      </c>
      <c r="R1301" t="s">
        <v>8341</v>
      </c>
      <c r="S1301" s="14">
        <f t="shared" si="125"/>
        <v>41546.75105324074</v>
      </c>
      <c r="T1301" s="15">
        <f t="shared" si="126"/>
        <v>41565.165972222225</v>
      </c>
    </row>
    <row r="1302" spans="1:21" ht="65" x14ac:dyDescent="0.25">
      <c r="A1302">
        <v>3143</v>
      </c>
      <c r="B1302" s="3" t="s">
        <v>3143</v>
      </c>
      <c r="C1302" s="3" t="s">
        <v>7253</v>
      </c>
      <c r="D1302" s="6">
        <v>700</v>
      </c>
      <c r="E1302" s="8">
        <v>0</v>
      </c>
      <c r="F1302" t="s">
        <v>8221</v>
      </c>
      <c r="G1302" t="s">
        <v>8224</v>
      </c>
      <c r="H1302" t="s">
        <v>8246</v>
      </c>
      <c r="I1302">
        <v>1491726956</v>
      </c>
      <c r="J1302">
        <v>1489480556</v>
      </c>
      <c r="K1302" t="b">
        <v>0</v>
      </c>
      <c r="L1302">
        <v>0</v>
      </c>
      <c r="M1302" t="b">
        <v>0</v>
      </c>
      <c r="N1302" t="s">
        <v>8269</v>
      </c>
      <c r="O1302">
        <f t="shared" si="122"/>
        <v>0</v>
      </c>
      <c r="P1302">
        <f t="shared" si="124"/>
        <v>0</v>
      </c>
      <c r="Q1302" s="10" t="s">
        <v>8323</v>
      </c>
      <c r="R1302" t="s">
        <v>8326</v>
      </c>
      <c r="S1302" s="14">
        <f t="shared" si="125"/>
        <v>42808.358287037037</v>
      </c>
      <c r="T1302" s="15">
        <f t="shared" si="126"/>
        <v>42834.358287037037</v>
      </c>
      <c r="U1302">
        <f t="shared" ref="U1302:U1303" si="127">YEAR(S1302)</f>
        <v>2017</v>
      </c>
    </row>
    <row r="1303" spans="1:21" ht="65" x14ac:dyDescent="0.25">
      <c r="A1303">
        <v>3144</v>
      </c>
      <c r="B1303" s="3" t="s">
        <v>3144</v>
      </c>
      <c r="C1303" s="3" t="s">
        <v>7254</v>
      </c>
      <c r="D1303" s="6">
        <v>10000</v>
      </c>
      <c r="E1303" s="8">
        <v>7540</v>
      </c>
      <c r="F1303" t="s">
        <v>8221</v>
      </c>
      <c r="G1303" t="s">
        <v>8223</v>
      </c>
      <c r="H1303" t="s">
        <v>8245</v>
      </c>
      <c r="I1303">
        <v>1489903200</v>
      </c>
      <c r="J1303">
        <v>1488459307</v>
      </c>
      <c r="K1303" t="b">
        <v>0</v>
      </c>
      <c r="L1303">
        <v>30</v>
      </c>
      <c r="M1303" t="b">
        <v>0</v>
      </c>
      <c r="N1303" t="s">
        <v>8269</v>
      </c>
      <c r="O1303">
        <f t="shared" si="122"/>
        <v>75</v>
      </c>
      <c r="P1303">
        <f t="shared" si="124"/>
        <v>251.33</v>
      </c>
      <c r="Q1303" s="10" t="s">
        <v>8323</v>
      </c>
      <c r="R1303" t="s">
        <v>8326</v>
      </c>
      <c r="S1303" s="14">
        <f t="shared" si="125"/>
        <v>42796.538275462968</v>
      </c>
      <c r="T1303" s="15">
        <f t="shared" si="126"/>
        <v>42813.25</v>
      </c>
      <c r="U1303">
        <f t="shared" si="127"/>
        <v>2017</v>
      </c>
    </row>
    <row r="1304" spans="1:21" ht="49" hidden="1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22"/>
        <v>102</v>
      </c>
      <c r="P1304">
        <f t="shared" si="124"/>
        <v>60.87</v>
      </c>
      <c r="Q1304" s="10" t="s">
        <v>8319</v>
      </c>
      <c r="R1304" t="s">
        <v>8320</v>
      </c>
      <c r="S1304" s="14">
        <f t="shared" si="125"/>
        <v>41918.670115740737</v>
      </c>
      <c r="T1304" s="15">
        <f t="shared" si="126"/>
        <v>41948.731944444444</v>
      </c>
    </row>
    <row r="1305" spans="1:21" ht="33" x14ac:dyDescent="0.25">
      <c r="A1305">
        <v>3145</v>
      </c>
      <c r="B1305" s="3" t="s">
        <v>3145</v>
      </c>
      <c r="C1305" s="3" t="s">
        <v>7255</v>
      </c>
      <c r="D1305" s="6">
        <v>25000</v>
      </c>
      <c r="E1305" s="8">
        <v>0</v>
      </c>
      <c r="F1305" t="s">
        <v>8221</v>
      </c>
      <c r="G1305" t="s">
        <v>8223</v>
      </c>
      <c r="H1305" t="s">
        <v>8245</v>
      </c>
      <c r="I1305">
        <v>1490659134</v>
      </c>
      <c r="J1305">
        <v>1485478734</v>
      </c>
      <c r="K1305" t="b">
        <v>0</v>
      </c>
      <c r="L1305">
        <v>0</v>
      </c>
      <c r="M1305" t="b">
        <v>0</v>
      </c>
      <c r="N1305" t="s">
        <v>8269</v>
      </c>
      <c r="O1305">
        <f t="shared" si="122"/>
        <v>0</v>
      </c>
      <c r="P1305">
        <f t="shared" si="124"/>
        <v>0</v>
      </c>
      <c r="Q1305" s="10" t="s">
        <v>8323</v>
      </c>
      <c r="R1305" t="s">
        <v>8326</v>
      </c>
      <c r="S1305" s="14">
        <f t="shared" si="125"/>
        <v>42762.040902777779</v>
      </c>
      <c r="T1305" s="15">
        <f t="shared" si="126"/>
        <v>42821.999236111107</v>
      </c>
      <c r="U1305">
        <f>YEAR(S1305)</f>
        <v>2017</v>
      </c>
    </row>
    <row r="1306" spans="1:21" ht="21" hidden="1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22"/>
        <v>203</v>
      </c>
      <c r="P1306">
        <f t="shared" si="124"/>
        <v>30.58</v>
      </c>
      <c r="Q1306" s="10" t="s">
        <v>8327</v>
      </c>
      <c r="R1306" t="s">
        <v>8331</v>
      </c>
      <c r="S1306" s="14">
        <f t="shared" si="125"/>
        <v>42568.759374999994</v>
      </c>
      <c r="T1306" s="15">
        <f t="shared" si="126"/>
        <v>42583.759374999994</v>
      </c>
    </row>
    <row r="1307" spans="1:21" ht="33" x14ac:dyDescent="0.25">
      <c r="A1307">
        <v>3146</v>
      </c>
      <c r="B1307" s="3" t="s">
        <v>3146</v>
      </c>
      <c r="C1307" s="3" t="s">
        <v>7256</v>
      </c>
      <c r="D1307" s="6">
        <v>50000</v>
      </c>
      <c r="E1307" s="8">
        <v>5250</v>
      </c>
      <c r="F1307" t="s">
        <v>8221</v>
      </c>
      <c r="G1307" t="s">
        <v>8237</v>
      </c>
      <c r="H1307" t="s">
        <v>8255</v>
      </c>
      <c r="I1307">
        <v>1492356166</v>
      </c>
      <c r="J1307">
        <v>1488471766</v>
      </c>
      <c r="K1307" t="b">
        <v>0</v>
      </c>
      <c r="L1307">
        <v>12</v>
      </c>
      <c r="M1307" t="b">
        <v>0</v>
      </c>
      <c r="N1307" t="s">
        <v>8269</v>
      </c>
      <c r="O1307">
        <f t="shared" si="122"/>
        <v>11</v>
      </c>
      <c r="P1307">
        <f t="shared" si="124"/>
        <v>437.5</v>
      </c>
      <c r="Q1307" s="10" t="s">
        <v>8323</v>
      </c>
      <c r="R1307" t="s">
        <v>8326</v>
      </c>
      <c r="S1307" s="14">
        <f t="shared" si="125"/>
        <v>42796.682476851856</v>
      </c>
      <c r="T1307" s="15">
        <f t="shared" si="126"/>
        <v>42841.640810185185</v>
      </c>
      <c r="U1307">
        <f>YEAR(S1307)</f>
        <v>2017</v>
      </c>
    </row>
    <row r="1308" spans="1:21" ht="49" hidden="1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22"/>
        <v>102</v>
      </c>
      <c r="P1308">
        <f t="shared" si="124"/>
        <v>86.49</v>
      </c>
      <c r="Q1308" s="10" t="s">
        <v>8327</v>
      </c>
      <c r="R1308" t="s">
        <v>8331</v>
      </c>
      <c r="S1308" s="14">
        <f t="shared" si="125"/>
        <v>40750.340902777774</v>
      </c>
      <c r="T1308" s="15">
        <f t="shared" si="126"/>
        <v>40810.340902777774</v>
      </c>
    </row>
    <row r="1309" spans="1:21" ht="49" hidden="1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22"/>
        <v>101</v>
      </c>
      <c r="P1309">
        <f t="shared" si="124"/>
        <v>126.72</v>
      </c>
      <c r="Q1309" s="10" t="s">
        <v>8323</v>
      </c>
      <c r="R1309" t="s">
        <v>8335</v>
      </c>
      <c r="S1309" s="14">
        <f t="shared" si="125"/>
        <v>42004.703865740739</v>
      </c>
      <c r="T1309" s="15">
        <f t="shared" si="126"/>
        <v>42034.703865740739</v>
      </c>
    </row>
    <row r="1310" spans="1:21" ht="49" x14ac:dyDescent="0.25">
      <c r="A1310">
        <v>3147</v>
      </c>
      <c r="B1310" s="3" t="s">
        <v>3147</v>
      </c>
      <c r="C1310" s="3" t="s">
        <v>7257</v>
      </c>
      <c r="D1310" s="6">
        <v>20000</v>
      </c>
      <c r="E1310" s="8">
        <v>23505</v>
      </c>
      <c r="F1310" t="s">
        <v>8218</v>
      </c>
      <c r="G1310" t="s">
        <v>8223</v>
      </c>
      <c r="H1310" t="s">
        <v>8245</v>
      </c>
      <c r="I1310">
        <v>1415319355</v>
      </c>
      <c r="J1310">
        <v>1411859755</v>
      </c>
      <c r="K1310" t="b">
        <v>1</v>
      </c>
      <c r="L1310">
        <v>213</v>
      </c>
      <c r="M1310" t="b">
        <v>1</v>
      </c>
      <c r="N1310" t="s">
        <v>8269</v>
      </c>
      <c r="O1310">
        <f t="shared" si="122"/>
        <v>118</v>
      </c>
      <c r="P1310">
        <f t="shared" si="124"/>
        <v>110.35</v>
      </c>
      <c r="Q1310" s="10" t="s">
        <v>8323</v>
      </c>
      <c r="R1310" t="s">
        <v>8326</v>
      </c>
      <c r="S1310" s="14">
        <f t="shared" si="125"/>
        <v>41909.969386574077</v>
      </c>
      <c r="T1310" s="15">
        <f t="shared" si="126"/>
        <v>41950.011053240742</v>
      </c>
      <c r="U1310">
        <f>YEAR(S1310)</f>
        <v>2014</v>
      </c>
    </row>
    <row r="1311" spans="1:21" ht="49" hidden="1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22"/>
        <v>101</v>
      </c>
      <c r="P1311">
        <f t="shared" si="124"/>
        <v>76.45</v>
      </c>
      <c r="Q1311" s="10" t="s">
        <v>8321</v>
      </c>
      <c r="R1311" t="s">
        <v>8332</v>
      </c>
      <c r="S1311" s="14">
        <f t="shared" si="125"/>
        <v>41842.292997685188</v>
      </c>
      <c r="T1311" s="15">
        <f t="shared" si="126"/>
        <v>41872.292997685188</v>
      </c>
    </row>
    <row r="1312" spans="1:21" ht="33" x14ac:dyDescent="0.25">
      <c r="A1312">
        <v>3148</v>
      </c>
      <c r="B1312" s="3" t="s">
        <v>3148</v>
      </c>
      <c r="C1312" s="3" t="s">
        <v>7258</v>
      </c>
      <c r="D1312" s="6">
        <v>1800</v>
      </c>
      <c r="E1312" s="8">
        <v>2361</v>
      </c>
      <c r="F1312" t="s">
        <v>8218</v>
      </c>
      <c r="G1312" t="s">
        <v>8223</v>
      </c>
      <c r="H1312" t="s">
        <v>8245</v>
      </c>
      <c r="I1312">
        <v>1412136000</v>
      </c>
      <c r="J1312">
        <v>1410278284</v>
      </c>
      <c r="K1312" t="b">
        <v>1</v>
      </c>
      <c r="L1312">
        <v>57</v>
      </c>
      <c r="M1312" t="b">
        <v>1</v>
      </c>
      <c r="N1312" t="s">
        <v>8269</v>
      </c>
      <c r="O1312">
        <f t="shared" si="122"/>
        <v>131</v>
      </c>
      <c r="P1312">
        <f t="shared" si="124"/>
        <v>41.42</v>
      </c>
      <c r="Q1312" s="10" t="s">
        <v>8323</v>
      </c>
      <c r="R1312" t="s">
        <v>8326</v>
      </c>
      <c r="S1312" s="14">
        <f t="shared" si="125"/>
        <v>41891.665324074071</v>
      </c>
      <c r="T1312" s="15">
        <f t="shared" si="126"/>
        <v>41913.166666666664</v>
      </c>
      <c r="U1312">
        <f t="shared" ref="U1312:U1313" si="128">YEAR(S1312)</f>
        <v>2014</v>
      </c>
    </row>
    <row r="1313" spans="1:21" ht="49" x14ac:dyDescent="0.25">
      <c r="A1313">
        <v>3149</v>
      </c>
      <c r="B1313" s="3" t="s">
        <v>3149</v>
      </c>
      <c r="C1313" s="3" t="s">
        <v>7259</v>
      </c>
      <c r="D1313" s="6">
        <v>1250</v>
      </c>
      <c r="E1313" s="8">
        <v>1300</v>
      </c>
      <c r="F1313" t="s">
        <v>8218</v>
      </c>
      <c r="G1313" t="s">
        <v>8223</v>
      </c>
      <c r="H1313" t="s">
        <v>8245</v>
      </c>
      <c r="I1313">
        <v>1354845600</v>
      </c>
      <c r="J1313">
        <v>1352766300</v>
      </c>
      <c r="K1313" t="b">
        <v>1</v>
      </c>
      <c r="L1313">
        <v>25</v>
      </c>
      <c r="M1313" t="b">
        <v>1</v>
      </c>
      <c r="N1313" t="s">
        <v>8269</v>
      </c>
      <c r="O1313">
        <f t="shared" si="122"/>
        <v>104</v>
      </c>
      <c r="P1313">
        <f t="shared" si="124"/>
        <v>52</v>
      </c>
      <c r="Q1313" s="10" t="s">
        <v>8323</v>
      </c>
      <c r="R1313" t="s">
        <v>8326</v>
      </c>
      <c r="S1313" s="14">
        <f t="shared" si="125"/>
        <v>41226.017361111109</v>
      </c>
      <c r="T1313" s="15">
        <f t="shared" si="126"/>
        <v>41250.083333333336</v>
      </c>
      <c r="U1313">
        <f t="shared" si="128"/>
        <v>2012</v>
      </c>
    </row>
    <row r="1314" spans="1:21" ht="49" hidden="1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22"/>
        <v>108</v>
      </c>
      <c r="P1314">
        <f t="shared" si="124"/>
        <v>56.98</v>
      </c>
      <c r="Q1314" s="10" t="s">
        <v>8313</v>
      </c>
      <c r="R1314" t="s">
        <v>8314</v>
      </c>
      <c r="S1314" s="14">
        <f t="shared" si="125"/>
        <v>42606.347233796296</v>
      </c>
      <c r="T1314" s="15">
        <f t="shared" si="126"/>
        <v>42666.347233796296</v>
      </c>
    </row>
    <row r="1315" spans="1:21" ht="49" hidden="1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22"/>
        <v>115</v>
      </c>
      <c r="P1315">
        <f t="shared" si="124"/>
        <v>85.96</v>
      </c>
      <c r="Q1315" s="10" t="s">
        <v>8321</v>
      </c>
      <c r="R1315" t="s">
        <v>8343</v>
      </c>
      <c r="S1315" s="14">
        <f t="shared" si="125"/>
        <v>41357.209166666667</v>
      </c>
      <c r="T1315" s="15">
        <f t="shared" si="126"/>
        <v>41387.209166666667</v>
      </c>
    </row>
    <row r="1316" spans="1:21" ht="65" x14ac:dyDescent="0.25">
      <c r="A1316">
        <v>3150</v>
      </c>
      <c r="B1316" s="3" t="s">
        <v>3150</v>
      </c>
      <c r="C1316" s="3" t="s">
        <v>7260</v>
      </c>
      <c r="D1316" s="6">
        <v>3500</v>
      </c>
      <c r="E1316" s="8">
        <v>3535</v>
      </c>
      <c r="F1316" t="s">
        <v>8218</v>
      </c>
      <c r="G1316" t="s">
        <v>8223</v>
      </c>
      <c r="H1316" t="s">
        <v>8245</v>
      </c>
      <c r="I1316">
        <v>1295928000</v>
      </c>
      <c r="J1316">
        <v>1288160403</v>
      </c>
      <c r="K1316" t="b">
        <v>1</v>
      </c>
      <c r="L1316">
        <v>104</v>
      </c>
      <c r="M1316" t="b">
        <v>1</v>
      </c>
      <c r="N1316" t="s">
        <v>8269</v>
      </c>
      <c r="O1316">
        <f t="shared" si="122"/>
        <v>101</v>
      </c>
      <c r="P1316">
        <f t="shared" si="124"/>
        <v>33.99</v>
      </c>
      <c r="Q1316" s="10" t="s">
        <v>8323</v>
      </c>
      <c r="R1316" t="s">
        <v>8326</v>
      </c>
      <c r="S1316" s="14">
        <f t="shared" si="125"/>
        <v>40478.263923611114</v>
      </c>
      <c r="T1316" s="15">
        <f t="shared" si="126"/>
        <v>40568.166666666664</v>
      </c>
      <c r="U1316">
        <f>YEAR(S1316)</f>
        <v>2010</v>
      </c>
    </row>
    <row r="1317" spans="1:21" ht="33" hidden="1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22"/>
        <v>101</v>
      </c>
      <c r="P1317">
        <f t="shared" si="124"/>
        <v>45.88</v>
      </c>
      <c r="Q1317" s="10" t="s">
        <v>8327</v>
      </c>
      <c r="R1317" t="s">
        <v>8331</v>
      </c>
      <c r="S1317" s="14">
        <f t="shared" si="125"/>
        <v>41774.737060185187</v>
      </c>
      <c r="T1317" s="15">
        <f t="shared" si="126"/>
        <v>41807.737060185187</v>
      </c>
    </row>
    <row r="1318" spans="1:21" ht="33" x14ac:dyDescent="0.25">
      <c r="A1318">
        <v>3151</v>
      </c>
      <c r="B1318" s="3" t="s">
        <v>3151</v>
      </c>
      <c r="C1318" s="3" t="s">
        <v>7261</v>
      </c>
      <c r="D1318" s="6">
        <v>3500</v>
      </c>
      <c r="E1318" s="8">
        <v>3514</v>
      </c>
      <c r="F1318" t="s">
        <v>8218</v>
      </c>
      <c r="G1318" t="s">
        <v>8223</v>
      </c>
      <c r="H1318" t="s">
        <v>8245</v>
      </c>
      <c r="I1318">
        <v>1410379774</v>
      </c>
      <c r="J1318">
        <v>1407787774</v>
      </c>
      <c r="K1318" t="b">
        <v>1</v>
      </c>
      <c r="L1318">
        <v>34</v>
      </c>
      <c r="M1318" t="b">
        <v>1</v>
      </c>
      <c r="N1318" t="s">
        <v>8269</v>
      </c>
      <c r="O1318">
        <f t="shared" si="122"/>
        <v>100</v>
      </c>
      <c r="P1318">
        <f t="shared" si="124"/>
        <v>103.35</v>
      </c>
      <c r="Q1318" s="10" t="s">
        <v>8323</v>
      </c>
      <c r="R1318" t="s">
        <v>8326</v>
      </c>
      <c r="S1318" s="14">
        <f t="shared" si="125"/>
        <v>41862.83997685185</v>
      </c>
      <c r="T1318" s="15">
        <f t="shared" si="126"/>
        <v>41892.83997685185</v>
      </c>
      <c r="U1318">
        <f t="shared" ref="U1318:U1319" si="129">YEAR(S1318)</f>
        <v>2014</v>
      </c>
    </row>
    <row r="1319" spans="1:21" ht="49" x14ac:dyDescent="0.25">
      <c r="A1319">
        <v>3152</v>
      </c>
      <c r="B1319" s="3" t="s">
        <v>3152</v>
      </c>
      <c r="C1319" s="3" t="s">
        <v>7262</v>
      </c>
      <c r="D1319" s="6">
        <v>2200</v>
      </c>
      <c r="E1319" s="8">
        <v>2331</v>
      </c>
      <c r="F1319" t="s">
        <v>8218</v>
      </c>
      <c r="G1319" t="s">
        <v>8224</v>
      </c>
      <c r="H1319" t="s">
        <v>8246</v>
      </c>
      <c r="I1319">
        <v>1383425367</v>
      </c>
      <c r="J1319">
        <v>1380833367</v>
      </c>
      <c r="K1319" t="b">
        <v>1</v>
      </c>
      <c r="L1319">
        <v>67</v>
      </c>
      <c r="M1319" t="b">
        <v>1</v>
      </c>
      <c r="N1319" t="s">
        <v>8269</v>
      </c>
      <c r="O1319">
        <f t="shared" si="122"/>
        <v>106</v>
      </c>
      <c r="P1319">
        <f t="shared" si="124"/>
        <v>34.79</v>
      </c>
      <c r="Q1319" s="10" t="s">
        <v>8323</v>
      </c>
      <c r="R1319" t="s">
        <v>8326</v>
      </c>
      <c r="S1319" s="14">
        <f t="shared" si="125"/>
        <v>41550.867673611108</v>
      </c>
      <c r="T1319" s="15">
        <f t="shared" si="126"/>
        <v>41580.867673611108</v>
      </c>
      <c r="U1319">
        <f t="shared" si="129"/>
        <v>2013</v>
      </c>
    </row>
    <row r="1320" spans="1:21" ht="49" hidden="1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22"/>
        <v>101</v>
      </c>
      <c r="P1320">
        <f t="shared" si="124"/>
        <v>115.09</v>
      </c>
      <c r="Q1320" s="10" t="s">
        <v>8327</v>
      </c>
      <c r="R1320" t="s">
        <v>8328</v>
      </c>
      <c r="S1320" s="14">
        <f t="shared" si="125"/>
        <v>40860.67050925926</v>
      </c>
      <c r="T1320" s="15">
        <f t="shared" si="126"/>
        <v>40891.207638888889</v>
      </c>
    </row>
    <row r="1321" spans="1:21" ht="49" hidden="1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22"/>
        <v>161</v>
      </c>
      <c r="P1321">
        <f t="shared" si="124"/>
        <v>41.04</v>
      </c>
      <c r="Q1321" s="10" t="s">
        <v>8327</v>
      </c>
      <c r="R1321" t="s">
        <v>8338</v>
      </c>
      <c r="S1321" s="14">
        <f t="shared" si="125"/>
        <v>41331.253159722226</v>
      </c>
      <c r="T1321" s="15">
        <f t="shared" si="126"/>
        <v>41361.211493055554</v>
      </c>
    </row>
    <row r="1322" spans="1:21" ht="49" hidden="1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22"/>
        <v>115</v>
      </c>
      <c r="P1322">
        <f t="shared" si="124"/>
        <v>46.22</v>
      </c>
      <c r="Q1322" s="10" t="s">
        <v>8327</v>
      </c>
      <c r="R1322" t="s">
        <v>8331</v>
      </c>
      <c r="S1322" s="14">
        <f t="shared" si="125"/>
        <v>41882.590127314819</v>
      </c>
      <c r="T1322" s="15">
        <f t="shared" si="126"/>
        <v>41912.590127314819</v>
      </c>
    </row>
    <row r="1323" spans="1:21" ht="49" x14ac:dyDescent="0.25">
      <c r="A1323">
        <v>3153</v>
      </c>
      <c r="B1323" s="3" t="s">
        <v>3153</v>
      </c>
      <c r="C1323" s="3" t="s">
        <v>7263</v>
      </c>
      <c r="D1323" s="6">
        <v>3000</v>
      </c>
      <c r="E1323" s="8">
        <v>10067.5</v>
      </c>
      <c r="F1323" t="s">
        <v>8218</v>
      </c>
      <c r="G1323" t="s">
        <v>8223</v>
      </c>
      <c r="H1323" t="s">
        <v>8245</v>
      </c>
      <c r="I1323">
        <v>1304225940</v>
      </c>
      <c r="J1323">
        <v>1301542937</v>
      </c>
      <c r="K1323" t="b">
        <v>1</v>
      </c>
      <c r="L1323">
        <v>241</v>
      </c>
      <c r="M1323" t="b">
        <v>1</v>
      </c>
      <c r="N1323" t="s">
        <v>8269</v>
      </c>
      <c r="O1323">
        <f t="shared" si="122"/>
        <v>336</v>
      </c>
      <c r="P1323">
        <f t="shared" si="124"/>
        <v>41.77</v>
      </c>
      <c r="Q1323" s="10" t="s">
        <v>8323</v>
      </c>
      <c r="R1323" t="s">
        <v>8326</v>
      </c>
      <c r="S1323" s="14">
        <f t="shared" si="125"/>
        <v>40633.154363425929</v>
      </c>
      <c r="T1323" s="15">
        <f t="shared" si="126"/>
        <v>40664.207638888889</v>
      </c>
      <c r="U1323">
        <f t="shared" ref="U1323:U1324" si="130">YEAR(S1323)</f>
        <v>2011</v>
      </c>
    </row>
    <row r="1324" spans="1:21" ht="49" x14ac:dyDescent="0.25">
      <c r="A1324">
        <v>3154</v>
      </c>
      <c r="B1324" s="3" t="s">
        <v>3154</v>
      </c>
      <c r="C1324" s="3" t="s">
        <v>7264</v>
      </c>
      <c r="D1324" s="6">
        <v>7000</v>
      </c>
      <c r="E1324" s="8">
        <v>7905</v>
      </c>
      <c r="F1324" t="s">
        <v>8218</v>
      </c>
      <c r="G1324" t="s">
        <v>8223</v>
      </c>
      <c r="H1324" t="s">
        <v>8245</v>
      </c>
      <c r="I1324">
        <v>1333310458</v>
      </c>
      <c r="J1324">
        <v>1330722058</v>
      </c>
      <c r="K1324" t="b">
        <v>1</v>
      </c>
      <c r="L1324">
        <v>123</v>
      </c>
      <c r="M1324" t="b">
        <v>1</v>
      </c>
      <c r="N1324" t="s">
        <v>8269</v>
      </c>
      <c r="O1324">
        <f t="shared" si="122"/>
        <v>113</v>
      </c>
      <c r="P1324">
        <f t="shared" si="124"/>
        <v>64.27</v>
      </c>
      <c r="Q1324" s="10" t="s">
        <v>8323</v>
      </c>
      <c r="R1324" t="s">
        <v>8326</v>
      </c>
      <c r="S1324" s="14">
        <f t="shared" si="125"/>
        <v>40970.875671296293</v>
      </c>
      <c r="T1324" s="15">
        <f t="shared" si="126"/>
        <v>41000.834004629629</v>
      </c>
      <c r="U1324">
        <f t="shared" si="130"/>
        <v>2012</v>
      </c>
    </row>
    <row r="1325" spans="1:21" ht="49" hidden="1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22"/>
        <v>115</v>
      </c>
      <c r="P1325">
        <f t="shared" si="124"/>
        <v>72.91</v>
      </c>
      <c r="Q1325" s="10" t="s">
        <v>8327</v>
      </c>
      <c r="R1325" t="s">
        <v>8328</v>
      </c>
      <c r="S1325" s="14">
        <f t="shared" si="125"/>
        <v>41004.156886574077</v>
      </c>
      <c r="T1325" s="15">
        <f t="shared" si="126"/>
        <v>41045.207638888889</v>
      </c>
    </row>
    <row r="1326" spans="1:21" ht="49" x14ac:dyDescent="0.25">
      <c r="A1326">
        <v>3155</v>
      </c>
      <c r="B1326" s="3" t="s">
        <v>3155</v>
      </c>
      <c r="C1326" s="3" t="s">
        <v>7265</v>
      </c>
      <c r="D1326" s="6">
        <v>5000</v>
      </c>
      <c r="E1326" s="8">
        <v>9425.23</v>
      </c>
      <c r="F1326" t="s">
        <v>8218</v>
      </c>
      <c r="G1326" t="s">
        <v>8224</v>
      </c>
      <c r="H1326" t="s">
        <v>8246</v>
      </c>
      <c r="I1326">
        <v>1356004725</v>
      </c>
      <c r="J1326">
        <v>1353412725</v>
      </c>
      <c r="K1326" t="b">
        <v>1</v>
      </c>
      <c r="L1326">
        <v>302</v>
      </c>
      <c r="M1326" t="b">
        <v>1</v>
      </c>
      <c r="N1326" t="s">
        <v>8269</v>
      </c>
      <c r="O1326">
        <f t="shared" si="122"/>
        <v>189</v>
      </c>
      <c r="P1326">
        <f t="shared" si="124"/>
        <v>31.21</v>
      </c>
      <c r="Q1326" s="10" t="s">
        <v>8323</v>
      </c>
      <c r="R1326" t="s">
        <v>8326</v>
      </c>
      <c r="S1326" s="14">
        <f t="shared" si="125"/>
        <v>41233.499131944445</v>
      </c>
      <c r="T1326" s="15">
        <f t="shared" si="126"/>
        <v>41263.499131944445</v>
      </c>
      <c r="U1326">
        <f t="shared" ref="U1326:U1328" si="131">YEAR(S1326)</f>
        <v>2012</v>
      </c>
    </row>
    <row r="1327" spans="1:21" ht="49" x14ac:dyDescent="0.25">
      <c r="A1327">
        <v>3156</v>
      </c>
      <c r="B1327" s="3" t="s">
        <v>3156</v>
      </c>
      <c r="C1327" s="3" t="s">
        <v>7266</v>
      </c>
      <c r="D1327" s="6">
        <v>5500</v>
      </c>
      <c r="E1327" s="8">
        <v>5600</v>
      </c>
      <c r="F1327" t="s">
        <v>8218</v>
      </c>
      <c r="G1327" t="s">
        <v>8223</v>
      </c>
      <c r="H1327" t="s">
        <v>8245</v>
      </c>
      <c r="I1327">
        <v>1338591144</v>
      </c>
      <c r="J1327">
        <v>1335567144</v>
      </c>
      <c r="K1327" t="b">
        <v>1</v>
      </c>
      <c r="L1327">
        <v>89</v>
      </c>
      <c r="M1327" t="b">
        <v>1</v>
      </c>
      <c r="N1327" t="s">
        <v>8269</v>
      </c>
      <c r="O1327">
        <f t="shared" si="122"/>
        <v>102</v>
      </c>
      <c r="P1327">
        <f t="shared" si="124"/>
        <v>62.92</v>
      </c>
      <c r="Q1327" s="10" t="s">
        <v>8323</v>
      </c>
      <c r="R1327" t="s">
        <v>8326</v>
      </c>
      <c r="S1327" s="14">
        <f t="shared" si="125"/>
        <v>41026.953055555554</v>
      </c>
      <c r="T1327" s="15">
        <f t="shared" si="126"/>
        <v>41061.953055555554</v>
      </c>
      <c r="U1327">
        <f t="shared" si="131"/>
        <v>2012</v>
      </c>
    </row>
    <row r="1328" spans="1:21" ht="33" x14ac:dyDescent="0.25">
      <c r="A1328">
        <v>3157</v>
      </c>
      <c r="B1328" s="3" t="s">
        <v>3157</v>
      </c>
      <c r="C1328" s="3" t="s">
        <v>7267</v>
      </c>
      <c r="D1328" s="6">
        <v>4000</v>
      </c>
      <c r="E1328" s="8">
        <v>4040</v>
      </c>
      <c r="F1328" t="s">
        <v>8218</v>
      </c>
      <c r="G1328" t="s">
        <v>8223</v>
      </c>
      <c r="H1328" t="s">
        <v>8245</v>
      </c>
      <c r="I1328">
        <v>1405746000</v>
      </c>
      <c r="J1328">
        <v>1404932105</v>
      </c>
      <c r="K1328" t="b">
        <v>1</v>
      </c>
      <c r="L1328">
        <v>41</v>
      </c>
      <c r="M1328" t="b">
        <v>1</v>
      </c>
      <c r="N1328" t="s">
        <v>8269</v>
      </c>
      <c r="O1328">
        <f t="shared" si="122"/>
        <v>101</v>
      </c>
      <c r="P1328">
        <f t="shared" si="124"/>
        <v>98.54</v>
      </c>
      <c r="Q1328" s="10" t="s">
        <v>8323</v>
      </c>
      <c r="R1328" t="s">
        <v>8326</v>
      </c>
      <c r="S1328" s="14">
        <f t="shared" si="125"/>
        <v>41829.788252314815</v>
      </c>
      <c r="T1328" s="15">
        <f t="shared" si="126"/>
        <v>41839.208333333336</v>
      </c>
      <c r="U1328">
        <f t="shared" si="131"/>
        <v>2014</v>
      </c>
    </row>
    <row r="1329" spans="1:21" ht="49" hidden="1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22"/>
        <v>100</v>
      </c>
      <c r="P1329">
        <f t="shared" si="124"/>
        <v>40.01</v>
      </c>
      <c r="Q1329" s="10" t="s">
        <v>8321</v>
      </c>
      <c r="R1329" t="s">
        <v>8343</v>
      </c>
      <c r="S1329" s="14">
        <f t="shared" si="125"/>
        <v>40795.820150462961</v>
      </c>
      <c r="T1329" s="15">
        <f t="shared" si="126"/>
        <v>40825.820150462961</v>
      </c>
    </row>
    <row r="1330" spans="1:21" ht="33" x14ac:dyDescent="0.25">
      <c r="A1330">
        <v>3158</v>
      </c>
      <c r="B1330" s="3" t="s">
        <v>3158</v>
      </c>
      <c r="C1330" s="3" t="s">
        <v>7268</v>
      </c>
      <c r="D1330" s="6">
        <v>5000</v>
      </c>
      <c r="E1330" s="8">
        <v>5700</v>
      </c>
      <c r="F1330" t="s">
        <v>8218</v>
      </c>
      <c r="G1330" t="s">
        <v>8223</v>
      </c>
      <c r="H1330" t="s">
        <v>8245</v>
      </c>
      <c r="I1330">
        <v>1374523752</v>
      </c>
      <c r="J1330">
        <v>1371931752</v>
      </c>
      <c r="K1330" t="b">
        <v>1</v>
      </c>
      <c r="L1330">
        <v>69</v>
      </c>
      <c r="M1330" t="b">
        <v>1</v>
      </c>
      <c r="N1330" t="s">
        <v>8269</v>
      </c>
      <c r="O1330">
        <f t="shared" si="122"/>
        <v>114</v>
      </c>
      <c r="P1330">
        <f t="shared" si="124"/>
        <v>82.61</v>
      </c>
      <c r="Q1330" s="10" t="s">
        <v>8323</v>
      </c>
      <c r="R1330" t="s">
        <v>8326</v>
      </c>
      <c r="S1330" s="14">
        <f t="shared" si="125"/>
        <v>41447.839722222219</v>
      </c>
      <c r="T1330" s="15">
        <f t="shared" si="126"/>
        <v>41477.839722222219</v>
      </c>
      <c r="U1330">
        <f t="shared" ref="U1330:U1331" si="132">YEAR(S1330)</f>
        <v>2013</v>
      </c>
    </row>
    <row r="1331" spans="1:21" ht="33" x14ac:dyDescent="0.25">
      <c r="A1331">
        <v>3159</v>
      </c>
      <c r="B1331" s="3" t="s">
        <v>3159</v>
      </c>
      <c r="C1331" s="3" t="s">
        <v>7269</v>
      </c>
      <c r="D1331" s="6">
        <v>1500</v>
      </c>
      <c r="E1331" s="8">
        <v>2002.22</v>
      </c>
      <c r="F1331" t="s">
        <v>8218</v>
      </c>
      <c r="G1331" t="s">
        <v>8223</v>
      </c>
      <c r="H1331" t="s">
        <v>8245</v>
      </c>
      <c r="I1331">
        <v>1326927600</v>
      </c>
      <c r="J1331">
        <v>1323221761</v>
      </c>
      <c r="K1331" t="b">
        <v>1</v>
      </c>
      <c r="L1331">
        <v>52</v>
      </c>
      <c r="M1331" t="b">
        <v>1</v>
      </c>
      <c r="N1331" t="s">
        <v>8269</v>
      </c>
      <c r="O1331">
        <f t="shared" si="122"/>
        <v>133</v>
      </c>
      <c r="P1331">
        <f t="shared" si="124"/>
        <v>38.5</v>
      </c>
      <c r="Q1331" s="10" t="s">
        <v>8323</v>
      </c>
      <c r="R1331" t="s">
        <v>8326</v>
      </c>
      <c r="S1331" s="14">
        <f t="shared" si="125"/>
        <v>40884.066678240742</v>
      </c>
      <c r="T1331" s="15">
        <f t="shared" si="126"/>
        <v>40926.958333333336</v>
      </c>
      <c r="U1331">
        <f t="shared" si="132"/>
        <v>2011</v>
      </c>
    </row>
    <row r="1332" spans="1:21" ht="49" hidden="1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22"/>
        <v>107</v>
      </c>
      <c r="P1332">
        <f t="shared" si="124"/>
        <v>74.069999999999993</v>
      </c>
      <c r="Q1332" s="10" t="s">
        <v>8323</v>
      </c>
      <c r="R1332" t="s">
        <v>8324</v>
      </c>
      <c r="S1332" s="14">
        <f t="shared" si="125"/>
        <v>42139.014525462961</v>
      </c>
      <c r="T1332" s="15">
        <f t="shared" si="126"/>
        <v>42169.014525462961</v>
      </c>
    </row>
    <row r="1333" spans="1:21" ht="49" x14ac:dyDescent="0.25">
      <c r="A1333">
        <v>3160</v>
      </c>
      <c r="B1333" s="3" t="s">
        <v>3160</v>
      </c>
      <c r="C1333" s="3" t="s">
        <v>7270</v>
      </c>
      <c r="D1333" s="6">
        <v>4500</v>
      </c>
      <c r="E1333" s="8">
        <v>4569</v>
      </c>
      <c r="F1333" t="s">
        <v>8218</v>
      </c>
      <c r="G1333" t="s">
        <v>8223</v>
      </c>
      <c r="H1333" t="s">
        <v>8245</v>
      </c>
      <c r="I1333">
        <v>1407905940</v>
      </c>
      <c r="J1333">
        <v>1405923687</v>
      </c>
      <c r="K1333" t="b">
        <v>1</v>
      </c>
      <c r="L1333">
        <v>57</v>
      </c>
      <c r="M1333" t="b">
        <v>1</v>
      </c>
      <c r="N1333" t="s">
        <v>8269</v>
      </c>
      <c r="O1333">
        <f t="shared" si="122"/>
        <v>102</v>
      </c>
      <c r="P1333">
        <f t="shared" si="124"/>
        <v>80.16</v>
      </c>
      <c r="Q1333" s="10" t="s">
        <v>8323</v>
      </c>
      <c r="R1333" t="s">
        <v>8326</v>
      </c>
      <c r="S1333" s="14">
        <f t="shared" si="125"/>
        <v>41841.26489583333</v>
      </c>
      <c r="T1333" s="15">
        <f t="shared" si="126"/>
        <v>41864.207638888889</v>
      </c>
      <c r="U1333">
        <f>YEAR(S1333)</f>
        <v>2014</v>
      </c>
    </row>
    <row r="1334" spans="1:21" ht="49" hidden="1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22"/>
        <v>36</v>
      </c>
      <c r="P1334">
        <f t="shared" si="124"/>
        <v>104.89</v>
      </c>
      <c r="Q1334" s="10" t="s">
        <v>8313</v>
      </c>
      <c r="R1334" t="s">
        <v>8314</v>
      </c>
      <c r="S1334" s="14">
        <f t="shared" si="125"/>
        <v>42585.691898148143</v>
      </c>
      <c r="T1334" s="15">
        <f t="shared" si="126"/>
        <v>42615.691898148143</v>
      </c>
    </row>
    <row r="1335" spans="1:21" ht="49" hidden="1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22"/>
        <v>114</v>
      </c>
      <c r="P1335">
        <f t="shared" si="124"/>
        <v>47.4</v>
      </c>
      <c r="Q1335" s="10" t="s">
        <v>8321</v>
      </c>
      <c r="R1335" t="s">
        <v>8322</v>
      </c>
      <c r="S1335" s="14">
        <f t="shared" si="125"/>
        <v>40213.323599537034</v>
      </c>
      <c r="T1335" s="15">
        <f t="shared" si="126"/>
        <v>40253.29583333333</v>
      </c>
    </row>
    <row r="1336" spans="1:21" ht="49" hidden="1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22"/>
        <v>114</v>
      </c>
      <c r="P1336">
        <f t="shared" si="124"/>
        <v>69.790000000000006</v>
      </c>
      <c r="Q1336" s="10" t="s">
        <v>8321</v>
      </c>
      <c r="R1336" t="s">
        <v>8343</v>
      </c>
      <c r="S1336" s="14">
        <f t="shared" si="125"/>
        <v>40595.497164351851</v>
      </c>
      <c r="T1336" s="15">
        <f t="shared" si="126"/>
        <v>40641.455497685187</v>
      </c>
    </row>
    <row r="1337" spans="1:21" ht="49" hidden="1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22"/>
        <v>179</v>
      </c>
      <c r="P1337">
        <f t="shared" si="124"/>
        <v>53.73</v>
      </c>
      <c r="Q1337" s="10" t="s">
        <v>8311</v>
      </c>
      <c r="R1337" t="s">
        <v>8333</v>
      </c>
      <c r="S1337" s="14">
        <f t="shared" si="125"/>
        <v>41367.572280092594</v>
      </c>
      <c r="T1337" s="15">
        <f t="shared" si="126"/>
        <v>41397.572280092594</v>
      </c>
    </row>
    <row r="1338" spans="1:21" ht="21" hidden="1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22"/>
        <v>132</v>
      </c>
      <c r="P1338">
        <f t="shared" si="124"/>
        <v>63.03</v>
      </c>
      <c r="Q1338" s="10" t="s">
        <v>8327</v>
      </c>
      <c r="R1338" t="s">
        <v>8328</v>
      </c>
      <c r="S1338" s="14">
        <f t="shared" si="125"/>
        <v>42173.746342592596</v>
      </c>
      <c r="T1338" s="15">
        <f t="shared" si="126"/>
        <v>42187.152777777781</v>
      </c>
    </row>
    <row r="1339" spans="1:21" ht="33" hidden="1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22"/>
        <v>132</v>
      </c>
      <c r="P1339">
        <f t="shared" si="124"/>
        <v>70.63</v>
      </c>
      <c r="Q1339" s="10" t="s">
        <v>8327</v>
      </c>
      <c r="R1339" t="s">
        <v>8331</v>
      </c>
      <c r="S1339" s="14">
        <f t="shared" si="125"/>
        <v>40778.770011574074</v>
      </c>
      <c r="T1339" s="15">
        <f t="shared" si="126"/>
        <v>40808.770011574074</v>
      </c>
    </row>
    <row r="1340" spans="1:21" ht="49" hidden="1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22"/>
        <v>101</v>
      </c>
      <c r="P1340">
        <f t="shared" si="124"/>
        <v>53.95</v>
      </c>
      <c r="Q1340" s="10" t="s">
        <v>8323</v>
      </c>
      <c r="R1340" t="s">
        <v>8324</v>
      </c>
      <c r="S1340" s="14">
        <f t="shared" si="125"/>
        <v>41780.745254629634</v>
      </c>
      <c r="T1340" s="15">
        <f t="shared" si="126"/>
        <v>41810.917361111111</v>
      </c>
    </row>
    <row r="1341" spans="1:21" ht="49" hidden="1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22"/>
        <v>171</v>
      </c>
      <c r="P1341">
        <f t="shared" si="124"/>
        <v>46.18</v>
      </c>
      <c r="Q1341" s="10" t="s">
        <v>8327</v>
      </c>
      <c r="R1341" t="s">
        <v>8328</v>
      </c>
      <c r="S1341" s="14">
        <f t="shared" si="125"/>
        <v>41605.868449074071</v>
      </c>
      <c r="T1341" s="15">
        <f t="shared" si="126"/>
        <v>41639.291666666664</v>
      </c>
    </row>
    <row r="1342" spans="1:21" ht="21" hidden="1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22"/>
        <v>112</v>
      </c>
      <c r="P1342">
        <f t="shared" si="124"/>
        <v>47.76</v>
      </c>
      <c r="Q1342" s="10" t="s">
        <v>8327</v>
      </c>
      <c r="R1342" t="s">
        <v>8331</v>
      </c>
      <c r="S1342" s="14">
        <f t="shared" si="125"/>
        <v>42719.90834490741</v>
      </c>
      <c r="T1342" s="15">
        <f t="shared" si="126"/>
        <v>42749.90834490741</v>
      </c>
    </row>
    <row r="1343" spans="1:21" ht="49" hidden="1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22"/>
        <v>112</v>
      </c>
      <c r="P1343">
        <f t="shared" si="124"/>
        <v>60.15</v>
      </c>
      <c r="Q1343" s="10" t="s">
        <v>8327</v>
      </c>
      <c r="R1343" t="s">
        <v>8341</v>
      </c>
      <c r="S1343" s="14">
        <f t="shared" si="125"/>
        <v>41524.858553240738</v>
      </c>
      <c r="T1343" s="15">
        <f t="shared" si="126"/>
        <v>41552.208333333336</v>
      </c>
    </row>
    <row r="1344" spans="1:21" ht="49" x14ac:dyDescent="0.25">
      <c r="A1344">
        <v>3161</v>
      </c>
      <c r="B1344" s="3" t="s">
        <v>3161</v>
      </c>
      <c r="C1344" s="3" t="s">
        <v>7271</v>
      </c>
      <c r="D1344" s="6">
        <v>2000</v>
      </c>
      <c r="E1344" s="8">
        <v>2102</v>
      </c>
      <c r="F1344" t="s">
        <v>8218</v>
      </c>
      <c r="G1344" t="s">
        <v>8224</v>
      </c>
      <c r="H1344" t="s">
        <v>8246</v>
      </c>
      <c r="I1344">
        <v>1413377522</v>
      </c>
      <c r="J1344">
        <v>1410785522</v>
      </c>
      <c r="K1344" t="b">
        <v>1</v>
      </c>
      <c r="L1344">
        <v>74</v>
      </c>
      <c r="M1344" t="b">
        <v>1</v>
      </c>
      <c r="N1344" t="s">
        <v>8269</v>
      </c>
      <c r="O1344">
        <f t="shared" si="122"/>
        <v>105</v>
      </c>
      <c r="P1344">
        <f t="shared" si="124"/>
        <v>28.41</v>
      </c>
      <c r="Q1344" s="10" t="s">
        <v>8323</v>
      </c>
      <c r="R1344" t="s">
        <v>8326</v>
      </c>
      <c r="S1344" s="14">
        <f t="shared" si="125"/>
        <v>41897.536134259259</v>
      </c>
      <c r="T1344" s="15">
        <f t="shared" si="126"/>
        <v>41927.536134259259</v>
      </c>
      <c r="U1344">
        <f>YEAR(S1344)</f>
        <v>2014</v>
      </c>
    </row>
    <row r="1345" spans="1:21" ht="49" hidden="1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22"/>
        <v>195</v>
      </c>
      <c r="P1345">
        <f t="shared" si="124"/>
        <v>64.03</v>
      </c>
      <c r="Q1345" s="10" t="s">
        <v>8327</v>
      </c>
      <c r="R1345" t="s">
        <v>8341</v>
      </c>
      <c r="S1345" s="14">
        <f t="shared" si="125"/>
        <v>42027.13817129629</v>
      </c>
      <c r="T1345" s="15">
        <f t="shared" si="126"/>
        <v>42062.020833333328</v>
      </c>
    </row>
    <row r="1346" spans="1:21" ht="49" x14ac:dyDescent="0.25">
      <c r="A1346">
        <v>3162</v>
      </c>
      <c r="B1346" s="3" t="s">
        <v>3162</v>
      </c>
      <c r="C1346" s="3" t="s">
        <v>7272</v>
      </c>
      <c r="D1346" s="6">
        <v>4000</v>
      </c>
      <c r="E1346" s="8">
        <v>5086</v>
      </c>
      <c r="F1346" t="s">
        <v>8218</v>
      </c>
      <c r="G1346" t="s">
        <v>8223</v>
      </c>
      <c r="H1346" t="s">
        <v>8245</v>
      </c>
      <c r="I1346">
        <v>1404698400</v>
      </c>
      <c r="J1346">
        <v>1402331262</v>
      </c>
      <c r="K1346" t="b">
        <v>1</v>
      </c>
      <c r="L1346">
        <v>63</v>
      </c>
      <c r="M1346" t="b">
        <v>1</v>
      </c>
      <c r="N1346" t="s">
        <v>8269</v>
      </c>
      <c r="O1346">
        <f t="shared" ref="O1346:O1409" si="133">ROUND(E1346/D1346*100,0)</f>
        <v>127</v>
      </c>
      <c r="P1346">
        <f t="shared" si="124"/>
        <v>80.73</v>
      </c>
      <c r="Q1346" s="10" t="s">
        <v>8323</v>
      </c>
      <c r="R1346" t="s">
        <v>8326</v>
      </c>
      <c r="S1346" s="14">
        <f t="shared" si="125"/>
        <v>41799.685902777775</v>
      </c>
      <c r="T1346" s="15">
        <f t="shared" si="126"/>
        <v>41827.083333333336</v>
      </c>
      <c r="U1346">
        <f t="shared" ref="U1346:U1350" si="134">YEAR(S1346)</f>
        <v>2014</v>
      </c>
    </row>
    <row r="1347" spans="1:21" ht="49" x14ac:dyDescent="0.25">
      <c r="A1347">
        <v>3163</v>
      </c>
      <c r="B1347" s="3" t="s">
        <v>3163</v>
      </c>
      <c r="C1347" s="3" t="s">
        <v>7273</v>
      </c>
      <c r="D1347" s="6">
        <v>13000</v>
      </c>
      <c r="E1347" s="8">
        <v>14450</v>
      </c>
      <c r="F1347" t="s">
        <v>8218</v>
      </c>
      <c r="G1347" t="s">
        <v>8223</v>
      </c>
      <c r="H1347" t="s">
        <v>8245</v>
      </c>
      <c r="I1347">
        <v>1402855525</v>
      </c>
      <c r="J1347">
        <v>1400263525</v>
      </c>
      <c r="K1347" t="b">
        <v>1</v>
      </c>
      <c r="L1347">
        <v>72</v>
      </c>
      <c r="M1347" t="b">
        <v>1</v>
      </c>
      <c r="N1347" t="s">
        <v>8269</v>
      </c>
      <c r="O1347">
        <f t="shared" si="133"/>
        <v>111</v>
      </c>
      <c r="P1347">
        <f t="shared" si="124"/>
        <v>200.69</v>
      </c>
      <c r="Q1347" s="10" t="s">
        <v>8323</v>
      </c>
      <c r="R1347" t="s">
        <v>8326</v>
      </c>
      <c r="S1347" s="14">
        <f t="shared" si="125"/>
        <v>41775.753761574073</v>
      </c>
      <c r="T1347" s="15">
        <f t="shared" si="126"/>
        <v>41805.753761574073</v>
      </c>
      <c r="U1347">
        <f t="shared" si="134"/>
        <v>2014</v>
      </c>
    </row>
    <row r="1348" spans="1:21" ht="49" x14ac:dyDescent="0.25">
      <c r="A1348">
        <v>3164</v>
      </c>
      <c r="B1348" s="3" t="s">
        <v>3164</v>
      </c>
      <c r="C1348" s="3" t="s">
        <v>7274</v>
      </c>
      <c r="D1348" s="6">
        <v>2500</v>
      </c>
      <c r="E1348" s="8">
        <v>2669</v>
      </c>
      <c r="F1348" t="s">
        <v>8218</v>
      </c>
      <c r="G1348" t="s">
        <v>8223</v>
      </c>
      <c r="H1348" t="s">
        <v>8245</v>
      </c>
      <c r="I1348">
        <v>1402341615</v>
      </c>
      <c r="J1348">
        <v>1399490415</v>
      </c>
      <c r="K1348" t="b">
        <v>1</v>
      </c>
      <c r="L1348">
        <v>71</v>
      </c>
      <c r="M1348" t="b">
        <v>1</v>
      </c>
      <c r="N1348" t="s">
        <v>8269</v>
      </c>
      <c r="O1348">
        <f t="shared" si="133"/>
        <v>107</v>
      </c>
      <c r="P1348">
        <f t="shared" si="124"/>
        <v>37.590000000000003</v>
      </c>
      <c r="Q1348" s="10" t="s">
        <v>8323</v>
      </c>
      <c r="R1348" t="s">
        <v>8326</v>
      </c>
      <c r="S1348" s="14">
        <f t="shared" si="125"/>
        <v>41766.80572916667</v>
      </c>
      <c r="T1348" s="15">
        <f t="shared" si="126"/>
        <v>41799.80572916667</v>
      </c>
      <c r="U1348">
        <f t="shared" si="134"/>
        <v>2014</v>
      </c>
    </row>
    <row r="1349" spans="1:21" ht="49" x14ac:dyDescent="0.25">
      <c r="A1349">
        <v>3165</v>
      </c>
      <c r="B1349" s="3" t="s">
        <v>3165</v>
      </c>
      <c r="C1349" s="3" t="s">
        <v>7275</v>
      </c>
      <c r="D1349" s="6">
        <v>750</v>
      </c>
      <c r="E1349" s="8">
        <v>1220</v>
      </c>
      <c r="F1349" t="s">
        <v>8218</v>
      </c>
      <c r="G1349" t="s">
        <v>8223</v>
      </c>
      <c r="H1349" t="s">
        <v>8245</v>
      </c>
      <c r="I1349">
        <v>1304395140</v>
      </c>
      <c r="J1349">
        <v>1302493760</v>
      </c>
      <c r="K1349" t="b">
        <v>1</v>
      </c>
      <c r="L1349">
        <v>21</v>
      </c>
      <c r="M1349" t="b">
        <v>1</v>
      </c>
      <c r="N1349" t="s">
        <v>8269</v>
      </c>
      <c r="O1349">
        <f t="shared" si="133"/>
        <v>163</v>
      </c>
      <c r="P1349">
        <f t="shared" si="124"/>
        <v>58.1</v>
      </c>
      <c r="Q1349" s="10" t="s">
        <v>8323</v>
      </c>
      <c r="R1349" t="s">
        <v>8326</v>
      </c>
      <c r="S1349" s="14">
        <f t="shared" si="125"/>
        <v>40644.159259259257</v>
      </c>
      <c r="T1349" s="15">
        <f t="shared" si="126"/>
        <v>40666.165972222225</v>
      </c>
      <c r="U1349">
        <f t="shared" si="134"/>
        <v>2011</v>
      </c>
    </row>
    <row r="1350" spans="1:21" ht="49" x14ac:dyDescent="0.25">
      <c r="A1350">
        <v>3166</v>
      </c>
      <c r="B1350" s="3" t="s">
        <v>3166</v>
      </c>
      <c r="C1350" s="3" t="s">
        <v>7276</v>
      </c>
      <c r="D1350" s="6">
        <v>35000</v>
      </c>
      <c r="E1350" s="8">
        <v>56079.83</v>
      </c>
      <c r="F1350" t="s">
        <v>8218</v>
      </c>
      <c r="G1350" t="s">
        <v>8223</v>
      </c>
      <c r="H1350" t="s">
        <v>8245</v>
      </c>
      <c r="I1350">
        <v>1416988740</v>
      </c>
      <c r="J1350">
        <v>1414514153</v>
      </c>
      <c r="K1350" t="b">
        <v>1</v>
      </c>
      <c r="L1350">
        <v>930</v>
      </c>
      <c r="M1350" t="b">
        <v>1</v>
      </c>
      <c r="N1350" t="s">
        <v>8269</v>
      </c>
      <c r="O1350">
        <f t="shared" si="133"/>
        <v>160</v>
      </c>
      <c r="P1350">
        <f t="shared" si="124"/>
        <v>60.3</v>
      </c>
      <c r="Q1350" s="10" t="s">
        <v>8323</v>
      </c>
      <c r="R1350" t="s">
        <v>8326</v>
      </c>
      <c r="S1350" s="14">
        <f t="shared" si="125"/>
        <v>41940.69158564815</v>
      </c>
      <c r="T1350" s="15">
        <f t="shared" si="126"/>
        <v>41969.332638888889</v>
      </c>
      <c r="U1350">
        <f t="shared" si="134"/>
        <v>2014</v>
      </c>
    </row>
    <row r="1351" spans="1:21" ht="33" hidden="1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33"/>
        <v>110</v>
      </c>
      <c r="P1351">
        <f t="shared" si="124"/>
        <v>55.22</v>
      </c>
      <c r="Q1351" s="10" t="s">
        <v>8313</v>
      </c>
      <c r="R1351" t="s">
        <v>8314</v>
      </c>
      <c r="S1351" s="14">
        <f t="shared" si="125"/>
        <v>42780.600532407407</v>
      </c>
      <c r="T1351" s="15">
        <f t="shared" si="126"/>
        <v>42808.558865740735</v>
      </c>
    </row>
    <row r="1352" spans="1:21" ht="49" hidden="1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33"/>
        <v>385</v>
      </c>
      <c r="P1352">
        <f t="shared" si="124"/>
        <v>32.1</v>
      </c>
      <c r="Q1352" s="10" t="s">
        <v>8321</v>
      </c>
      <c r="R1352" t="s">
        <v>8322</v>
      </c>
      <c r="S1352" s="14">
        <f t="shared" si="125"/>
        <v>41304.833194444444</v>
      </c>
      <c r="T1352" s="15">
        <f t="shared" si="126"/>
        <v>41334.833194444444</v>
      </c>
    </row>
    <row r="1353" spans="1:21" ht="49" hidden="1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33"/>
        <v>101</v>
      </c>
      <c r="P1353">
        <f t="shared" si="124"/>
        <v>47.19</v>
      </c>
      <c r="Q1353" s="10" t="s">
        <v>8327</v>
      </c>
      <c r="R1353" t="s">
        <v>8338</v>
      </c>
      <c r="S1353" s="14">
        <f t="shared" si="125"/>
        <v>41737.684664351851</v>
      </c>
      <c r="T1353" s="15">
        <f t="shared" si="126"/>
        <v>41782.684664351851</v>
      </c>
    </row>
    <row r="1354" spans="1:21" ht="33" x14ac:dyDescent="0.25">
      <c r="A1354">
        <v>3167</v>
      </c>
      <c r="B1354" s="3" t="s">
        <v>3167</v>
      </c>
      <c r="C1354" s="3" t="s">
        <v>7277</v>
      </c>
      <c r="D1354" s="6">
        <v>3000</v>
      </c>
      <c r="E1354" s="8">
        <v>3485</v>
      </c>
      <c r="F1354" t="s">
        <v>8218</v>
      </c>
      <c r="G1354" t="s">
        <v>8223</v>
      </c>
      <c r="H1354" t="s">
        <v>8245</v>
      </c>
      <c r="I1354">
        <v>1406952781</v>
      </c>
      <c r="J1354">
        <v>1405743181</v>
      </c>
      <c r="K1354" t="b">
        <v>1</v>
      </c>
      <c r="L1354">
        <v>55</v>
      </c>
      <c r="M1354" t="b">
        <v>1</v>
      </c>
      <c r="N1354" t="s">
        <v>8269</v>
      </c>
      <c r="O1354">
        <f t="shared" si="133"/>
        <v>116</v>
      </c>
      <c r="P1354">
        <f t="shared" si="124"/>
        <v>63.36</v>
      </c>
      <c r="Q1354" s="10" t="s">
        <v>8323</v>
      </c>
      <c r="R1354" t="s">
        <v>8326</v>
      </c>
      <c r="S1354" s="14">
        <f t="shared" si="125"/>
        <v>41839.175706018519</v>
      </c>
      <c r="T1354" s="15">
        <f t="shared" si="126"/>
        <v>41853.175706018519</v>
      </c>
      <c r="U1354">
        <f t="shared" ref="U1354:U1355" si="135">YEAR(S1354)</f>
        <v>2014</v>
      </c>
    </row>
    <row r="1355" spans="1:21" ht="49" x14ac:dyDescent="0.25">
      <c r="A1355">
        <v>3168</v>
      </c>
      <c r="B1355" s="3" t="s">
        <v>3168</v>
      </c>
      <c r="C1355" s="3" t="s">
        <v>7278</v>
      </c>
      <c r="D1355" s="6">
        <v>2500</v>
      </c>
      <c r="E1355" s="8">
        <v>3105</v>
      </c>
      <c r="F1355" t="s">
        <v>8218</v>
      </c>
      <c r="G1355" t="s">
        <v>8223</v>
      </c>
      <c r="H1355" t="s">
        <v>8245</v>
      </c>
      <c r="I1355">
        <v>1402696800</v>
      </c>
      <c r="J1355">
        <v>1399948353</v>
      </c>
      <c r="K1355" t="b">
        <v>1</v>
      </c>
      <c r="L1355">
        <v>61</v>
      </c>
      <c r="M1355" t="b">
        <v>1</v>
      </c>
      <c r="N1355" t="s">
        <v>8269</v>
      </c>
      <c r="O1355">
        <f t="shared" si="133"/>
        <v>124</v>
      </c>
      <c r="P1355">
        <f t="shared" si="124"/>
        <v>50.9</v>
      </c>
      <c r="Q1355" s="10" t="s">
        <v>8323</v>
      </c>
      <c r="R1355" t="s">
        <v>8326</v>
      </c>
      <c r="S1355" s="14">
        <f t="shared" si="125"/>
        <v>41772.105937500004</v>
      </c>
      <c r="T1355" s="15">
        <f t="shared" si="126"/>
        <v>41803.916666666664</v>
      </c>
      <c r="U1355">
        <f t="shared" si="135"/>
        <v>2014</v>
      </c>
    </row>
    <row r="1356" spans="1:21" ht="49" hidden="1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33"/>
        <v>109</v>
      </c>
      <c r="P1356">
        <f t="shared" si="124"/>
        <v>75.959999999999994</v>
      </c>
      <c r="Q1356" s="10" t="s">
        <v>8323</v>
      </c>
      <c r="R1356" t="s">
        <v>8335</v>
      </c>
      <c r="S1356" s="14">
        <f t="shared" si="125"/>
        <v>41954.850868055553</v>
      </c>
      <c r="T1356" s="15">
        <f t="shared" si="126"/>
        <v>41974.850868055553</v>
      </c>
    </row>
    <row r="1357" spans="1:21" ht="33" hidden="1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33"/>
        <v>152</v>
      </c>
      <c r="P1357">
        <f t="shared" si="124"/>
        <v>64.25</v>
      </c>
      <c r="Q1357" s="10" t="s">
        <v>8327</v>
      </c>
      <c r="R1357" t="s">
        <v>8331</v>
      </c>
      <c r="S1357" s="14">
        <f t="shared" si="125"/>
        <v>41767.656863425924</v>
      </c>
      <c r="T1357" s="15">
        <f t="shared" si="126"/>
        <v>41803.290972222225</v>
      </c>
    </row>
    <row r="1358" spans="1:21" ht="33" hidden="1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33"/>
        <v>126</v>
      </c>
      <c r="P1358">
        <f t="shared" si="124"/>
        <v>47.91</v>
      </c>
      <c r="Q1358" s="10" t="s">
        <v>8308</v>
      </c>
      <c r="R1358" t="s">
        <v>8309</v>
      </c>
      <c r="S1358" s="14">
        <f t="shared" si="125"/>
        <v>40215.919050925928</v>
      </c>
      <c r="T1358" s="15">
        <f t="shared" si="126"/>
        <v>40252.913194444445</v>
      </c>
    </row>
    <row r="1359" spans="1:21" ht="49" hidden="1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33"/>
        <v>5</v>
      </c>
      <c r="P1359">
        <f t="shared" si="124"/>
        <v>135.04</v>
      </c>
      <c r="Q1359" s="10" t="s">
        <v>8308</v>
      </c>
      <c r="R1359" t="s">
        <v>8342</v>
      </c>
      <c r="S1359" s="14">
        <f t="shared" si="125"/>
        <v>42173.275740740741</v>
      </c>
      <c r="T1359" s="15">
        <f t="shared" si="126"/>
        <v>42217.745138888888</v>
      </c>
    </row>
    <row r="1360" spans="1:21" ht="49" hidden="1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33"/>
        <v>103</v>
      </c>
      <c r="P1360">
        <f t="shared" si="124"/>
        <v>67.42</v>
      </c>
      <c r="Q1360" s="10" t="s">
        <v>8327</v>
      </c>
      <c r="R1360" t="s">
        <v>8341</v>
      </c>
      <c r="S1360" s="14">
        <f t="shared" si="125"/>
        <v>40961.252141203702</v>
      </c>
      <c r="T1360" s="15">
        <f t="shared" si="126"/>
        <v>40989.866666666669</v>
      </c>
    </row>
    <row r="1361" spans="1:21" ht="33" x14ac:dyDescent="0.25">
      <c r="A1361">
        <v>3169</v>
      </c>
      <c r="B1361" s="3" t="s">
        <v>3169</v>
      </c>
      <c r="C1361" s="3" t="s">
        <v>7279</v>
      </c>
      <c r="D1361" s="6">
        <v>8000</v>
      </c>
      <c r="E1361" s="8">
        <v>8241</v>
      </c>
      <c r="F1361" t="s">
        <v>8218</v>
      </c>
      <c r="G1361" t="s">
        <v>8223</v>
      </c>
      <c r="H1361" t="s">
        <v>8245</v>
      </c>
      <c r="I1361">
        <v>1386910740</v>
      </c>
      <c r="J1361">
        <v>1384364561</v>
      </c>
      <c r="K1361" t="b">
        <v>1</v>
      </c>
      <c r="L1361">
        <v>82</v>
      </c>
      <c r="M1361" t="b">
        <v>1</v>
      </c>
      <c r="N1361" t="s">
        <v>8269</v>
      </c>
      <c r="O1361">
        <f t="shared" si="133"/>
        <v>103</v>
      </c>
      <c r="P1361">
        <f t="shared" si="124"/>
        <v>100.5</v>
      </c>
      <c r="Q1361" s="10" t="s">
        <v>8323</v>
      </c>
      <c r="R1361" t="s">
        <v>8326</v>
      </c>
      <c r="S1361" s="14">
        <f t="shared" si="125"/>
        <v>41591.737974537034</v>
      </c>
      <c r="T1361" s="15">
        <f t="shared" si="126"/>
        <v>41621.207638888889</v>
      </c>
      <c r="U1361">
        <f t="shared" ref="U1361:U1362" si="136">YEAR(S1361)</f>
        <v>2013</v>
      </c>
    </row>
    <row r="1362" spans="1:21" ht="33" x14ac:dyDescent="0.25">
      <c r="A1362">
        <v>3170</v>
      </c>
      <c r="B1362" s="3" t="s">
        <v>3170</v>
      </c>
      <c r="C1362" s="3" t="s">
        <v>7280</v>
      </c>
      <c r="D1362" s="6">
        <v>2000</v>
      </c>
      <c r="E1362" s="8">
        <v>2245</v>
      </c>
      <c r="F1362" t="s">
        <v>8218</v>
      </c>
      <c r="G1362" t="s">
        <v>8223</v>
      </c>
      <c r="H1362" t="s">
        <v>8245</v>
      </c>
      <c r="I1362">
        <v>1404273600</v>
      </c>
      <c r="J1362">
        <v>1401414944</v>
      </c>
      <c r="K1362" t="b">
        <v>1</v>
      </c>
      <c r="L1362">
        <v>71</v>
      </c>
      <c r="M1362" t="b">
        <v>1</v>
      </c>
      <c r="N1362" t="s">
        <v>8269</v>
      </c>
      <c r="O1362">
        <f t="shared" si="133"/>
        <v>112</v>
      </c>
      <c r="P1362">
        <f t="shared" si="124"/>
        <v>31.62</v>
      </c>
      <c r="Q1362" s="10" t="s">
        <v>8323</v>
      </c>
      <c r="R1362" t="s">
        <v>8326</v>
      </c>
      <c r="S1362" s="14">
        <f t="shared" si="125"/>
        <v>41789.080370370371</v>
      </c>
      <c r="T1362" s="15">
        <f t="shared" si="126"/>
        <v>41822.166666666664</v>
      </c>
      <c r="U1362">
        <f t="shared" si="136"/>
        <v>2014</v>
      </c>
    </row>
    <row r="1363" spans="1:21" ht="49" hidden="1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33"/>
        <v>114</v>
      </c>
      <c r="P1363">
        <f t="shared" si="124"/>
        <v>50.69</v>
      </c>
      <c r="Q1363" s="10" t="s">
        <v>8327</v>
      </c>
      <c r="R1363" t="s">
        <v>8331</v>
      </c>
      <c r="S1363" s="14">
        <f t="shared" si="125"/>
        <v>41666.842824074076</v>
      </c>
      <c r="T1363" s="15">
        <f t="shared" si="126"/>
        <v>41696.842824074076</v>
      </c>
    </row>
    <row r="1364" spans="1:21" ht="49" hidden="1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33"/>
        <v>125</v>
      </c>
      <c r="P1364">
        <f t="shared" ref="P1364:P1427" si="137">IFERROR(ROUND(E1364/L1364,2),0)</f>
        <v>75</v>
      </c>
      <c r="Q1364" s="10" t="s">
        <v>8323</v>
      </c>
      <c r="R1364" t="s">
        <v>8335</v>
      </c>
      <c r="S1364" s="14">
        <f t="shared" ref="S1364:S1427" si="138">(((J1364/60)/60)/24)+DATE(1970,1,1)</f>
        <v>42044.765960648147</v>
      </c>
      <c r="T1364" s="15">
        <f t="shared" ref="T1364:T1427" si="139">(((I1364/60)/60)/24)+DATE(1970,1,1)</f>
        <v>42058.765960648147</v>
      </c>
    </row>
    <row r="1365" spans="1:21" ht="49" hidden="1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33"/>
        <v>107</v>
      </c>
      <c r="P1365">
        <f t="shared" si="137"/>
        <v>59.46</v>
      </c>
      <c r="Q1365" s="10" t="s">
        <v>8327</v>
      </c>
      <c r="R1365" t="s">
        <v>8341</v>
      </c>
      <c r="S1365" s="14">
        <f t="shared" si="138"/>
        <v>41483.449282407404</v>
      </c>
      <c r="T1365" s="15">
        <f t="shared" si="139"/>
        <v>41543.449282407404</v>
      </c>
    </row>
    <row r="1366" spans="1:21" ht="49" hidden="1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33"/>
        <v>107</v>
      </c>
      <c r="P1366">
        <f t="shared" si="137"/>
        <v>51.19</v>
      </c>
      <c r="Q1366" s="10" t="s">
        <v>8327</v>
      </c>
      <c r="R1366" t="s">
        <v>8328</v>
      </c>
      <c r="S1366" s="14">
        <f t="shared" si="138"/>
        <v>40948.16815972222</v>
      </c>
      <c r="T1366" s="15">
        <f t="shared" si="139"/>
        <v>40978.16815972222</v>
      </c>
    </row>
    <row r="1367" spans="1:21" ht="49" hidden="1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33"/>
        <v>107</v>
      </c>
      <c r="P1367">
        <f t="shared" si="137"/>
        <v>67.91</v>
      </c>
      <c r="Q1367" s="10" t="s">
        <v>8321</v>
      </c>
      <c r="R1367" t="s">
        <v>8322</v>
      </c>
      <c r="S1367" s="14">
        <f t="shared" si="138"/>
        <v>41894.879606481481</v>
      </c>
      <c r="T1367" s="15">
        <f t="shared" si="139"/>
        <v>41913.165972222225</v>
      </c>
    </row>
    <row r="1368" spans="1:21" ht="49" x14ac:dyDescent="0.25">
      <c r="A1368">
        <v>3171</v>
      </c>
      <c r="B1368" s="3" t="s">
        <v>3171</v>
      </c>
      <c r="C1368" s="3" t="s">
        <v>7281</v>
      </c>
      <c r="D1368" s="6">
        <v>7000</v>
      </c>
      <c r="E1368" s="8">
        <v>7617</v>
      </c>
      <c r="F1368" t="s">
        <v>8218</v>
      </c>
      <c r="G1368" t="s">
        <v>8224</v>
      </c>
      <c r="H1368" t="s">
        <v>8246</v>
      </c>
      <c r="I1368">
        <v>1462545358</v>
      </c>
      <c r="J1368">
        <v>1459953358</v>
      </c>
      <c r="K1368" t="b">
        <v>1</v>
      </c>
      <c r="L1368">
        <v>117</v>
      </c>
      <c r="M1368" t="b">
        <v>1</v>
      </c>
      <c r="N1368" t="s">
        <v>8269</v>
      </c>
      <c r="O1368">
        <f t="shared" si="133"/>
        <v>109</v>
      </c>
      <c r="P1368">
        <f t="shared" si="137"/>
        <v>65.099999999999994</v>
      </c>
      <c r="Q1368" s="10" t="s">
        <v>8323</v>
      </c>
      <c r="R1368" t="s">
        <v>8326</v>
      </c>
      <c r="S1368" s="14">
        <f t="shared" si="138"/>
        <v>42466.608310185184</v>
      </c>
      <c r="T1368" s="15">
        <f t="shared" si="139"/>
        <v>42496.608310185184</v>
      </c>
      <c r="U1368">
        <f t="shared" ref="U1368:U1370" si="140">YEAR(S1368)</f>
        <v>2016</v>
      </c>
    </row>
    <row r="1369" spans="1:21" ht="49" x14ac:dyDescent="0.25">
      <c r="A1369">
        <v>3172</v>
      </c>
      <c r="B1369" s="3" t="s">
        <v>3172</v>
      </c>
      <c r="C1369" s="3" t="s">
        <v>7282</v>
      </c>
      <c r="D1369" s="6">
        <v>2000</v>
      </c>
      <c r="E1369" s="8">
        <v>2300</v>
      </c>
      <c r="F1369" t="s">
        <v>8218</v>
      </c>
      <c r="G1369" t="s">
        <v>8223</v>
      </c>
      <c r="H1369" t="s">
        <v>8245</v>
      </c>
      <c r="I1369">
        <v>1329240668</v>
      </c>
      <c r="J1369">
        <v>1326648668</v>
      </c>
      <c r="K1369" t="b">
        <v>1</v>
      </c>
      <c r="L1369">
        <v>29</v>
      </c>
      <c r="M1369" t="b">
        <v>1</v>
      </c>
      <c r="N1369" t="s">
        <v>8269</v>
      </c>
      <c r="O1369">
        <f t="shared" si="133"/>
        <v>115</v>
      </c>
      <c r="P1369">
        <f t="shared" si="137"/>
        <v>79.31</v>
      </c>
      <c r="Q1369" s="10" t="s">
        <v>8323</v>
      </c>
      <c r="R1369" t="s">
        <v>8326</v>
      </c>
      <c r="S1369" s="14">
        <f t="shared" si="138"/>
        <v>40923.729953703703</v>
      </c>
      <c r="T1369" s="15">
        <f t="shared" si="139"/>
        <v>40953.729953703703</v>
      </c>
      <c r="U1369">
        <f t="shared" si="140"/>
        <v>2012</v>
      </c>
    </row>
    <row r="1370" spans="1:21" ht="49" x14ac:dyDescent="0.25">
      <c r="A1370">
        <v>3173</v>
      </c>
      <c r="B1370" s="3" t="s">
        <v>3173</v>
      </c>
      <c r="C1370" s="3" t="s">
        <v>7283</v>
      </c>
      <c r="D1370" s="6">
        <v>10000</v>
      </c>
      <c r="E1370" s="8">
        <v>10300</v>
      </c>
      <c r="F1370" t="s">
        <v>8218</v>
      </c>
      <c r="G1370" t="s">
        <v>8223</v>
      </c>
      <c r="H1370" t="s">
        <v>8245</v>
      </c>
      <c r="I1370">
        <v>1411765492</v>
      </c>
      <c r="J1370">
        <v>1409173492</v>
      </c>
      <c r="K1370" t="b">
        <v>1</v>
      </c>
      <c r="L1370">
        <v>74</v>
      </c>
      <c r="M1370" t="b">
        <v>1</v>
      </c>
      <c r="N1370" t="s">
        <v>8269</v>
      </c>
      <c r="O1370">
        <f t="shared" si="133"/>
        <v>103</v>
      </c>
      <c r="P1370">
        <f t="shared" si="137"/>
        <v>139.19</v>
      </c>
      <c r="Q1370" s="10" t="s">
        <v>8323</v>
      </c>
      <c r="R1370" t="s">
        <v>8326</v>
      </c>
      <c r="S1370" s="14">
        <f t="shared" si="138"/>
        <v>41878.878379629627</v>
      </c>
      <c r="T1370" s="15">
        <f t="shared" si="139"/>
        <v>41908.878379629627</v>
      </c>
      <c r="U1370">
        <f t="shared" si="140"/>
        <v>2014</v>
      </c>
    </row>
    <row r="1371" spans="1:21" ht="49" hidden="1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33"/>
        <v>123</v>
      </c>
      <c r="P1371">
        <f t="shared" si="137"/>
        <v>31.62</v>
      </c>
      <c r="Q1371" s="10" t="s">
        <v>8321</v>
      </c>
      <c r="R1371" t="s">
        <v>8332</v>
      </c>
      <c r="S1371" s="14">
        <f t="shared" si="138"/>
        <v>41812.67324074074</v>
      </c>
      <c r="T1371" s="15">
        <f t="shared" si="139"/>
        <v>41842.67324074074</v>
      </c>
    </row>
    <row r="1372" spans="1:21" ht="49" hidden="1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33"/>
        <v>247</v>
      </c>
      <c r="P1372">
        <f t="shared" si="137"/>
        <v>78.72</v>
      </c>
      <c r="Q1372" s="10" t="s">
        <v>8321</v>
      </c>
      <c r="R1372" t="s">
        <v>8343</v>
      </c>
      <c r="S1372" s="14">
        <f t="shared" si="138"/>
        <v>41365.613078703704</v>
      </c>
      <c r="T1372" s="15">
        <f t="shared" si="139"/>
        <v>41425.613078703704</v>
      </c>
    </row>
    <row r="1373" spans="1:21" ht="49" x14ac:dyDescent="0.25">
      <c r="A1373">
        <v>3174</v>
      </c>
      <c r="B1373" s="3" t="s">
        <v>3174</v>
      </c>
      <c r="C1373" s="3" t="s">
        <v>7284</v>
      </c>
      <c r="D1373" s="6">
        <v>3000</v>
      </c>
      <c r="E1373" s="8">
        <v>3034</v>
      </c>
      <c r="F1373" t="s">
        <v>8218</v>
      </c>
      <c r="G1373" t="s">
        <v>8223</v>
      </c>
      <c r="H1373" t="s">
        <v>8245</v>
      </c>
      <c r="I1373">
        <v>1408999508</v>
      </c>
      <c r="J1373">
        <v>1407789908</v>
      </c>
      <c r="K1373" t="b">
        <v>1</v>
      </c>
      <c r="L1373">
        <v>23</v>
      </c>
      <c r="M1373" t="b">
        <v>1</v>
      </c>
      <c r="N1373" t="s">
        <v>8269</v>
      </c>
      <c r="O1373">
        <f t="shared" si="133"/>
        <v>101</v>
      </c>
      <c r="P1373">
        <f t="shared" si="137"/>
        <v>131.91</v>
      </c>
      <c r="Q1373" s="10" t="s">
        <v>8323</v>
      </c>
      <c r="R1373" t="s">
        <v>8326</v>
      </c>
      <c r="S1373" s="14">
        <f t="shared" si="138"/>
        <v>41862.864675925928</v>
      </c>
      <c r="T1373" s="15">
        <f t="shared" si="139"/>
        <v>41876.864675925928</v>
      </c>
      <c r="U1373">
        <f>YEAR(S1373)</f>
        <v>2014</v>
      </c>
    </row>
    <row r="1374" spans="1:21" ht="49" hidden="1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33"/>
        <v>123</v>
      </c>
      <c r="P1374">
        <f t="shared" si="137"/>
        <v>54.99</v>
      </c>
      <c r="Q1374" s="10" t="s">
        <v>8327</v>
      </c>
      <c r="R1374" t="s">
        <v>8341</v>
      </c>
      <c r="S1374" s="14">
        <f t="shared" si="138"/>
        <v>42125.078275462962</v>
      </c>
      <c r="T1374" s="15">
        <f t="shared" si="139"/>
        <v>42156.165972222225</v>
      </c>
    </row>
    <row r="1375" spans="1:21" ht="33" hidden="1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33"/>
        <v>105</v>
      </c>
      <c r="P1375">
        <f t="shared" si="137"/>
        <v>59.26</v>
      </c>
      <c r="Q1375" s="10" t="s">
        <v>8327</v>
      </c>
      <c r="R1375" t="s">
        <v>8336</v>
      </c>
      <c r="S1375" s="14">
        <f t="shared" si="138"/>
        <v>42656.805497685185</v>
      </c>
      <c r="T1375" s="15">
        <f t="shared" si="139"/>
        <v>42667.875</v>
      </c>
    </row>
    <row r="1376" spans="1:21" ht="49" x14ac:dyDescent="0.25">
      <c r="A1376">
        <v>3175</v>
      </c>
      <c r="B1376" s="3" t="s">
        <v>3175</v>
      </c>
      <c r="C1376" s="3" t="s">
        <v>7285</v>
      </c>
      <c r="D1376" s="6">
        <v>5000</v>
      </c>
      <c r="E1376" s="8">
        <v>5478</v>
      </c>
      <c r="F1376" t="s">
        <v>8218</v>
      </c>
      <c r="G1376" t="s">
        <v>8223</v>
      </c>
      <c r="H1376" t="s">
        <v>8245</v>
      </c>
      <c r="I1376">
        <v>1297977427</v>
      </c>
      <c r="J1376">
        <v>1292793427</v>
      </c>
      <c r="K1376" t="b">
        <v>1</v>
      </c>
      <c r="L1376">
        <v>60</v>
      </c>
      <c r="M1376" t="b">
        <v>1</v>
      </c>
      <c r="N1376" t="s">
        <v>8269</v>
      </c>
      <c r="O1376">
        <f t="shared" si="133"/>
        <v>110</v>
      </c>
      <c r="P1376">
        <f t="shared" si="137"/>
        <v>91.3</v>
      </c>
      <c r="Q1376" s="10" t="s">
        <v>8323</v>
      </c>
      <c r="R1376" t="s">
        <v>8326</v>
      </c>
      <c r="S1376" s="14">
        <f t="shared" si="138"/>
        <v>40531.886886574073</v>
      </c>
      <c r="T1376" s="15">
        <f t="shared" si="139"/>
        <v>40591.886886574073</v>
      </c>
      <c r="U1376">
        <f t="shared" ref="U1376:U1379" si="141">YEAR(S1376)</f>
        <v>2010</v>
      </c>
    </row>
    <row r="1377" spans="1:21" ht="49" x14ac:dyDescent="0.25">
      <c r="A1377">
        <v>3176</v>
      </c>
      <c r="B1377" s="3" t="s">
        <v>3176</v>
      </c>
      <c r="C1377" s="3" t="s">
        <v>7286</v>
      </c>
      <c r="D1377" s="6">
        <v>1900</v>
      </c>
      <c r="E1377" s="8">
        <v>2182</v>
      </c>
      <c r="F1377" t="s">
        <v>8218</v>
      </c>
      <c r="G1377" t="s">
        <v>8223</v>
      </c>
      <c r="H1377" t="s">
        <v>8245</v>
      </c>
      <c r="I1377">
        <v>1376838000</v>
      </c>
      <c r="J1377">
        <v>1374531631</v>
      </c>
      <c r="K1377" t="b">
        <v>1</v>
      </c>
      <c r="L1377">
        <v>55</v>
      </c>
      <c r="M1377" t="b">
        <v>1</v>
      </c>
      <c r="N1377" t="s">
        <v>8269</v>
      </c>
      <c r="O1377">
        <f t="shared" si="133"/>
        <v>115</v>
      </c>
      <c r="P1377">
        <f t="shared" si="137"/>
        <v>39.67</v>
      </c>
      <c r="Q1377" s="10" t="s">
        <v>8323</v>
      </c>
      <c r="R1377" t="s">
        <v>8326</v>
      </c>
      <c r="S1377" s="14">
        <f t="shared" si="138"/>
        <v>41477.930914351848</v>
      </c>
      <c r="T1377" s="15">
        <f t="shared" si="139"/>
        <v>41504.625</v>
      </c>
      <c r="U1377">
        <f t="shared" si="141"/>
        <v>2013</v>
      </c>
    </row>
    <row r="1378" spans="1:21" ht="49" x14ac:dyDescent="0.25">
      <c r="A1378">
        <v>3177</v>
      </c>
      <c r="B1378" s="3" t="s">
        <v>3177</v>
      </c>
      <c r="C1378" s="3" t="s">
        <v>7287</v>
      </c>
      <c r="D1378" s="6">
        <v>2500</v>
      </c>
      <c r="E1378" s="8">
        <v>2935</v>
      </c>
      <c r="F1378" t="s">
        <v>8218</v>
      </c>
      <c r="G1378" t="s">
        <v>8223</v>
      </c>
      <c r="H1378" t="s">
        <v>8245</v>
      </c>
      <c r="I1378">
        <v>1403366409</v>
      </c>
      <c r="J1378">
        <v>1400774409</v>
      </c>
      <c r="K1378" t="b">
        <v>1</v>
      </c>
      <c r="L1378">
        <v>51</v>
      </c>
      <c r="M1378" t="b">
        <v>1</v>
      </c>
      <c r="N1378" t="s">
        <v>8269</v>
      </c>
      <c r="O1378">
        <f t="shared" si="133"/>
        <v>117</v>
      </c>
      <c r="P1378">
        <f t="shared" si="137"/>
        <v>57.55</v>
      </c>
      <c r="Q1378" s="10" t="s">
        <v>8323</v>
      </c>
      <c r="R1378" t="s">
        <v>8326</v>
      </c>
      <c r="S1378" s="14">
        <f t="shared" si="138"/>
        <v>41781.666770833333</v>
      </c>
      <c r="T1378" s="15">
        <f t="shared" si="139"/>
        <v>41811.666770833333</v>
      </c>
      <c r="U1378">
        <f t="shared" si="141"/>
        <v>2014</v>
      </c>
    </row>
    <row r="1379" spans="1:21" ht="49" x14ac:dyDescent="0.25">
      <c r="A1379">
        <v>3178</v>
      </c>
      <c r="B1379" s="3" t="s">
        <v>3178</v>
      </c>
      <c r="C1379" s="3" t="s">
        <v>7288</v>
      </c>
      <c r="D1379" s="6">
        <v>1500</v>
      </c>
      <c r="E1379" s="8">
        <v>2576</v>
      </c>
      <c r="F1379" t="s">
        <v>8218</v>
      </c>
      <c r="G1379" t="s">
        <v>8224</v>
      </c>
      <c r="H1379" t="s">
        <v>8246</v>
      </c>
      <c r="I1379">
        <v>1405521075</v>
      </c>
      <c r="J1379">
        <v>1402929075</v>
      </c>
      <c r="K1379" t="b">
        <v>1</v>
      </c>
      <c r="L1379">
        <v>78</v>
      </c>
      <c r="M1379" t="b">
        <v>1</v>
      </c>
      <c r="N1379" t="s">
        <v>8269</v>
      </c>
      <c r="O1379">
        <f t="shared" si="133"/>
        <v>172</v>
      </c>
      <c r="P1379">
        <f t="shared" si="137"/>
        <v>33.03</v>
      </c>
      <c r="Q1379" s="10" t="s">
        <v>8323</v>
      </c>
      <c r="R1379" t="s">
        <v>8326</v>
      </c>
      <c r="S1379" s="14">
        <f t="shared" si="138"/>
        <v>41806.605034722219</v>
      </c>
      <c r="T1379" s="15">
        <f t="shared" si="139"/>
        <v>41836.605034722219</v>
      </c>
      <c r="U1379">
        <f t="shared" si="141"/>
        <v>2014</v>
      </c>
    </row>
    <row r="1380" spans="1:21" ht="49" hidden="1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33"/>
        <v>121</v>
      </c>
      <c r="P1380">
        <f t="shared" si="137"/>
        <v>46.09</v>
      </c>
      <c r="Q1380" s="10" t="s">
        <v>8327</v>
      </c>
      <c r="R1380" t="s">
        <v>8331</v>
      </c>
      <c r="S1380" s="14">
        <f t="shared" si="138"/>
        <v>41059.185682870368</v>
      </c>
      <c r="T1380" s="15">
        <f t="shared" si="139"/>
        <v>41089.185682870368</v>
      </c>
    </row>
    <row r="1381" spans="1:21" ht="49" hidden="1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33"/>
        <v>104</v>
      </c>
      <c r="P1381">
        <f t="shared" si="137"/>
        <v>125.45</v>
      </c>
      <c r="Q1381" s="10" t="s">
        <v>8321</v>
      </c>
      <c r="R1381" t="s">
        <v>8322</v>
      </c>
      <c r="S1381" s="14">
        <f t="shared" si="138"/>
        <v>42438.827789351853</v>
      </c>
      <c r="T1381" s="15">
        <f t="shared" si="139"/>
        <v>42468.786122685182</v>
      </c>
    </row>
    <row r="1382" spans="1:21" ht="33" x14ac:dyDescent="0.25">
      <c r="A1382">
        <v>3179</v>
      </c>
      <c r="B1382" s="3" t="s">
        <v>3179</v>
      </c>
      <c r="C1382" s="3" t="s">
        <v>7289</v>
      </c>
      <c r="D1382" s="6">
        <v>4200</v>
      </c>
      <c r="E1382" s="8">
        <v>4794.82</v>
      </c>
      <c r="F1382" t="s">
        <v>8218</v>
      </c>
      <c r="G1382" t="s">
        <v>8223</v>
      </c>
      <c r="H1382" t="s">
        <v>8245</v>
      </c>
      <c r="I1382">
        <v>1367859071</v>
      </c>
      <c r="J1382">
        <v>1365699071</v>
      </c>
      <c r="K1382" t="b">
        <v>1</v>
      </c>
      <c r="L1382">
        <v>62</v>
      </c>
      <c r="M1382" t="b">
        <v>1</v>
      </c>
      <c r="N1382" t="s">
        <v>8269</v>
      </c>
      <c r="O1382">
        <f t="shared" si="133"/>
        <v>114</v>
      </c>
      <c r="P1382">
        <f t="shared" si="137"/>
        <v>77.34</v>
      </c>
      <c r="Q1382" s="10" t="s">
        <v>8323</v>
      </c>
      <c r="R1382" t="s">
        <v>8326</v>
      </c>
      <c r="S1382" s="14">
        <f t="shared" si="138"/>
        <v>41375.702210648145</v>
      </c>
      <c r="T1382" s="15">
        <f t="shared" si="139"/>
        <v>41400.702210648145</v>
      </c>
      <c r="U1382">
        <f>YEAR(S1382)</f>
        <v>2013</v>
      </c>
    </row>
    <row r="1383" spans="1:21" ht="49" hidden="1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33"/>
        <v>103</v>
      </c>
      <c r="P1383">
        <f t="shared" si="137"/>
        <v>60</v>
      </c>
      <c r="Q1383" s="10" t="s">
        <v>8321</v>
      </c>
      <c r="R1383" t="s">
        <v>8343</v>
      </c>
      <c r="S1383" s="14">
        <f t="shared" si="138"/>
        <v>41786.65892361111</v>
      </c>
      <c r="T1383" s="15">
        <f t="shared" si="139"/>
        <v>41812.65892361111</v>
      </c>
    </row>
    <row r="1384" spans="1:21" ht="49" hidden="1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33"/>
        <v>120</v>
      </c>
      <c r="P1384">
        <f t="shared" si="137"/>
        <v>78.260000000000005</v>
      </c>
      <c r="Q1384" s="10" t="s">
        <v>8321</v>
      </c>
      <c r="R1384" t="s">
        <v>8343</v>
      </c>
      <c r="S1384" s="14">
        <f t="shared" si="138"/>
        <v>40619.402361111112</v>
      </c>
      <c r="T1384" s="15">
        <f t="shared" si="139"/>
        <v>40680.402361111112</v>
      </c>
    </row>
    <row r="1385" spans="1:21" ht="49" hidden="1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33"/>
        <v>51</v>
      </c>
      <c r="P1385">
        <f t="shared" si="137"/>
        <v>63.12</v>
      </c>
      <c r="Q1385" s="10" t="s">
        <v>8311</v>
      </c>
      <c r="R1385" t="s">
        <v>8352</v>
      </c>
      <c r="S1385" s="14">
        <f t="shared" si="138"/>
        <v>42250.685706018514</v>
      </c>
      <c r="T1385" s="15">
        <f t="shared" si="139"/>
        <v>42288.208333333328</v>
      </c>
    </row>
    <row r="1386" spans="1:21" ht="49" x14ac:dyDescent="0.25">
      <c r="A1386">
        <v>3180</v>
      </c>
      <c r="B1386" s="3" t="s">
        <v>3180</v>
      </c>
      <c r="C1386" s="3" t="s">
        <v>7290</v>
      </c>
      <c r="D1386" s="6">
        <v>1200</v>
      </c>
      <c r="E1386" s="8">
        <v>1437</v>
      </c>
      <c r="F1386" t="s">
        <v>8218</v>
      </c>
      <c r="G1386" t="s">
        <v>8224</v>
      </c>
      <c r="H1386" t="s">
        <v>8246</v>
      </c>
      <c r="I1386">
        <v>1403258049</v>
      </c>
      <c r="J1386">
        <v>1400666049</v>
      </c>
      <c r="K1386" t="b">
        <v>1</v>
      </c>
      <c r="L1386">
        <v>45</v>
      </c>
      <c r="M1386" t="b">
        <v>1</v>
      </c>
      <c r="N1386" t="s">
        <v>8269</v>
      </c>
      <c r="O1386">
        <f t="shared" si="133"/>
        <v>120</v>
      </c>
      <c r="P1386">
        <f t="shared" si="137"/>
        <v>31.93</v>
      </c>
      <c r="Q1386" s="10" t="s">
        <v>8323</v>
      </c>
      <c r="R1386" t="s">
        <v>8326</v>
      </c>
      <c r="S1386" s="14">
        <f t="shared" si="138"/>
        <v>41780.412604166668</v>
      </c>
      <c r="T1386" s="15">
        <f t="shared" si="139"/>
        <v>41810.412604166668</v>
      </c>
      <c r="U1386">
        <f>YEAR(S1386)</f>
        <v>2014</v>
      </c>
    </row>
    <row r="1387" spans="1:21" ht="33" hidden="1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33"/>
        <v>119</v>
      </c>
      <c r="P1387">
        <f t="shared" si="137"/>
        <v>51.81</v>
      </c>
      <c r="Q1387" s="10" t="s">
        <v>8327</v>
      </c>
      <c r="R1387" t="s">
        <v>8331</v>
      </c>
      <c r="S1387" s="14">
        <f t="shared" si="138"/>
        <v>41157.947337962964</v>
      </c>
      <c r="T1387" s="15">
        <f t="shared" si="139"/>
        <v>41187.947337962964</v>
      </c>
    </row>
    <row r="1388" spans="1:21" ht="49" x14ac:dyDescent="0.25">
      <c r="A1388">
        <v>3181</v>
      </c>
      <c r="B1388" s="3" t="s">
        <v>3181</v>
      </c>
      <c r="C1388" s="3" t="s">
        <v>7291</v>
      </c>
      <c r="D1388" s="6">
        <v>500</v>
      </c>
      <c r="E1388" s="8">
        <v>545</v>
      </c>
      <c r="F1388" t="s">
        <v>8218</v>
      </c>
      <c r="G1388" t="s">
        <v>8224</v>
      </c>
      <c r="H1388" t="s">
        <v>8246</v>
      </c>
      <c r="I1388">
        <v>1402848000</v>
      </c>
      <c r="J1388">
        <v>1400570787</v>
      </c>
      <c r="K1388" t="b">
        <v>1</v>
      </c>
      <c r="L1388">
        <v>15</v>
      </c>
      <c r="M1388" t="b">
        <v>1</v>
      </c>
      <c r="N1388" t="s">
        <v>8269</v>
      </c>
      <c r="O1388">
        <f t="shared" si="133"/>
        <v>109</v>
      </c>
      <c r="P1388">
        <f t="shared" si="137"/>
        <v>36.33</v>
      </c>
      <c r="Q1388" s="10" t="s">
        <v>8323</v>
      </c>
      <c r="R1388" t="s">
        <v>8326</v>
      </c>
      <c r="S1388" s="14">
        <f t="shared" si="138"/>
        <v>41779.310034722221</v>
      </c>
      <c r="T1388" s="15">
        <f t="shared" si="139"/>
        <v>41805.666666666664</v>
      </c>
      <c r="U1388">
        <f>YEAR(S1388)</f>
        <v>2014</v>
      </c>
    </row>
    <row r="1389" spans="1:21" ht="49" hidden="1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33"/>
        <v>18</v>
      </c>
      <c r="P1389">
        <f t="shared" si="137"/>
        <v>43.98</v>
      </c>
      <c r="Q1389" s="10" t="s">
        <v>8308</v>
      </c>
      <c r="R1389" t="s">
        <v>8310</v>
      </c>
      <c r="S1389" s="14">
        <f t="shared" si="138"/>
        <v>42422.254328703704</v>
      </c>
      <c r="T1389" s="15">
        <f t="shared" si="139"/>
        <v>42482.21266203704</v>
      </c>
    </row>
    <row r="1390" spans="1:21" ht="49" hidden="1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33"/>
        <v>119</v>
      </c>
      <c r="P1390">
        <f t="shared" si="137"/>
        <v>57.34</v>
      </c>
      <c r="Q1390" s="10" t="s">
        <v>8311</v>
      </c>
      <c r="R1390" t="s">
        <v>8333</v>
      </c>
      <c r="S1390" s="14">
        <f t="shared" si="138"/>
        <v>40713.630497685182</v>
      </c>
      <c r="T1390" s="15">
        <f t="shared" si="139"/>
        <v>40759.630497685182</v>
      </c>
    </row>
    <row r="1391" spans="1:21" ht="49" hidden="1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33"/>
        <v>4</v>
      </c>
      <c r="P1391">
        <f t="shared" si="137"/>
        <v>591.66999999999996</v>
      </c>
      <c r="Q1391" s="10" t="s">
        <v>8308</v>
      </c>
      <c r="R1391" t="s">
        <v>8310</v>
      </c>
      <c r="S1391" s="14">
        <f t="shared" si="138"/>
        <v>42711.750613425931</v>
      </c>
      <c r="T1391" s="15">
        <f t="shared" si="139"/>
        <v>42771.750613425931</v>
      </c>
    </row>
    <row r="1392" spans="1:21" ht="65" x14ac:dyDescent="0.25">
      <c r="A1392">
        <v>3182</v>
      </c>
      <c r="B1392" s="3" t="s">
        <v>3182</v>
      </c>
      <c r="C1392" s="3" t="s">
        <v>7292</v>
      </c>
      <c r="D1392" s="6">
        <v>7000</v>
      </c>
      <c r="E1392" s="8">
        <v>7062</v>
      </c>
      <c r="F1392" t="s">
        <v>8218</v>
      </c>
      <c r="G1392" t="s">
        <v>8223</v>
      </c>
      <c r="H1392" t="s">
        <v>8245</v>
      </c>
      <c r="I1392">
        <v>1328029200</v>
      </c>
      <c r="J1392">
        <v>1323211621</v>
      </c>
      <c r="K1392" t="b">
        <v>1</v>
      </c>
      <c r="L1392">
        <v>151</v>
      </c>
      <c r="M1392" t="b">
        <v>1</v>
      </c>
      <c r="N1392" t="s">
        <v>8269</v>
      </c>
      <c r="O1392">
        <f t="shared" si="133"/>
        <v>101</v>
      </c>
      <c r="P1392">
        <f t="shared" si="137"/>
        <v>46.77</v>
      </c>
      <c r="Q1392" s="10" t="s">
        <v>8323</v>
      </c>
      <c r="R1392" t="s">
        <v>8326</v>
      </c>
      <c r="S1392" s="14">
        <f t="shared" si="138"/>
        <v>40883.949317129627</v>
      </c>
      <c r="T1392" s="15">
        <f t="shared" si="139"/>
        <v>40939.708333333336</v>
      </c>
      <c r="U1392">
        <f>YEAR(S1392)</f>
        <v>2011</v>
      </c>
    </row>
    <row r="1393" spans="1:21" ht="49" hidden="1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33"/>
        <v>101</v>
      </c>
      <c r="P1393">
        <f t="shared" si="137"/>
        <v>51.3</v>
      </c>
      <c r="Q1393" s="10" t="s">
        <v>8327</v>
      </c>
      <c r="R1393" t="s">
        <v>8329</v>
      </c>
      <c r="S1393" s="14">
        <f t="shared" si="138"/>
        <v>41452.060601851852</v>
      </c>
      <c r="T1393" s="15">
        <f t="shared" si="139"/>
        <v>41482.060601851852</v>
      </c>
    </row>
    <row r="1394" spans="1:21" ht="49" x14ac:dyDescent="0.25">
      <c r="A1394">
        <v>3183</v>
      </c>
      <c r="B1394" s="3" t="s">
        <v>3183</v>
      </c>
      <c r="C1394" s="3" t="s">
        <v>7293</v>
      </c>
      <c r="D1394" s="6">
        <v>2500</v>
      </c>
      <c r="E1394" s="8">
        <v>2725</v>
      </c>
      <c r="F1394" t="s">
        <v>8218</v>
      </c>
      <c r="G1394" t="s">
        <v>8223</v>
      </c>
      <c r="H1394" t="s">
        <v>8245</v>
      </c>
      <c r="I1394">
        <v>1377284669</v>
      </c>
      <c r="J1394">
        <v>1375729469</v>
      </c>
      <c r="K1394" t="b">
        <v>1</v>
      </c>
      <c r="L1394">
        <v>68</v>
      </c>
      <c r="M1394" t="b">
        <v>1</v>
      </c>
      <c r="N1394" t="s">
        <v>8269</v>
      </c>
      <c r="O1394">
        <f t="shared" si="133"/>
        <v>109</v>
      </c>
      <c r="P1394">
        <f t="shared" si="137"/>
        <v>40.07</v>
      </c>
      <c r="Q1394" s="10" t="s">
        <v>8323</v>
      </c>
      <c r="R1394" t="s">
        <v>8326</v>
      </c>
      <c r="S1394" s="14">
        <f t="shared" si="138"/>
        <v>41491.79478009259</v>
      </c>
      <c r="T1394" s="15">
        <f t="shared" si="139"/>
        <v>41509.79478009259</v>
      </c>
      <c r="U1394">
        <f>YEAR(S1394)</f>
        <v>2013</v>
      </c>
    </row>
    <row r="1395" spans="1:21" ht="49" hidden="1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33"/>
        <v>101</v>
      </c>
      <c r="P1395">
        <f t="shared" si="137"/>
        <v>90.54</v>
      </c>
      <c r="Q1395" s="10" t="s">
        <v>8323</v>
      </c>
      <c r="R1395" t="s">
        <v>8335</v>
      </c>
      <c r="S1395" s="14">
        <f t="shared" si="138"/>
        <v>42553.583425925928</v>
      </c>
      <c r="T1395" s="15">
        <f t="shared" si="139"/>
        <v>42611.708333333328</v>
      </c>
    </row>
    <row r="1396" spans="1:21" ht="49" x14ac:dyDescent="0.25">
      <c r="A1396">
        <v>3184</v>
      </c>
      <c r="B1396" s="3" t="s">
        <v>3184</v>
      </c>
      <c r="C1396" s="3" t="s">
        <v>7294</v>
      </c>
      <c r="D1396" s="6">
        <v>4300</v>
      </c>
      <c r="E1396" s="8">
        <v>4610</v>
      </c>
      <c r="F1396" t="s">
        <v>8218</v>
      </c>
      <c r="G1396" t="s">
        <v>8223</v>
      </c>
      <c r="H1396" t="s">
        <v>8245</v>
      </c>
      <c r="I1396">
        <v>1404258631</v>
      </c>
      <c r="J1396">
        <v>1401666631</v>
      </c>
      <c r="K1396" t="b">
        <v>1</v>
      </c>
      <c r="L1396">
        <v>46</v>
      </c>
      <c r="M1396" t="b">
        <v>1</v>
      </c>
      <c r="N1396" t="s">
        <v>8269</v>
      </c>
      <c r="O1396">
        <f t="shared" si="133"/>
        <v>107</v>
      </c>
      <c r="P1396">
        <f t="shared" si="137"/>
        <v>100.22</v>
      </c>
      <c r="Q1396" s="10" t="s">
        <v>8323</v>
      </c>
      <c r="R1396" t="s">
        <v>8326</v>
      </c>
      <c r="S1396" s="14">
        <f t="shared" si="138"/>
        <v>41791.993414351848</v>
      </c>
      <c r="T1396" s="15">
        <f t="shared" si="139"/>
        <v>41821.993414351848</v>
      </c>
      <c r="U1396">
        <f t="shared" ref="U1396:U1399" si="142">YEAR(S1396)</f>
        <v>2014</v>
      </c>
    </row>
    <row r="1397" spans="1:21" ht="49" x14ac:dyDescent="0.25">
      <c r="A1397">
        <v>3185</v>
      </c>
      <c r="B1397" s="3" t="s">
        <v>3185</v>
      </c>
      <c r="C1397" s="3" t="s">
        <v>7295</v>
      </c>
      <c r="D1397" s="6">
        <v>1000</v>
      </c>
      <c r="E1397" s="8">
        <v>1000</v>
      </c>
      <c r="F1397" t="s">
        <v>8218</v>
      </c>
      <c r="G1397" t="s">
        <v>8224</v>
      </c>
      <c r="H1397" t="s">
        <v>8246</v>
      </c>
      <c r="I1397">
        <v>1405553241</v>
      </c>
      <c r="J1397">
        <v>1404948441</v>
      </c>
      <c r="K1397" t="b">
        <v>1</v>
      </c>
      <c r="L1397">
        <v>24</v>
      </c>
      <c r="M1397" t="b">
        <v>1</v>
      </c>
      <c r="N1397" t="s">
        <v>8269</v>
      </c>
      <c r="O1397">
        <f t="shared" si="133"/>
        <v>100</v>
      </c>
      <c r="P1397">
        <f t="shared" si="137"/>
        <v>41.67</v>
      </c>
      <c r="Q1397" s="10" t="s">
        <v>8323</v>
      </c>
      <c r="R1397" t="s">
        <v>8326</v>
      </c>
      <c r="S1397" s="14">
        <f t="shared" si="138"/>
        <v>41829.977326388893</v>
      </c>
      <c r="T1397" s="15">
        <f t="shared" si="139"/>
        <v>41836.977326388893</v>
      </c>
      <c r="U1397">
        <f t="shared" si="142"/>
        <v>2014</v>
      </c>
    </row>
    <row r="1398" spans="1:21" ht="49" x14ac:dyDescent="0.25">
      <c r="A1398">
        <v>3186</v>
      </c>
      <c r="B1398" s="3" t="s">
        <v>3186</v>
      </c>
      <c r="C1398" s="3" t="s">
        <v>7296</v>
      </c>
      <c r="D1398" s="6">
        <v>3200</v>
      </c>
      <c r="E1398" s="8">
        <v>3270</v>
      </c>
      <c r="F1398" t="s">
        <v>8218</v>
      </c>
      <c r="G1398" t="s">
        <v>8224</v>
      </c>
      <c r="H1398" t="s">
        <v>8246</v>
      </c>
      <c r="I1398">
        <v>1410901200</v>
      </c>
      <c r="J1398">
        <v>1408313438</v>
      </c>
      <c r="K1398" t="b">
        <v>1</v>
      </c>
      <c r="L1398">
        <v>70</v>
      </c>
      <c r="M1398" t="b">
        <v>1</v>
      </c>
      <c r="N1398" t="s">
        <v>8269</v>
      </c>
      <c r="O1398">
        <f t="shared" si="133"/>
        <v>102</v>
      </c>
      <c r="P1398">
        <f t="shared" si="137"/>
        <v>46.71</v>
      </c>
      <c r="Q1398" s="10" t="s">
        <v>8323</v>
      </c>
      <c r="R1398" t="s">
        <v>8326</v>
      </c>
      <c r="S1398" s="14">
        <f t="shared" si="138"/>
        <v>41868.924050925925</v>
      </c>
      <c r="T1398" s="15">
        <f t="shared" si="139"/>
        <v>41898.875</v>
      </c>
      <c r="U1398">
        <f t="shared" si="142"/>
        <v>2014</v>
      </c>
    </row>
    <row r="1399" spans="1:21" ht="49" x14ac:dyDescent="0.25">
      <c r="A1399">
        <v>3187</v>
      </c>
      <c r="B1399" s="3" t="s">
        <v>3187</v>
      </c>
      <c r="C1399" s="3" t="s">
        <v>7297</v>
      </c>
      <c r="D1399" s="6">
        <v>15000</v>
      </c>
      <c r="E1399" s="8">
        <v>17444</v>
      </c>
      <c r="F1399" t="s">
        <v>8218</v>
      </c>
      <c r="G1399" t="s">
        <v>8223</v>
      </c>
      <c r="H1399" t="s">
        <v>8245</v>
      </c>
      <c r="I1399">
        <v>1407167973</v>
      </c>
      <c r="J1399">
        <v>1405439973</v>
      </c>
      <c r="K1399" t="b">
        <v>1</v>
      </c>
      <c r="L1399">
        <v>244</v>
      </c>
      <c r="M1399" t="b">
        <v>1</v>
      </c>
      <c r="N1399" t="s">
        <v>8269</v>
      </c>
      <c r="O1399">
        <f t="shared" si="133"/>
        <v>116</v>
      </c>
      <c r="P1399">
        <f t="shared" si="137"/>
        <v>71.489999999999995</v>
      </c>
      <c r="Q1399" s="10" t="s">
        <v>8323</v>
      </c>
      <c r="R1399" t="s">
        <v>8326</v>
      </c>
      <c r="S1399" s="14">
        <f t="shared" si="138"/>
        <v>41835.666354166664</v>
      </c>
      <c r="T1399" s="15">
        <f t="shared" si="139"/>
        <v>41855.666354166664</v>
      </c>
      <c r="U1399">
        <f t="shared" si="142"/>
        <v>2014</v>
      </c>
    </row>
    <row r="1400" spans="1:21" ht="49" hidden="1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33"/>
        <v>153</v>
      </c>
      <c r="P1400">
        <f t="shared" si="137"/>
        <v>57.54</v>
      </c>
      <c r="Q1400" s="10" t="s">
        <v>8321</v>
      </c>
      <c r="R1400" t="s">
        <v>8322</v>
      </c>
      <c r="S1400" s="14">
        <f t="shared" si="138"/>
        <v>40637.866550925923</v>
      </c>
      <c r="T1400" s="15">
        <f t="shared" si="139"/>
        <v>40688.166666666664</v>
      </c>
    </row>
    <row r="1401" spans="1:21" ht="49" hidden="1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33"/>
        <v>103</v>
      </c>
      <c r="P1401">
        <f t="shared" si="137"/>
        <v>87.7</v>
      </c>
      <c r="Q1401" s="10" t="s">
        <v>8323</v>
      </c>
      <c r="R1401" t="s">
        <v>8324</v>
      </c>
      <c r="S1401" s="14">
        <f t="shared" si="138"/>
        <v>41785.72729166667</v>
      </c>
      <c r="T1401" s="15">
        <f t="shared" si="139"/>
        <v>41801.166666666664</v>
      </c>
    </row>
    <row r="1402" spans="1:21" ht="49" x14ac:dyDescent="0.25">
      <c r="A1402">
        <v>3208</v>
      </c>
      <c r="B1402" s="3" t="s">
        <v>3208</v>
      </c>
      <c r="C1402" s="3" t="s">
        <v>7318</v>
      </c>
      <c r="D1402" s="6">
        <v>5000</v>
      </c>
      <c r="E1402" s="8">
        <v>5175</v>
      </c>
      <c r="F1402" t="s">
        <v>8218</v>
      </c>
      <c r="G1402" t="s">
        <v>8223</v>
      </c>
      <c r="H1402" t="s">
        <v>8245</v>
      </c>
      <c r="I1402">
        <v>1406557877</v>
      </c>
      <c r="J1402">
        <v>1404743477</v>
      </c>
      <c r="K1402" t="b">
        <v>1</v>
      </c>
      <c r="L1402">
        <v>82</v>
      </c>
      <c r="M1402" t="b">
        <v>1</v>
      </c>
      <c r="N1402" t="s">
        <v>8269</v>
      </c>
      <c r="O1402">
        <f t="shared" si="133"/>
        <v>104</v>
      </c>
      <c r="P1402">
        <f t="shared" si="137"/>
        <v>63.11</v>
      </c>
      <c r="Q1402" s="10" t="s">
        <v>8323</v>
      </c>
      <c r="R1402" t="s">
        <v>8326</v>
      </c>
      <c r="S1402" s="14">
        <f t="shared" si="138"/>
        <v>41827.605057870373</v>
      </c>
      <c r="T1402" s="15">
        <f t="shared" si="139"/>
        <v>41848.605057870373</v>
      </c>
      <c r="U1402">
        <f>YEAR(S1402)</f>
        <v>2014</v>
      </c>
    </row>
    <row r="1403" spans="1:21" ht="21" hidden="1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33"/>
        <v>100</v>
      </c>
      <c r="P1403">
        <f t="shared" si="137"/>
        <v>291.79000000000002</v>
      </c>
      <c r="Q1403" s="10" t="s">
        <v>8321</v>
      </c>
      <c r="R1403" t="s">
        <v>8332</v>
      </c>
      <c r="S1403" s="14">
        <f t="shared" si="138"/>
        <v>42468.94458333333</v>
      </c>
      <c r="T1403" s="15">
        <f t="shared" si="139"/>
        <v>42475.875</v>
      </c>
    </row>
    <row r="1404" spans="1:21" ht="49" hidden="1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33"/>
        <v>100</v>
      </c>
      <c r="P1404">
        <f t="shared" si="137"/>
        <v>100</v>
      </c>
      <c r="Q1404" s="10" t="s">
        <v>8321</v>
      </c>
      <c r="R1404" t="s">
        <v>8343</v>
      </c>
      <c r="S1404" s="14">
        <f t="shared" si="138"/>
        <v>41274.776736111111</v>
      </c>
      <c r="T1404" s="15">
        <f t="shared" si="139"/>
        <v>41298.776736111111</v>
      </c>
    </row>
    <row r="1405" spans="1:21" ht="33" hidden="1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33"/>
        <v>233</v>
      </c>
      <c r="P1405">
        <f t="shared" si="137"/>
        <v>175</v>
      </c>
      <c r="Q1405" s="10" t="s">
        <v>8327</v>
      </c>
      <c r="R1405" t="s">
        <v>8331</v>
      </c>
      <c r="S1405" s="14">
        <f t="shared" si="138"/>
        <v>40996.646921296298</v>
      </c>
      <c r="T1405" s="15">
        <f t="shared" si="139"/>
        <v>41026.646921296298</v>
      </c>
    </row>
    <row r="1406" spans="1:21" ht="65" hidden="1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33"/>
        <v>175</v>
      </c>
      <c r="P1406">
        <f t="shared" si="137"/>
        <v>62.5</v>
      </c>
      <c r="Q1406" s="10" t="s">
        <v>8327</v>
      </c>
      <c r="R1406" t="s">
        <v>8338</v>
      </c>
      <c r="S1406" s="14">
        <f t="shared" si="138"/>
        <v>40723.068807870368</v>
      </c>
      <c r="T1406" s="15">
        <f t="shared" si="139"/>
        <v>40746.068807870368</v>
      </c>
    </row>
    <row r="1407" spans="1:21" ht="49" hidden="1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33"/>
        <v>140</v>
      </c>
      <c r="P1407">
        <f t="shared" si="137"/>
        <v>42.67</v>
      </c>
      <c r="Q1407" s="10" t="s">
        <v>8308</v>
      </c>
      <c r="R1407" t="s">
        <v>8310</v>
      </c>
      <c r="S1407" s="14">
        <f t="shared" si="138"/>
        <v>41877.912187499998</v>
      </c>
      <c r="T1407" s="15">
        <f t="shared" si="139"/>
        <v>41898.912187499998</v>
      </c>
    </row>
    <row r="1408" spans="1:21" ht="49" x14ac:dyDescent="0.25">
      <c r="A1408">
        <v>3209</v>
      </c>
      <c r="B1408" s="3" t="s">
        <v>3209</v>
      </c>
      <c r="C1408" s="3" t="s">
        <v>7319</v>
      </c>
      <c r="D1408" s="6">
        <v>9500</v>
      </c>
      <c r="E1408" s="8">
        <v>11335.7</v>
      </c>
      <c r="F1408" t="s">
        <v>8218</v>
      </c>
      <c r="G1408" t="s">
        <v>8223</v>
      </c>
      <c r="H1408" t="s">
        <v>8245</v>
      </c>
      <c r="I1408">
        <v>1403305200</v>
      </c>
      <c r="J1408">
        <v>1400512658</v>
      </c>
      <c r="K1408" t="b">
        <v>1</v>
      </c>
      <c r="L1408">
        <v>226</v>
      </c>
      <c r="M1408" t="b">
        <v>1</v>
      </c>
      <c r="N1408" t="s">
        <v>8269</v>
      </c>
      <c r="O1408">
        <f t="shared" si="133"/>
        <v>119</v>
      </c>
      <c r="P1408">
        <f t="shared" si="137"/>
        <v>50.16</v>
      </c>
      <c r="Q1408" s="10" t="s">
        <v>8323</v>
      </c>
      <c r="R1408" t="s">
        <v>8326</v>
      </c>
      <c r="S1408" s="14">
        <f t="shared" si="138"/>
        <v>41778.637245370373</v>
      </c>
      <c r="T1408" s="15">
        <f t="shared" si="139"/>
        <v>41810.958333333336</v>
      </c>
      <c r="U1408">
        <f t="shared" ref="U1408:U1410" si="143">YEAR(S1408)</f>
        <v>2014</v>
      </c>
    </row>
    <row r="1409" spans="1:21" ht="49" x14ac:dyDescent="0.25">
      <c r="A1409">
        <v>3210</v>
      </c>
      <c r="B1409" s="3" t="s">
        <v>3210</v>
      </c>
      <c r="C1409" s="3" t="s">
        <v>7320</v>
      </c>
      <c r="D1409" s="6">
        <v>3000</v>
      </c>
      <c r="E1409" s="8">
        <v>3773</v>
      </c>
      <c r="F1409" t="s">
        <v>8218</v>
      </c>
      <c r="G1409" t="s">
        <v>8223</v>
      </c>
      <c r="H1409" t="s">
        <v>8245</v>
      </c>
      <c r="I1409">
        <v>1338523140</v>
      </c>
      <c r="J1409">
        <v>1334442519</v>
      </c>
      <c r="K1409" t="b">
        <v>1</v>
      </c>
      <c r="L1409">
        <v>60</v>
      </c>
      <c r="M1409" t="b">
        <v>1</v>
      </c>
      <c r="N1409" t="s">
        <v>8269</v>
      </c>
      <c r="O1409">
        <f t="shared" si="133"/>
        <v>126</v>
      </c>
      <c r="P1409">
        <f t="shared" si="137"/>
        <v>62.88</v>
      </c>
      <c r="Q1409" s="10" t="s">
        <v>8323</v>
      </c>
      <c r="R1409" t="s">
        <v>8326</v>
      </c>
      <c r="S1409" s="14">
        <f t="shared" si="138"/>
        <v>41013.936562499999</v>
      </c>
      <c r="T1409" s="15">
        <f t="shared" si="139"/>
        <v>41061.165972222225</v>
      </c>
      <c r="U1409">
        <f t="shared" si="143"/>
        <v>2012</v>
      </c>
    </row>
    <row r="1410" spans="1:21" ht="49" x14ac:dyDescent="0.25">
      <c r="A1410">
        <v>3211</v>
      </c>
      <c r="B1410" s="3" t="s">
        <v>3211</v>
      </c>
      <c r="C1410" s="3" t="s">
        <v>7321</v>
      </c>
      <c r="D1410" s="6">
        <v>23000</v>
      </c>
      <c r="E1410" s="8">
        <v>27541</v>
      </c>
      <c r="F1410" t="s">
        <v>8218</v>
      </c>
      <c r="G1410" t="s">
        <v>8223</v>
      </c>
      <c r="H1410" t="s">
        <v>8245</v>
      </c>
      <c r="I1410">
        <v>1408068000</v>
      </c>
      <c r="J1410">
        <v>1405346680</v>
      </c>
      <c r="K1410" t="b">
        <v>1</v>
      </c>
      <c r="L1410">
        <v>322</v>
      </c>
      <c r="M1410" t="b">
        <v>1</v>
      </c>
      <c r="N1410" t="s">
        <v>8269</v>
      </c>
      <c r="O1410">
        <f t="shared" ref="O1410:O1473" si="144">ROUND(E1410/D1410*100,0)</f>
        <v>120</v>
      </c>
      <c r="P1410">
        <f t="shared" si="137"/>
        <v>85.53</v>
      </c>
      <c r="Q1410" s="10" t="s">
        <v>8323</v>
      </c>
      <c r="R1410" t="s">
        <v>8326</v>
      </c>
      <c r="S1410" s="14">
        <f t="shared" si="138"/>
        <v>41834.586574074077</v>
      </c>
      <c r="T1410" s="15">
        <f t="shared" si="139"/>
        <v>41866.083333333336</v>
      </c>
      <c r="U1410">
        <f t="shared" si="143"/>
        <v>2014</v>
      </c>
    </row>
    <row r="1411" spans="1:21" ht="49" hidden="1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si="144"/>
        <v>139</v>
      </c>
      <c r="P1411">
        <f t="shared" si="137"/>
        <v>29.62</v>
      </c>
      <c r="Q1411" s="10" t="s">
        <v>8327</v>
      </c>
      <c r="R1411" t="s">
        <v>8331</v>
      </c>
      <c r="S1411" s="14">
        <f t="shared" si="138"/>
        <v>42438.667071759264</v>
      </c>
      <c r="T1411" s="15">
        <f t="shared" si="139"/>
        <v>42468.625405092593</v>
      </c>
    </row>
    <row r="1412" spans="1:21" ht="33" hidden="1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44"/>
        <v>7</v>
      </c>
      <c r="P1412">
        <f t="shared" si="137"/>
        <v>115.53</v>
      </c>
      <c r="Q1412" s="10" t="s">
        <v>8319</v>
      </c>
      <c r="R1412" t="s">
        <v>8345</v>
      </c>
      <c r="S1412" s="14">
        <f t="shared" si="138"/>
        <v>42394.900462962964</v>
      </c>
      <c r="T1412" s="15">
        <f t="shared" si="139"/>
        <v>42454.858796296292</v>
      </c>
    </row>
    <row r="1413" spans="1:21" ht="49" hidden="1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44"/>
        <v>116</v>
      </c>
      <c r="P1413">
        <f t="shared" si="137"/>
        <v>46.2</v>
      </c>
      <c r="Q1413" s="10" t="s">
        <v>8327</v>
      </c>
      <c r="R1413" t="s">
        <v>8328</v>
      </c>
      <c r="S1413" s="14">
        <f t="shared" si="138"/>
        <v>40395.714722222219</v>
      </c>
      <c r="T1413" s="15">
        <f t="shared" si="139"/>
        <v>40432.165972222225</v>
      </c>
    </row>
    <row r="1414" spans="1:21" ht="33" x14ac:dyDescent="0.25">
      <c r="A1414">
        <v>3212</v>
      </c>
      <c r="B1414" s="3" t="s">
        <v>3212</v>
      </c>
      <c r="C1414" s="3" t="s">
        <v>7322</v>
      </c>
      <c r="D1414" s="6">
        <v>4000</v>
      </c>
      <c r="E1414" s="8">
        <v>5050</v>
      </c>
      <c r="F1414" t="s">
        <v>8218</v>
      </c>
      <c r="G1414" t="s">
        <v>8223</v>
      </c>
      <c r="H1414" t="s">
        <v>8245</v>
      </c>
      <c r="I1414">
        <v>1407524751</v>
      </c>
      <c r="J1414">
        <v>1404932751</v>
      </c>
      <c r="K1414" t="b">
        <v>1</v>
      </c>
      <c r="L1414">
        <v>94</v>
      </c>
      <c r="M1414" t="b">
        <v>1</v>
      </c>
      <c r="N1414" t="s">
        <v>8269</v>
      </c>
      <c r="O1414">
        <f t="shared" si="144"/>
        <v>126</v>
      </c>
      <c r="P1414">
        <f t="shared" si="137"/>
        <v>53.72</v>
      </c>
      <c r="Q1414" s="10" t="s">
        <v>8323</v>
      </c>
      <c r="R1414" t="s">
        <v>8326</v>
      </c>
      <c r="S1414" s="14">
        <f t="shared" si="138"/>
        <v>41829.795729166668</v>
      </c>
      <c r="T1414" s="15">
        <f t="shared" si="139"/>
        <v>41859.795729166668</v>
      </c>
      <c r="U1414">
        <f>YEAR(S1414)</f>
        <v>2014</v>
      </c>
    </row>
    <row r="1415" spans="1:21" ht="33" hidden="1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44"/>
        <v>115</v>
      </c>
      <c r="P1415">
        <f t="shared" si="137"/>
        <v>82.38</v>
      </c>
      <c r="Q1415" s="10" t="s">
        <v>8327</v>
      </c>
      <c r="R1415" t="s">
        <v>8338</v>
      </c>
      <c r="S1415" s="14">
        <f t="shared" si="138"/>
        <v>40973.72623842593</v>
      </c>
      <c r="T1415" s="15">
        <f t="shared" si="139"/>
        <v>41020.165972222225</v>
      </c>
    </row>
    <row r="1416" spans="1:21" ht="49" hidden="1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44"/>
        <v>173</v>
      </c>
      <c r="P1416">
        <f t="shared" si="137"/>
        <v>49.34</v>
      </c>
      <c r="Q1416" s="10" t="s">
        <v>8327</v>
      </c>
      <c r="R1416" t="s">
        <v>8328</v>
      </c>
      <c r="S1416" s="14">
        <f t="shared" si="138"/>
        <v>42043.152650462958</v>
      </c>
      <c r="T1416" s="15">
        <f t="shared" si="139"/>
        <v>42073.110983796301</v>
      </c>
    </row>
    <row r="1417" spans="1:21" ht="49" x14ac:dyDescent="0.25">
      <c r="A1417">
        <v>3213</v>
      </c>
      <c r="B1417" s="3" t="s">
        <v>3213</v>
      </c>
      <c r="C1417" s="3" t="s">
        <v>7323</v>
      </c>
      <c r="D1417" s="6">
        <v>6000</v>
      </c>
      <c r="E1417" s="8">
        <v>6007</v>
      </c>
      <c r="F1417" t="s">
        <v>8218</v>
      </c>
      <c r="G1417" t="s">
        <v>8224</v>
      </c>
      <c r="H1417" t="s">
        <v>8246</v>
      </c>
      <c r="I1417">
        <v>1437934759</v>
      </c>
      <c r="J1417">
        <v>1434478759</v>
      </c>
      <c r="K1417" t="b">
        <v>1</v>
      </c>
      <c r="L1417">
        <v>47</v>
      </c>
      <c r="M1417" t="b">
        <v>1</v>
      </c>
      <c r="N1417" t="s">
        <v>8269</v>
      </c>
      <c r="O1417">
        <f t="shared" si="144"/>
        <v>100</v>
      </c>
      <c r="P1417">
        <f t="shared" si="137"/>
        <v>127.81</v>
      </c>
      <c r="Q1417" s="10" t="s">
        <v>8323</v>
      </c>
      <c r="R1417" t="s">
        <v>8326</v>
      </c>
      <c r="S1417" s="14">
        <f t="shared" si="138"/>
        <v>42171.763414351852</v>
      </c>
      <c r="T1417" s="15">
        <f t="shared" si="139"/>
        <v>42211.763414351852</v>
      </c>
      <c r="U1417">
        <f>YEAR(S1417)</f>
        <v>2015</v>
      </c>
    </row>
    <row r="1418" spans="1:21" ht="49" hidden="1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44"/>
        <v>34</v>
      </c>
      <c r="P1418">
        <f t="shared" si="137"/>
        <v>132.35</v>
      </c>
      <c r="Q1418" s="10" t="s">
        <v>8323</v>
      </c>
      <c r="R1418" t="s">
        <v>8324</v>
      </c>
      <c r="S1418" s="14">
        <f t="shared" si="138"/>
        <v>42800.801817129628</v>
      </c>
      <c r="T1418" s="15">
        <f t="shared" si="139"/>
        <v>42830.760150462964</v>
      </c>
    </row>
    <row r="1419" spans="1:21" ht="49" x14ac:dyDescent="0.25">
      <c r="A1419">
        <v>3214</v>
      </c>
      <c r="B1419" s="3" t="s">
        <v>3214</v>
      </c>
      <c r="C1419" s="3" t="s">
        <v>7324</v>
      </c>
      <c r="D1419" s="6">
        <v>12000</v>
      </c>
      <c r="E1419" s="8">
        <v>12256</v>
      </c>
      <c r="F1419" t="s">
        <v>8218</v>
      </c>
      <c r="G1419" t="s">
        <v>8224</v>
      </c>
      <c r="H1419" t="s">
        <v>8246</v>
      </c>
      <c r="I1419">
        <v>1452038100</v>
      </c>
      <c r="J1419">
        <v>1448823673</v>
      </c>
      <c r="K1419" t="b">
        <v>1</v>
      </c>
      <c r="L1419">
        <v>115</v>
      </c>
      <c r="M1419" t="b">
        <v>1</v>
      </c>
      <c r="N1419" t="s">
        <v>8269</v>
      </c>
      <c r="O1419">
        <f t="shared" si="144"/>
        <v>102</v>
      </c>
      <c r="P1419">
        <f t="shared" si="137"/>
        <v>106.57</v>
      </c>
      <c r="Q1419" s="10" t="s">
        <v>8323</v>
      </c>
      <c r="R1419" t="s">
        <v>8326</v>
      </c>
      <c r="S1419" s="14">
        <f t="shared" si="138"/>
        <v>42337.792511574073</v>
      </c>
      <c r="T1419" s="15">
        <f t="shared" si="139"/>
        <v>42374.996527777781</v>
      </c>
      <c r="U1419">
        <f>YEAR(S1419)</f>
        <v>2015</v>
      </c>
    </row>
    <row r="1420" spans="1:21" ht="49" hidden="1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44"/>
        <v>114</v>
      </c>
      <c r="P1420">
        <f t="shared" si="137"/>
        <v>104</v>
      </c>
      <c r="Q1420" s="10" t="s">
        <v>8327</v>
      </c>
      <c r="R1420" t="s">
        <v>8328</v>
      </c>
      <c r="S1420" s="14">
        <f t="shared" si="138"/>
        <v>41626.761053240742</v>
      </c>
      <c r="T1420" s="15">
        <f t="shared" si="139"/>
        <v>41654.814583333333</v>
      </c>
    </row>
    <row r="1421" spans="1:21" ht="49" hidden="1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44"/>
        <v>122</v>
      </c>
      <c r="P1421">
        <f t="shared" si="137"/>
        <v>48.84</v>
      </c>
      <c r="Q1421" s="10" t="s">
        <v>8327</v>
      </c>
      <c r="R1421" t="s">
        <v>8331</v>
      </c>
      <c r="S1421" s="14">
        <f t="shared" si="138"/>
        <v>40945.845312500001</v>
      </c>
      <c r="T1421" s="15">
        <f t="shared" si="139"/>
        <v>40985.80364583333</v>
      </c>
    </row>
    <row r="1422" spans="1:21" ht="49" hidden="1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44"/>
        <v>1</v>
      </c>
      <c r="P1422">
        <f t="shared" si="137"/>
        <v>100.5</v>
      </c>
      <c r="Q1422" s="10" t="s">
        <v>8308</v>
      </c>
      <c r="R1422" t="s">
        <v>8310</v>
      </c>
      <c r="S1422" s="14">
        <f t="shared" si="138"/>
        <v>42569.50409722222</v>
      </c>
      <c r="T1422" s="15">
        <f t="shared" si="139"/>
        <v>42599.50409722222</v>
      </c>
    </row>
    <row r="1423" spans="1:21" ht="49" hidden="1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44"/>
        <v>18</v>
      </c>
      <c r="P1423">
        <f t="shared" si="137"/>
        <v>126.48</v>
      </c>
      <c r="Q1423" s="10" t="s">
        <v>8308</v>
      </c>
      <c r="R1423" t="s">
        <v>8340</v>
      </c>
      <c r="S1423" s="14">
        <f t="shared" si="138"/>
        <v>41793.029432870368</v>
      </c>
      <c r="T1423" s="15">
        <f t="shared" si="139"/>
        <v>41823.029432870368</v>
      </c>
    </row>
    <row r="1424" spans="1:21" ht="49" hidden="1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44"/>
        <v>14</v>
      </c>
      <c r="P1424">
        <f t="shared" si="137"/>
        <v>155</v>
      </c>
      <c r="Q1424" s="10" t="s">
        <v>8311</v>
      </c>
      <c r="R1424" t="s">
        <v>8349</v>
      </c>
      <c r="S1424" s="14">
        <f t="shared" si="138"/>
        <v>41962.062326388885</v>
      </c>
      <c r="T1424" s="15">
        <f t="shared" si="139"/>
        <v>41997.062326388885</v>
      </c>
    </row>
    <row r="1425" spans="1:21" ht="49" hidden="1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44"/>
        <v>6</v>
      </c>
      <c r="P1425">
        <f t="shared" si="137"/>
        <v>113.57</v>
      </c>
      <c r="Q1425" s="10" t="s">
        <v>8316</v>
      </c>
      <c r="R1425" t="s">
        <v>8334</v>
      </c>
      <c r="S1425" s="14">
        <f t="shared" si="138"/>
        <v>41613.172974537039</v>
      </c>
      <c r="T1425" s="15">
        <f t="shared" si="139"/>
        <v>41643.172974537039</v>
      </c>
    </row>
    <row r="1426" spans="1:21" ht="65" x14ac:dyDescent="0.25">
      <c r="A1426">
        <v>3215</v>
      </c>
      <c r="B1426" s="3" t="s">
        <v>3215</v>
      </c>
      <c r="C1426" s="3" t="s">
        <v>7325</v>
      </c>
      <c r="D1426" s="6">
        <v>35000</v>
      </c>
      <c r="E1426" s="8">
        <v>35123</v>
      </c>
      <c r="F1426" t="s">
        <v>8218</v>
      </c>
      <c r="G1426" t="s">
        <v>8223</v>
      </c>
      <c r="H1426" t="s">
        <v>8245</v>
      </c>
      <c r="I1426">
        <v>1441857540</v>
      </c>
      <c r="J1426">
        <v>1438617471</v>
      </c>
      <c r="K1426" t="b">
        <v>1</v>
      </c>
      <c r="L1426">
        <v>134</v>
      </c>
      <c r="M1426" t="b">
        <v>1</v>
      </c>
      <c r="N1426" t="s">
        <v>8269</v>
      </c>
      <c r="O1426">
        <f t="shared" si="144"/>
        <v>100</v>
      </c>
      <c r="P1426">
        <f t="shared" si="137"/>
        <v>262.11</v>
      </c>
      <c r="Q1426" s="10" t="s">
        <v>8323</v>
      </c>
      <c r="R1426" t="s">
        <v>8326</v>
      </c>
      <c r="S1426" s="14">
        <f t="shared" si="138"/>
        <v>42219.665173611109</v>
      </c>
      <c r="T1426" s="15">
        <f t="shared" si="139"/>
        <v>42257.165972222225</v>
      </c>
      <c r="U1426">
        <f t="shared" ref="U1426:U1427" si="145">YEAR(S1426)</f>
        <v>2015</v>
      </c>
    </row>
    <row r="1427" spans="1:21" ht="49" x14ac:dyDescent="0.25">
      <c r="A1427">
        <v>3216</v>
      </c>
      <c r="B1427" s="3" t="s">
        <v>3216</v>
      </c>
      <c r="C1427" s="3" t="s">
        <v>7326</v>
      </c>
      <c r="D1427" s="6">
        <v>2000</v>
      </c>
      <c r="E1427" s="8">
        <v>2001</v>
      </c>
      <c r="F1427" t="s">
        <v>8218</v>
      </c>
      <c r="G1427" t="s">
        <v>8224</v>
      </c>
      <c r="H1427" t="s">
        <v>8246</v>
      </c>
      <c r="I1427">
        <v>1436625000</v>
      </c>
      <c r="J1427">
        <v>1433934371</v>
      </c>
      <c r="K1427" t="b">
        <v>1</v>
      </c>
      <c r="L1427">
        <v>35</v>
      </c>
      <c r="M1427" t="b">
        <v>1</v>
      </c>
      <c r="N1427" t="s">
        <v>8269</v>
      </c>
      <c r="O1427">
        <f t="shared" si="144"/>
        <v>100</v>
      </c>
      <c r="P1427">
        <f t="shared" si="137"/>
        <v>57.17</v>
      </c>
      <c r="Q1427" s="10" t="s">
        <v>8323</v>
      </c>
      <c r="R1427" t="s">
        <v>8326</v>
      </c>
      <c r="S1427" s="14">
        <f t="shared" si="138"/>
        <v>42165.462627314817</v>
      </c>
      <c r="T1427" s="15">
        <f t="shared" si="139"/>
        <v>42196.604166666672</v>
      </c>
      <c r="U1427">
        <f t="shared" si="145"/>
        <v>2015</v>
      </c>
    </row>
    <row r="1428" spans="1:21" ht="49" hidden="1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44"/>
        <v>106</v>
      </c>
      <c r="P1428">
        <f t="shared" ref="P1428:P1491" si="146">IFERROR(ROUND(E1428/L1428,2),0)</f>
        <v>56.67</v>
      </c>
      <c r="Q1428" s="10" t="s">
        <v>8321</v>
      </c>
      <c r="R1428" t="s">
        <v>8343</v>
      </c>
      <c r="S1428" s="14">
        <f t="shared" ref="S1428:S1491" si="147">(((J1428/60)/60)/24)+DATE(1970,1,1)</f>
        <v>41214.79483796296</v>
      </c>
      <c r="T1428" s="15">
        <f t="shared" ref="T1428:T1491" si="148">(((I1428/60)/60)/24)+DATE(1970,1,1)</f>
        <v>41250.979166666664</v>
      </c>
    </row>
    <row r="1429" spans="1:21" ht="33" x14ac:dyDescent="0.25">
      <c r="A1429">
        <v>3217</v>
      </c>
      <c r="B1429" s="3" t="s">
        <v>3217</v>
      </c>
      <c r="C1429" s="3" t="s">
        <v>7327</v>
      </c>
      <c r="D1429" s="6">
        <v>4500</v>
      </c>
      <c r="E1429" s="8">
        <v>5221</v>
      </c>
      <c r="F1429" t="s">
        <v>8218</v>
      </c>
      <c r="G1429" t="s">
        <v>8223</v>
      </c>
      <c r="H1429" t="s">
        <v>8245</v>
      </c>
      <c r="I1429">
        <v>1478264784</v>
      </c>
      <c r="J1429">
        <v>1475672784</v>
      </c>
      <c r="K1429" t="b">
        <v>1</v>
      </c>
      <c r="L1429">
        <v>104</v>
      </c>
      <c r="M1429" t="b">
        <v>1</v>
      </c>
      <c r="N1429" t="s">
        <v>8269</v>
      </c>
      <c r="O1429">
        <f t="shared" si="144"/>
        <v>116</v>
      </c>
      <c r="P1429">
        <f t="shared" si="146"/>
        <v>50.2</v>
      </c>
      <c r="Q1429" s="10" t="s">
        <v>8323</v>
      </c>
      <c r="R1429" t="s">
        <v>8326</v>
      </c>
      <c r="S1429" s="14">
        <f t="shared" si="147"/>
        <v>42648.546111111107</v>
      </c>
      <c r="T1429" s="15">
        <f t="shared" si="148"/>
        <v>42678.546111111107</v>
      </c>
      <c r="U1429">
        <f>YEAR(S1429)</f>
        <v>2016</v>
      </c>
    </row>
    <row r="1430" spans="1:21" ht="49" hidden="1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44"/>
        <v>105</v>
      </c>
      <c r="P1430">
        <f t="shared" si="146"/>
        <v>91.84</v>
      </c>
      <c r="Q1430" s="10" t="s">
        <v>8321</v>
      </c>
      <c r="R1430" t="s">
        <v>8343</v>
      </c>
      <c r="S1430" s="14">
        <f t="shared" si="147"/>
        <v>40739.069282407407</v>
      </c>
      <c r="T1430" s="15">
        <f t="shared" si="148"/>
        <v>40768.958333333336</v>
      </c>
    </row>
    <row r="1431" spans="1:21" ht="49" hidden="1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44"/>
        <v>170</v>
      </c>
      <c r="P1431">
        <f t="shared" si="146"/>
        <v>47.18</v>
      </c>
      <c r="Q1431" s="10" t="s">
        <v>8308</v>
      </c>
      <c r="R1431" t="s">
        <v>8315</v>
      </c>
      <c r="S1431" s="14">
        <f t="shared" si="147"/>
        <v>42453.49726851852</v>
      </c>
      <c r="T1431" s="15">
        <f t="shared" si="148"/>
        <v>42490.5</v>
      </c>
    </row>
    <row r="1432" spans="1:21" ht="49" x14ac:dyDescent="0.25">
      <c r="A1432">
        <v>3218</v>
      </c>
      <c r="B1432" s="3" t="s">
        <v>3218</v>
      </c>
      <c r="C1432" s="3" t="s">
        <v>7328</v>
      </c>
      <c r="D1432" s="6">
        <v>12000</v>
      </c>
      <c r="E1432" s="8">
        <v>12252</v>
      </c>
      <c r="F1432" t="s">
        <v>8218</v>
      </c>
      <c r="G1432" t="s">
        <v>8224</v>
      </c>
      <c r="H1432" t="s">
        <v>8246</v>
      </c>
      <c r="I1432">
        <v>1419984000</v>
      </c>
      <c r="J1432">
        <v>1417132986</v>
      </c>
      <c r="K1432" t="b">
        <v>1</v>
      </c>
      <c r="L1432">
        <v>184</v>
      </c>
      <c r="M1432" t="b">
        <v>1</v>
      </c>
      <c r="N1432" t="s">
        <v>8269</v>
      </c>
      <c r="O1432">
        <f t="shared" si="144"/>
        <v>102</v>
      </c>
      <c r="P1432">
        <f t="shared" si="146"/>
        <v>66.59</v>
      </c>
      <c r="Q1432" s="10" t="s">
        <v>8323</v>
      </c>
      <c r="R1432" t="s">
        <v>8326</v>
      </c>
      <c r="S1432" s="14">
        <f t="shared" si="147"/>
        <v>41971.002152777779</v>
      </c>
      <c r="T1432" s="15">
        <f t="shared" si="148"/>
        <v>42004</v>
      </c>
      <c r="U1432">
        <f>YEAR(S1432)</f>
        <v>2014</v>
      </c>
    </row>
    <row r="1433" spans="1:21" ht="49" hidden="1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44"/>
        <v>130</v>
      </c>
      <c r="P1433">
        <f t="shared" si="146"/>
        <v>49.88</v>
      </c>
      <c r="Q1433" s="10" t="s">
        <v>8321</v>
      </c>
      <c r="R1433" t="s">
        <v>8332</v>
      </c>
      <c r="S1433" s="14">
        <f t="shared" si="147"/>
        <v>41841.321770833332</v>
      </c>
      <c r="T1433" s="15">
        <f t="shared" si="148"/>
        <v>41856.321770833332</v>
      </c>
    </row>
    <row r="1434" spans="1:21" ht="49" hidden="1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44"/>
        <v>6</v>
      </c>
      <c r="P1434">
        <f t="shared" si="146"/>
        <v>89.21</v>
      </c>
      <c r="Q1434" s="10" t="s">
        <v>8319</v>
      </c>
      <c r="R1434" t="s">
        <v>8345</v>
      </c>
      <c r="S1434" s="14">
        <f t="shared" si="147"/>
        <v>41964.844444444447</v>
      </c>
      <c r="T1434" s="15">
        <f t="shared" si="148"/>
        <v>41998.844444444447</v>
      </c>
    </row>
    <row r="1435" spans="1:21" ht="49" hidden="1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44"/>
        <v>226</v>
      </c>
      <c r="P1435">
        <f t="shared" si="146"/>
        <v>94.03</v>
      </c>
      <c r="Q1435" s="10" t="s">
        <v>8327</v>
      </c>
      <c r="R1435" t="s">
        <v>8328</v>
      </c>
      <c r="S1435" s="14">
        <f t="shared" si="147"/>
        <v>40564.081030092595</v>
      </c>
      <c r="T1435" s="15">
        <f t="shared" si="148"/>
        <v>40594.081030092595</v>
      </c>
    </row>
    <row r="1436" spans="1:21" ht="33" x14ac:dyDescent="0.25">
      <c r="A1436">
        <v>3219</v>
      </c>
      <c r="B1436" s="3" t="s">
        <v>3219</v>
      </c>
      <c r="C1436" s="3" t="s">
        <v>7329</v>
      </c>
      <c r="D1436" s="6">
        <v>20000</v>
      </c>
      <c r="E1436" s="8">
        <v>20022</v>
      </c>
      <c r="F1436" t="s">
        <v>8218</v>
      </c>
      <c r="G1436" t="s">
        <v>8223</v>
      </c>
      <c r="H1436" t="s">
        <v>8245</v>
      </c>
      <c r="I1436">
        <v>1427063747</v>
      </c>
      <c r="J1436">
        <v>1424043347</v>
      </c>
      <c r="K1436" t="b">
        <v>1</v>
      </c>
      <c r="L1436">
        <v>119</v>
      </c>
      <c r="M1436" t="b">
        <v>1</v>
      </c>
      <c r="N1436" t="s">
        <v>8269</v>
      </c>
      <c r="O1436">
        <f t="shared" si="144"/>
        <v>100</v>
      </c>
      <c r="P1436">
        <f t="shared" si="146"/>
        <v>168.25</v>
      </c>
      <c r="Q1436" s="10" t="s">
        <v>8323</v>
      </c>
      <c r="R1436" t="s">
        <v>8326</v>
      </c>
      <c r="S1436" s="14">
        <f t="shared" si="147"/>
        <v>42050.983182870375</v>
      </c>
      <c r="T1436" s="15">
        <f t="shared" si="148"/>
        <v>42085.941516203704</v>
      </c>
      <c r="U1436">
        <f t="shared" ref="U1436:U1437" si="149">YEAR(S1436)</f>
        <v>2015</v>
      </c>
    </row>
    <row r="1437" spans="1:21" ht="33" x14ac:dyDescent="0.25">
      <c r="A1437">
        <v>3220</v>
      </c>
      <c r="B1437" s="3" t="s">
        <v>3220</v>
      </c>
      <c r="C1437" s="3" t="s">
        <v>7330</v>
      </c>
      <c r="D1437" s="6">
        <v>15000</v>
      </c>
      <c r="E1437" s="8">
        <v>15126</v>
      </c>
      <c r="F1437" t="s">
        <v>8218</v>
      </c>
      <c r="G1437" t="s">
        <v>8223</v>
      </c>
      <c r="H1437" t="s">
        <v>8245</v>
      </c>
      <c r="I1437">
        <v>1489352400</v>
      </c>
      <c r="J1437">
        <v>1486411204</v>
      </c>
      <c r="K1437" t="b">
        <v>1</v>
      </c>
      <c r="L1437">
        <v>59</v>
      </c>
      <c r="M1437" t="b">
        <v>1</v>
      </c>
      <c r="N1437" t="s">
        <v>8269</v>
      </c>
      <c r="O1437">
        <f t="shared" si="144"/>
        <v>101</v>
      </c>
      <c r="P1437">
        <f t="shared" si="146"/>
        <v>256.37</v>
      </c>
      <c r="Q1437" s="10" t="s">
        <v>8323</v>
      </c>
      <c r="R1437" t="s">
        <v>8326</v>
      </c>
      <c r="S1437" s="14">
        <f t="shared" si="147"/>
        <v>42772.833379629628</v>
      </c>
      <c r="T1437" s="15">
        <f t="shared" si="148"/>
        <v>42806.875</v>
      </c>
      <c r="U1437">
        <f t="shared" si="149"/>
        <v>2017</v>
      </c>
    </row>
    <row r="1438" spans="1:21" ht="49" hidden="1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44"/>
        <v>101</v>
      </c>
      <c r="P1438">
        <f t="shared" si="146"/>
        <v>41.73</v>
      </c>
      <c r="Q1438" s="10" t="s">
        <v>8327</v>
      </c>
      <c r="R1438" t="s">
        <v>8328</v>
      </c>
      <c r="S1438" s="14">
        <f t="shared" si="147"/>
        <v>41067.949212962965</v>
      </c>
      <c r="T1438" s="15">
        <f t="shared" si="148"/>
        <v>41100.991666666669</v>
      </c>
    </row>
    <row r="1439" spans="1:21" ht="49" hidden="1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44"/>
        <v>135</v>
      </c>
      <c r="P1439">
        <f t="shared" si="146"/>
        <v>59.16</v>
      </c>
      <c r="Q1439" s="10" t="s">
        <v>8327</v>
      </c>
      <c r="R1439" t="s">
        <v>8331</v>
      </c>
      <c r="S1439" s="14">
        <f t="shared" si="147"/>
        <v>40926.319062499999</v>
      </c>
      <c r="T1439" s="15">
        <f t="shared" si="148"/>
        <v>40971.319062499999</v>
      </c>
    </row>
    <row r="1440" spans="1:21" ht="49" hidden="1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44"/>
        <v>112</v>
      </c>
      <c r="P1440">
        <f t="shared" si="146"/>
        <v>44.32</v>
      </c>
      <c r="Q1440" s="10" t="s">
        <v>8311</v>
      </c>
      <c r="R1440" t="s">
        <v>8312</v>
      </c>
      <c r="S1440" s="14">
        <f t="shared" si="147"/>
        <v>41500.727916666663</v>
      </c>
      <c r="T1440" s="15">
        <f t="shared" si="148"/>
        <v>41530.727916666663</v>
      </c>
    </row>
    <row r="1441" spans="1:21" ht="49" x14ac:dyDescent="0.25">
      <c r="A1441">
        <v>3221</v>
      </c>
      <c r="B1441" s="3" t="s">
        <v>3221</v>
      </c>
      <c r="C1441" s="3" t="s">
        <v>7331</v>
      </c>
      <c r="D1441" s="6">
        <v>4000</v>
      </c>
      <c r="E1441" s="8">
        <v>4137</v>
      </c>
      <c r="F1441" t="s">
        <v>8218</v>
      </c>
      <c r="G1441" t="s">
        <v>8224</v>
      </c>
      <c r="H1441" t="s">
        <v>8246</v>
      </c>
      <c r="I1441">
        <v>1436114603</v>
      </c>
      <c r="J1441">
        <v>1433090603</v>
      </c>
      <c r="K1441" t="b">
        <v>1</v>
      </c>
      <c r="L1441">
        <v>113</v>
      </c>
      <c r="M1441" t="b">
        <v>1</v>
      </c>
      <c r="N1441" t="s">
        <v>8269</v>
      </c>
      <c r="O1441">
        <f t="shared" si="144"/>
        <v>103</v>
      </c>
      <c r="P1441">
        <f t="shared" si="146"/>
        <v>36.61</v>
      </c>
      <c r="Q1441" s="10" t="s">
        <v>8323</v>
      </c>
      <c r="R1441" t="s">
        <v>8326</v>
      </c>
      <c r="S1441" s="14">
        <f t="shared" si="147"/>
        <v>42155.696793981479</v>
      </c>
      <c r="T1441" s="15">
        <f t="shared" si="148"/>
        <v>42190.696793981479</v>
      </c>
      <c r="U1441">
        <f t="shared" ref="U1441:U1442" si="150">YEAR(S1441)</f>
        <v>2015</v>
      </c>
    </row>
    <row r="1442" spans="1:21" ht="33" x14ac:dyDescent="0.25">
      <c r="A1442">
        <v>3222</v>
      </c>
      <c r="B1442" s="3" t="s">
        <v>3222</v>
      </c>
      <c r="C1442" s="3" t="s">
        <v>7332</v>
      </c>
      <c r="D1442" s="6">
        <v>2500</v>
      </c>
      <c r="E1442" s="8">
        <v>3120</v>
      </c>
      <c r="F1442" t="s">
        <v>8218</v>
      </c>
      <c r="G1442" t="s">
        <v>8223</v>
      </c>
      <c r="H1442" t="s">
        <v>8245</v>
      </c>
      <c r="I1442">
        <v>1445722140</v>
      </c>
      <c r="J1442">
        <v>1443016697</v>
      </c>
      <c r="K1442" t="b">
        <v>1</v>
      </c>
      <c r="L1442">
        <v>84</v>
      </c>
      <c r="M1442" t="b">
        <v>1</v>
      </c>
      <c r="N1442" t="s">
        <v>8269</v>
      </c>
      <c r="O1442">
        <f t="shared" si="144"/>
        <v>125</v>
      </c>
      <c r="P1442">
        <f t="shared" si="146"/>
        <v>37.14</v>
      </c>
      <c r="Q1442" s="10" t="s">
        <v>8323</v>
      </c>
      <c r="R1442" t="s">
        <v>8326</v>
      </c>
      <c r="S1442" s="14">
        <f t="shared" si="147"/>
        <v>42270.582141203704</v>
      </c>
      <c r="T1442" s="15">
        <f t="shared" si="148"/>
        <v>42301.895138888889</v>
      </c>
      <c r="U1442">
        <f t="shared" si="150"/>
        <v>2015</v>
      </c>
    </row>
    <row r="1443" spans="1:21" ht="49" hidden="1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44"/>
        <v>105</v>
      </c>
      <c r="P1443">
        <f t="shared" si="146"/>
        <v>61.1</v>
      </c>
      <c r="Q1443" s="10" t="s">
        <v>8327</v>
      </c>
      <c r="R1443" t="s">
        <v>8328</v>
      </c>
      <c r="S1443" s="14">
        <f t="shared" si="147"/>
        <v>41913.328356481477</v>
      </c>
      <c r="T1443" s="15">
        <f t="shared" si="148"/>
        <v>41946.370023148149</v>
      </c>
    </row>
    <row r="1444" spans="1:21" ht="49" hidden="1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44"/>
        <v>112</v>
      </c>
      <c r="P1444">
        <f t="shared" si="146"/>
        <v>40.4</v>
      </c>
      <c r="Q1444" s="10" t="s">
        <v>8321</v>
      </c>
      <c r="R1444" t="s">
        <v>8322</v>
      </c>
      <c r="S1444" s="14">
        <f t="shared" si="147"/>
        <v>42370.571851851855</v>
      </c>
      <c r="T1444" s="15">
        <f t="shared" si="148"/>
        <v>42394.994444444441</v>
      </c>
    </row>
    <row r="1445" spans="1:21" ht="49" hidden="1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44"/>
        <v>112</v>
      </c>
      <c r="P1445">
        <f t="shared" si="146"/>
        <v>68.37</v>
      </c>
      <c r="Q1445" s="10" t="s">
        <v>8311</v>
      </c>
      <c r="R1445" t="s">
        <v>8333</v>
      </c>
      <c r="S1445" s="14">
        <f t="shared" si="147"/>
        <v>40689.570868055554</v>
      </c>
      <c r="T1445" s="15">
        <f t="shared" si="148"/>
        <v>40719.570868055554</v>
      </c>
    </row>
    <row r="1446" spans="1:21" ht="33" x14ac:dyDescent="0.25">
      <c r="A1446">
        <v>3223</v>
      </c>
      <c r="B1446" s="3" t="s">
        <v>3223</v>
      </c>
      <c r="C1446" s="3" t="s">
        <v>7333</v>
      </c>
      <c r="D1446" s="6">
        <v>3100</v>
      </c>
      <c r="E1446" s="8">
        <v>3395</v>
      </c>
      <c r="F1446" t="s">
        <v>8218</v>
      </c>
      <c r="G1446" t="s">
        <v>8223</v>
      </c>
      <c r="H1446" t="s">
        <v>8245</v>
      </c>
      <c r="I1446">
        <v>1440100976</v>
      </c>
      <c r="J1446">
        <v>1437508976</v>
      </c>
      <c r="K1446" t="b">
        <v>1</v>
      </c>
      <c r="L1446">
        <v>74</v>
      </c>
      <c r="M1446" t="b">
        <v>1</v>
      </c>
      <c r="N1446" t="s">
        <v>8269</v>
      </c>
      <c r="O1446">
        <f t="shared" si="144"/>
        <v>110</v>
      </c>
      <c r="P1446">
        <f t="shared" si="146"/>
        <v>45.88</v>
      </c>
      <c r="Q1446" s="10" t="s">
        <v>8323</v>
      </c>
      <c r="R1446" t="s">
        <v>8326</v>
      </c>
      <c r="S1446" s="14">
        <f t="shared" si="147"/>
        <v>42206.835370370376</v>
      </c>
      <c r="T1446" s="15">
        <f t="shared" si="148"/>
        <v>42236.835370370376</v>
      </c>
      <c r="U1446">
        <f t="shared" ref="U1446:U1447" si="151">YEAR(S1446)</f>
        <v>2015</v>
      </c>
    </row>
    <row r="1447" spans="1:21" ht="49" x14ac:dyDescent="0.25">
      <c r="A1447">
        <v>3224</v>
      </c>
      <c r="B1447" s="3" t="s">
        <v>3224</v>
      </c>
      <c r="C1447" s="3" t="s">
        <v>7334</v>
      </c>
      <c r="D1447" s="6">
        <v>30000</v>
      </c>
      <c r="E1447" s="8">
        <v>30610</v>
      </c>
      <c r="F1447" t="s">
        <v>8218</v>
      </c>
      <c r="G1447" t="s">
        <v>8223</v>
      </c>
      <c r="H1447" t="s">
        <v>8245</v>
      </c>
      <c r="I1447">
        <v>1484024400</v>
      </c>
      <c r="J1447">
        <v>1479932713</v>
      </c>
      <c r="K1447" t="b">
        <v>1</v>
      </c>
      <c r="L1447">
        <v>216</v>
      </c>
      <c r="M1447" t="b">
        <v>1</v>
      </c>
      <c r="N1447" t="s">
        <v>8269</v>
      </c>
      <c r="O1447">
        <f t="shared" si="144"/>
        <v>102</v>
      </c>
      <c r="P1447">
        <f t="shared" si="146"/>
        <v>141.71</v>
      </c>
      <c r="Q1447" s="10" t="s">
        <v>8323</v>
      </c>
      <c r="R1447" t="s">
        <v>8326</v>
      </c>
      <c r="S1447" s="14">
        <f t="shared" si="147"/>
        <v>42697.850844907407</v>
      </c>
      <c r="T1447" s="15">
        <f t="shared" si="148"/>
        <v>42745.208333333328</v>
      </c>
      <c r="U1447">
        <f t="shared" si="151"/>
        <v>2016</v>
      </c>
    </row>
    <row r="1448" spans="1:21" ht="49" hidden="1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44"/>
        <v>111</v>
      </c>
      <c r="P1448">
        <f t="shared" si="146"/>
        <v>416.88</v>
      </c>
      <c r="Q1448" s="10" t="s">
        <v>8327</v>
      </c>
      <c r="R1448" t="s">
        <v>8328</v>
      </c>
      <c r="S1448" s="14">
        <f t="shared" si="147"/>
        <v>42323.800138888888</v>
      </c>
      <c r="T1448" s="15">
        <f t="shared" si="148"/>
        <v>42341.895833333328</v>
      </c>
    </row>
    <row r="1449" spans="1:21" ht="49" x14ac:dyDescent="0.25">
      <c r="A1449">
        <v>3225</v>
      </c>
      <c r="B1449" s="3" t="s">
        <v>3225</v>
      </c>
      <c r="C1449" s="3" t="s">
        <v>7335</v>
      </c>
      <c r="D1449" s="6">
        <v>2000</v>
      </c>
      <c r="E1449" s="8">
        <v>2047</v>
      </c>
      <c r="F1449" t="s">
        <v>8218</v>
      </c>
      <c r="G1449" t="s">
        <v>8223</v>
      </c>
      <c r="H1449" t="s">
        <v>8245</v>
      </c>
      <c r="I1449">
        <v>1464987600</v>
      </c>
      <c r="J1449">
        <v>1463145938</v>
      </c>
      <c r="K1449" t="b">
        <v>1</v>
      </c>
      <c r="L1449">
        <v>39</v>
      </c>
      <c r="M1449" t="b">
        <v>1</v>
      </c>
      <c r="N1449" t="s">
        <v>8269</v>
      </c>
      <c r="O1449">
        <f t="shared" si="144"/>
        <v>102</v>
      </c>
      <c r="P1449">
        <f t="shared" si="146"/>
        <v>52.49</v>
      </c>
      <c r="Q1449" s="10" t="s">
        <v>8323</v>
      </c>
      <c r="R1449" t="s">
        <v>8326</v>
      </c>
      <c r="S1449" s="14">
        <f t="shared" si="147"/>
        <v>42503.559467592597</v>
      </c>
      <c r="T1449" s="15">
        <f t="shared" si="148"/>
        <v>42524.875</v>
      </c>
      <c r="U1449">
        <f>YEAR(S1449)</f>
        <v>2016</v>
      </c>
    </row>
    <row r="1450" spans="1:21" ht="49" hidden="1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44"/>
        <v>111</v>
      </c>
      <c r="P1450">
        <f t="shared" si="146"/>
        <v>28.88</v>
      </c>
      <c r="Q1450" s="10" t="s">
        <v>8327</v>
      </c>
      <c r="R1450" t="s">
        <v>8328</v>
      </c>
      <c r="S1450" s="14">
        <f t="shared" si="147"/>
        <v>41089.186296296299</v>
      </c>
      <c r="T1450" s="15">
        <f t="shared" si="148"/>
        <v>41109.186296296299</v>
      </c>
    </row>
    <row r="1451" spans="1:21" ht="49" x14ac:dyDescent="0.25">
      <c r="A1451">
        <v>3226</v>
      </c>
      <c r="B1451" s="3" t="s">
        <v>3226</v>
      </c>
      <c r="C1451" s="3" t="s">
        <v>7336</v>
      </c>
      <c r="D1451" s="6">
        <v>1200</v>
      </c>
      <c r="E1451" s="8">
        <v>1250</v>
      </c>
      <c r="F1451" t="s">
        <v>8218</v>
      </c>
      <c r="G1451" t="s">
        <v>8224</v>
      </c>
      <c r="H1451" t="s">
        <v>8246</v>
      </c>
      <c r="I1451">
        <v>1446213612</v>
      </c>
      <c r="J1451">
        <v>1443621612</v>
      </c>
      <c r="K1451" t="b">
        <v>1</v>
      </c>
      <c r="L1451">
        <v>21</v>
      </c>
      <c r="M1451" t="b">
        <v>1</v>
      </c>
      <c r="N1451" t="s">
        <v>8269</v>
      </c>
      <c r="O1451">
        <f t="shared" si="144"/>
        <v>104</v>
      </c>
      <c r="P1451">
        <f t="shared" si="146"/>
        <v>59.52</v>
      </c>
      <c r="Q1451" s="10" t="s">
        <v>8323</v>
      </c>
      <c r="R1451" t="s">
        <v>8326</v>
      </c>
      <c r="S1451" s="14">
        <f t="shared" si="147"/>
        <v>42277.583472222221</v>
      </c>
      <c r="T1451" s="15">
        <f t="shared" si="148"/>
        <v>42307.583472222221</v>
      </c>
      <c r="U1451">
        <f>YEAR(S1451)</f>
        <v>2015</v>
      </c>
    </row>
    <row r="1452" spans="1:21" ht="49" hidden="1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44"/>
        <v>33</v>
      </c>
      <c r="P1452">
        <f t="shared" si="146"/>
        <v>70.62</v>
      </c>
      <c r="Q1452" s="10" t="s">
        <v>8308</v>
      </c>
      <c r="R1452" t="s">
        <v>8340</v>
      </c>
      <c r="S1452" s="14">
        <f t="shared" si="147"/>
        <v>42344.884143518517</v>
      </c>
      <c r="T1452" s="15">
        <f t="shared" si="148"/>
        <v>42366.25</v>
      </c>
    </row>
    <row r="1453" spans="1:21" ht="49" x14ac:dyDescent="0.25">
      <c r="A1453">
        <v>3227</v>
      </c>
      <c r="B1453" s="3" t="s">
        <v>3227</v>
      </c>
      <c r="C1453" s="3" t="s">
        <v>7337</v>
      </c>
      <c r="D1453" s="6">
        <v>1200</v>
      </c>
      <c r="E1453" s="8">
        <v>1500</v>
      </c>
      <c r="F1453" t="s">
        <v>8218</v>
      </c>
      <c r="G1453" t="s">
        <v>8224</v>
      </c>
      <c r="H1453" t="s">
        <v>8246</v>
      </c>
      <c r="I1453">
        <v>1484687436</v>
      </c>
      <c r="J1453">
        <v>1482095436</v>
      </c>
      <c r="K1453" t="b">
        <v>0</v>
      </c>
      <c r="L1453">
        <v>30</v>
      </c>
      <c r="M1453" t="b">
        <v>1</v>
      </c>
      <c r="N1453" t="s">
        <v>8269</v>
      </c>
      <c r="O1453">
        <f t="shared" si="144"/>
        <v>125</v>
      </c>
      <c r="P1453">
        <f t="shared" si="146"/>
        <v>50</v>
      </c>
      <c r="Q1453" s="10" t="s">
        <v>8323</v>
      </c>
      <c r="R1453" t="s">
        <v>8326</v>
      </c>
      <c r="S1453" s="14">
        <f t="shared" si="147"/>
        <v>42722.882361111115</v>
      </c>
      <c r="T1453" s="15">
        <f t="shared" si="148"/>
        <v>42752.882361111115</v>
      </c>
      <c r="U1453">
        <f>YEAR(S1453)</f>
        <v>2016</v>
      </c>
    </row>
    <row r="1454" spans="1:21" ht="21" hidden="1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44"/>
        <v>111</v>
      </c>
      <c r="P1454">
        <f t="shared" si="146"/>
        <v>34.21</v>
      </c>
      <c r="Q1454" s="10" t="s">
        <v>8311</v>
      </c>
      <c r="R1454" t="s">
        <v>8333</v>
      </c>
      <c r="S1454" s="14">
        <f t="shared" si="147"/>
        <v>41157.042928240742</v>
      </c>
      <c r="T1454" s="15">
        <f t="shared" si="148"/>
        <v>41175.165972222225</v>
      </c>
    </row>
    <row r="1455" spans="1:21" ht="33" hidden="1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44"/>
        <v>7</v>
      </c>
      <c r="P1455">
        <f t="shared" si="146"/>
        <v>89.65</v>
      </c>
      <c r="Q1455" s="10" t="s">
        <v>8308</v>
      </c>
      <c r="R1455" t="s">
        <v>8310</v>
      </c>
      <c r="S1455" s="14">
        <f t="shared" si="147"/>
        <v>41936.647164351853</v>
      </c>
      <c r="T1455" s="15">
        <f t="shared" si="148"/>
        <v>41981.688831018517</v>
      </c>
    </row>
    <row r="1456" spans="1:21" ht="21" x14ac:dyDescent="0.25">
      <c r="A1456">
        <v>3228</v>
      </c>
      <c r="B1456" s="3" t="s">
        <v>3228</v>
      </c>
      <c r="C1456" s="3" t="s">
        <v>7338</v>
      </c>
      <c r="D1456" s="6">
        <v>7000</v>
      </c>
      <c r="E1456" s="8">
        <v>7164</v>
      </c>
      <c r="F1456" t="s">
        <v>8218</v>
      </c>
      <c r="G1456" t="s">
        <v>8223</v>
      </c>
      <c r="H1456" t="s">
        <v>8245</v>
      </c>
      <c r="I1456">
        <v>1450328340</v>
      </c>
      <c r="J1456">
        <v>1447606884</v>
      </c>
      <c r="K1456" t="b">
        <v>1</v>
      </c>
      <c r="L1456">
        <v>37</v>
      </c>
      <c r="M1456" t="b">
        <v>1</v>
      </c>
      <c r="N1456" t="s">
        <v>8269</v>
      </c>
      <c r="O1456">
        <f t="shared" si="144"/>
        <v>102</v>
      </c>
      <c r="P1456">
        <f t="shared" si="146"/>
        <v>193.62</v>
      </c>
      <c r="Q1456" s="10" t="s">
        <v>8323</v>
      </c>
      <c r="R1456" t="s">
        <v>8326</v>
      </c>
      <c r="S1456" s="14">
        <f t="shared" si="147"/>
        <v>42323.70930555556</v>
      </c>
      <c r="T1456" s="15">
        <f t="shared" si="148"/>
        <v>42355.207638888889</v>
      </c>
      <c r="U1456">
        <f t="shared" ref="U1456:U1457" si="152">YEAR(S1456)</f>
        <v>2015</v>
      </c>
    </row>
    <row r="1457" spans="1:21" ht="49" x14ac:dyDescent="0.25">
      <c r="A1457">
        <v>3229</v>
      </c>
      <c r="B1457" s="3" t="s">
        <v>3229</v>
      </c>
      <c r="C1457" s="3" t="s">
        <v>7339</v>
      </c>
      <c r="D1457" s="6">
        <v>20000</v>
      </c>
      <c r="E1457" s="8">
        <v>21573</v>
      </c>
      <c r="F1457" t="s">
        <v>8218</v>
      </c>
      <c r="G1457" t="s">
        <v>8223</v>
      </c>
      <c r="H1457" t="s">
        <v>8245</v>
      </c>
      <c r="I1457">
        <v>1416470398</v>
      </c>
      <c r="J1457">
        <v>1413874798</v>
      </c>
      <c r="K1457" t="b">
        <v>1</v>
      </c>
      <c r="L1457">
        <v>202</v>
      </c>
      <c r="M1457" t="b">
        <v>1</v>
      </c>
      <c r="N1457" t="s">
        <v>8269</v>
      </c>
      <c r="O1457">
        <f t="shared" si="144"/>
        <v>108</v>
      </c>
      <c r="P1457">
        <f t="shared" si="146"/>
        <v>106.8</v>
      </c>
      <c r="Q1457" s="10" t="s">
        <v>8323</v>
      </c>
      <c r="R1457" t="s">
        <v>8326</v>
      </c>
      <c r="S1457" s="14">
        <f t="shared" si="147"/>
        <v>41933.291643518518</v>
      </c>
      <c r="T1457" s="15">
        <f t="shared" si="148"/>
        <v>41963.333310185189</v>
      </c>
      <c r="U1457">
        <f t="shared" si="152"/>
        <v>2014</v>
      </c>
    </row>
    <row r="1458" spans="1:21" ht="49" hidden="1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44"/>
        <v>661</v>
      </c>
      <c r="P1458">
        <f t="shared" si="146"/>
        <v>21.9</v>
      </c>
      <c r="Q1458" s="10" t="s">
        <v>8308</v>
      </c>
      <c r="R1458" t="s">
        <v>8315</v>
      </c>
      <c r="S1458" s="14">
        <f t="shared" si="147"/>
        <v>41150.902187499996</v>
      </c>
      <c r="T1458" s="15">
        <f t="shared" si="148"/>
        <v>41165.165972222225</v>
      </c>
    </row>
    <row r="1459" spans="1:21" ht="49" hidden="1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44"/>
        <v>132</v>
      </c>
      <c r="P1459">
        <f t="shared" si="146"/>
        <v>75.11</v>
      </c>
      <c r="Q1459" s="10" t="s">
        <v>8327</v>
      </c>
      <c r="R1459" t="s">
        <v>8331</v>
      </c>
      <c r="S1459" s="14">
        <f t="shared" si="147"/>
        <v>42111.899537037039</v>
      </c>
      <c r="T1459" s="15">
        <f t="shared" si="148"/>
        <v>42163.159722222219</v>
      </c>
    </row>
    <row r="1460" spans="1:21" ht="49" hidden="1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44"/>
        <v>18</v>
      </c>
      <c r="P1460">
        <f t="shared" si="146"/>
        <v>122</v>
      </c>
      <c r="Q1460" s="10" t="s">
        <v>8316</v>
      </c>
      <c r="R1460" t="s">
        <v>8334</v>
      </c>
      <c r="S1460" s="14">
        <f t="shared" si="147"/>
        <v>40795.713344907403</v>
      </c>
      <c r="T1460" s="15">
        <f t="shared" si="148"/>
        <v>40825.713344907403</v>
      </c>
    </row>
    <row r="1461" spans="1:21" ht="49" x14ac:dyDescent="0.25">
      <c r="A1461">
        <v>3230</v>
      </c>
      <c r="B1461" s="3" t="s">
        <v>3230</v>
      </c>
      <c r="C1461" s="3" t="s">
        <v>7340</v>
      </c>
      <c r="D1461" s="6">
        <v>2600</v>
      </c>
      <c r="E1461" s="8">
        <v>2857</v>
      </c>
      <c r="F1461" t="s">
        <v>8218</v>
      </c>
      <c r="G1461" t="s">
        <v>8223</v>
      </c>
      <c r="H1461" t="s">
        <v>8245</v>
      </c>
      <c r="I1461">
        <v>1412135940</v>
      </c>
      <c r="J1461">
        <v>1410840126</v>
      </c>
      <c r="K1461" t="b">
        <v>1</v>
      </c>
      <c r="L1461">
        <v>37</v>
      </c>
      <c r="M1461" t="b">
        <v>1</v>
      </c>
      <c r="N1461" t="s">
        <v>8269</v>
      </c>
      <c r="O1461">
        <f t="shared" si="144"/>
        <v>110</v>
      </c>
      <c r="P1461">
        <f t="shared" si="146"/>
        <v>77.22</v>
      </c>
      <c r="Q1461" s="10" t="s">
        <v>8323</v>
      </c>
      <c r="R1461" t="s">
        <v>8326</v>
      </c>
      <c r="S1461" s="14">
        <f t="shared" si="147"/>
        <v>41898.168125000004</v>
      </c>
      <c r="T1461" s="15">
        <f t="shared" si="148"/>
        <v>41913.165972222225</v>
      </c>
      <c r="U1461">
        <f>YEAR(S1461)</f>
        <v>2014</v>
      </c>
    </row>
    <row r="1462" spans="1:21" ht="33" hidden="1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44"/>
        <v>110</v>
      </c>
      <c r="P1462">
        <f t="shared" si="146"/>
        <v>28.11</v>
      </c>
      <c r="Q1462" s="10" t="s">
        <v>8321</v>
      </c>
      <c r="R1462" t="s">
        <v>8332</v>
      </c>
      <c r="S1462" s="14">
        <f t="shared" si="147"/>
        <v>41719.549131944441</v>
      </c>
      <c r="T1462" s="15">
        <f t="shared" si="148"/>
        <v>41733.916666666664</v>
      </c>
    </row>
    <row r="1463" spans="1:21" ht="49" x14ac:dyDescent="0.25">
      <c r="A1463">
        <v>3231</v>
      </c>
      <c r="B1463" s="3" t="s">
        <v>3231</v>
      </c>
      <c r="C1463" s="3" t="s">
        <v>7341</v>
      </c>
      <c r="D1463" s="6">
        <v>1000</v>
      </c>
      <c r="E1463" s="8">
        <v>1610</v>
      </c>
      <c r="F1463" t="s">
        <v>8218</v>
      </c>
      <c r="G1463" t="s">
        <v>8223</v>
      </c>
      <c r="H1463" t="s">
        <v>8245</v>
      </c>
      <c r="I1463">
        <v>1460846347</v>
      </c>
      <c r="J1463">
        <v>1458254347</v>
      </c>
      <c r="K1463" t="b">
        <v>0</v>
      </c>
      <c r="L1463">
        <v>28</v>
      </c>
      <c r="M1463" t="b">
        <v>1</v>
      </c>
      <c r="N1463" t="s">
        <v>8269</v>
      </c>
      <c r="O1463">
        <f t="shared" si="144"/>
        <v>161</v>
      </c>
      <c r="P1463">
        <f t="shared" si="146"/>
        <v>57.5</v>
      </c>
      <c r="Q1463" s="10" t="s">
        <v>8323</v>
      </c>
      <c r="R1463" t="s">
        <v>8326</v>
      </c>
      <c r="S1463" s="14">
        <f t="shared" si="147"/>
        <v>42446.943831018521</v>
      </c>
      <c r="T1463" s="15">
        <f t="shared" si="148"/>
        <v>42476.943831018521</v>
      </c>
      <c r="U1463">
        <f t="shared" ref="U1463:U1468" si="153">YEAR(S1463)</f>
        <v>2016</v>
      </c>
    </row>
    <row r="1464" spans="1:21" ht="49" x14ac:dyDescent="0.25">
      <c r="A1464">
        <v>3232</v>
      </c>
      <c r="B1464" s="3" t="s">
        <v>3232</v>
      </c>
      <c r="C1464" s="3" t="s">
        <v>7342</v>
      </c>
      <c r="D1464" s="6">
        <v>1000</v>
      </c>
      <c r="E1464" s="8">
        <v>1312</v>
      </c>
      <c r="F1464" t="s">
        <v>8218</v>
      </c>
      <c r="G1464" t="s">
        <v>8223</v>
      </c>
      <c r="H1464" t="s">
        <v>8245</v>
      </c>
      <c r="I1464">
        <v>1462334340</v>
      </c>
      <c r="J1464">
        <v>1459711917</v>
      </c>
      <c r="K1464" t="b">
        <v>1</v>
      </c>
      <c r="L1464">
        <v>26</v>
      </c>
      <c r="M1464" t="b">
        <v>1</v>
      </c>
      <c r="N1464" t="s">
        <v>8269</v>
      </c>
      <c r="O1464">
        <f t="shared" si="144"/>
        <v>131</v>
      </c>
      <c r="P1464">
        <f t="shared" si="146"/>
        <v>50.46</v>
      </c>
      <c r="Q1464" s="10" t="s">
        <v>8323</v>
      </c>
      <c r="R1464" t="s">
        <v>8326</v>
      </c>
      <c r="S1464" s="14">
        <f t="shared" si="147"/>
        <v>42463.81385416667</v>
      </c>
      <c r="T1464" s="15">
        <f t="shared" si="148"/>
        <v>42494.165972222225</v>
      </c>
      <c r="U1464">
        <f t="shared" si="153"/>
        <v>2016</v>
      </c>
    </row>
    <row r="1465" spans="1:21" ht="49" x14ac:dyDescent="0.25">
      <c r="A1465">
        <v>3233</v>
      </c>
      <c r="B1465" s="3" t="s">
        <v>3233</v>
      </c>
      <c r="C1465" s="3" t="s">
        <v>7343</v>
      </c>
      <c r="D1465" s="6">
        <v>5000</v>
      </c>
      <c r="E1465" s="8">
        <v>5940</v>
      </c>
      <c r="F1465" t="s">
        <v>8218</v>
      </c>
      <c r="G1465" t="s">
        <v>8223</v>
      </c>
      <c r="H1465" t="s">
        <v>8245</v>
      </c>
      <c r="I1465">
        <v>1488482355</v>
      </c>
      <c r="J1465">
        <v>1485890355</v>
      </c>
      <c r="K1465" t="b">
        <v>0</v>
      </c>
      <c r="L1465">
        <v>61</v>
      </c>
      <c r="M1465" t="b">
        <v>1</v>
      </c>
      <c r="N1465" t="s">
        <v>8269</v>
      </c>
      <c r="O1465">
        <f t="shared" si="144"/>
        <v>119</v>
      </c>
      <c r="P1465">
        <f t="shared" si="146"/>
        <v>97.38</v>
      </c>
      <c r="Q1465" s="10" t="s">
        <v>8323</v>
      </c>
      <c r="R1465" t="s">
        <v>8326</v>
      </c>
      <c r="S1465" s="14">
        <f t="shared" si="147"/>
        <v>42766.805034722223</v>
      </c>
      <c r="T1465" s="15">
        <f t="shared" si="148"/>
        <v>42796.805034722223</v>
      </c>
      <c r="U1465">
        <f t="shared" si="153"/>
        <v>2017</v>
      </c>
    </row>
    <row r="1466" spans="1:21" ht="49" x14ac:dyDescent="0.25">
      <c r="A1466">
        <v>3234</v>
      </c>
      <c r="B1466" s="3" t="s">
        <v>3234</v>
      </c>
      <c r="C1466" s="3" t="s">
        <v>7344</v>
      </c>
      <c r="D1466" s="6">
        <v>4000</v>
      </c>
      <c r="E1466" s="8">
        <v>4015.71</v>
      </c>
      <c r="F1466" t="s">
        <v>8218</v>
      </c>
      <c r="G1466" t="s">
        <v>8224</v>
      </c>
      <c r="H1466" t="s">
        <v>8246</v>
      </c>
      <c r="I1466">
        <v>1485991860</v>
      </c>
      <c r="J1466">
        <v>1483124208</v>
      </c>
      <c r="K1466" t="b">
        <v>0</v>
      </c>
      <c r="L1466">
        <v>115</v>
      </c>
      <c r="M1466" t="b">
        <v>1</v>
      </c>
      <c r="N1466" t="s">
        <v>8269</v>
      </c>
      <c r="O1466">
        <f t="shared" si="144"/>
        <v>100</v>
      </c>
      <c r="P1466">
        <f t="shared" si="146"/>
        <v>34.92</v>
      </c>
      <c r="Q1466" s="10" t="s">
        <v>8323</v>
      </c>
      <c r="R1466" t="s">
        <v>8326</v>
      </c>
      <c r="S1466" s="14">
        <f t="shared" si="147"/>
        <v>42734.789444444439</v>
      </c>
      <c r="T1466" s="15">
        <f t="shared" si="148"/>
        <v>42767.979861111111</v>
      </c>
      <c r="U1466">
        <f t="shared" si="153"/>
        <v>2016</v>
      </c>
    </row>
    <row r="1467" spans="1:21" ht="49" x14ac:dyDescent="0.25">
      <c r="A1467">
        <v>3235</v>
      </c>
      <c r="B1467" s="3" t="s">
        <v>3235</v>
      </c>
      <c r="C1467" s="3" t="s">
        <v>7345</v>
      </c>
      <c r="D1467" s="6">
        <v>15000</v>
      </c>
      <c r="E1467" s="8">
        <v>15481</v>
      </c>
      <c r="F1467" t="s">
        <v>8218</v>
      </c>
      <c r="G1467" t="s">
        <v>8223</v>
      </c>
      <c r="H1467" t="s">
        <v>8245</v>
      </c>
      <c r="I1467">
        <v>1467361251</v>
      </c>
      <c r="J1467">
        <v>1464769251</v>
      </c>
      <c r="K1467" t="b">
        <v>1</v>
      </c>
      <c r="L1467">
        <v>181</v>
      </c>
      <c r="M1467" t="b">
        <v>1</v>
      </c>
      <c r="N1467" t="s">
        <v>8269</v>
      </c>
      <c r="O1467">
        <f t="shared" si="144"/>
        <v>103</v>
      </c>
      <c r="P1467">
        <f t="shared" si="146"/>
        <v>85.53</v>
      </c>
      <c r="Q1467" s="10" t="s">
        <v>8323</v>
      </c>
      <c r="R1467" t="s">
        <v>8326</v>
      </c>
      <c r="S1467" s="14">
        <f t="shared" si="147"/>
        <v>42522.347812499997</v>
      </c>
      <c r="T1467" s="15">
        <f t="shared" si="148"/>
        <v>42552.347812499997</v>
      </c>
      <c r="U1467">
        <f t="shared" si="153"/>
        <v>2016</v>
      </c>
    </row>
    <row r="1468" spans="1:21" ht="49" x14ac:dyDescent="0.25">
      <c r="A1468">
        <v>3236</v>
      </c>
      <c r="B1468" s="3" t="s">
        <v>3236</v>
      </c>
      <c r="C1468" s="3" t="s">
        <v>7346</v>
      </c>
      <c r="D1468" s="6">
        <v>20000</v>
      </c>
      <c r="E1468" s="8">
        <v>20120</v>
      </c>
      <c r="F1468" t="s">
        <v>8218</v>
      </c>
      <c r="G1468" t="s">
        <v>8223</v>
      </c>
      <c r="H1468" t="s">
        <v>8245</v>
      </c>
      <c r="I1468">
        <v>1482962433</v>
      </c>
      <c r="J1468">
        <v>1480370433</v>
      </c>
      <c r="K1468" t="b">
        <v>0</v>
      </c>
      <c r="L1468">
        <v>110</v>
      </c>
      <c r="M1468" t="b">
        <v>1</v>
      </c>
      <c r="N1468" t="s">
        <v>8269</v>
      </c>
      <c r="O1468">
        <f t="shared" si="144"/>
        <v>101</v>
      </c>
      <c r="P1468">
        <f t="shared" si="146"/>
        <v>182.91</v>
      </c>
      <c r="Q1468" s="10" t="s">
        <v>8323</v>
      </c>
      <c r="R1468" t="s">
        <v>8326</v>
      </c>
      <c r="S1468" s="14">
        <f t="shared" si="147"/>
        <v>42702.917048611111</v>
      </c>
      <c r="T1468" s="15">
        <f t="shared" si="148"/>
        <v>42732.917048611111</v>
      </c>
      <c r="U1468">
        <f t="shared" si="153"/>
        <v>2016</v>
      </c>
    </row>
    <row r="1469" spans="1:21" ht="49" hidden="1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44"/>
        <v>109</v>
      </c>
      <c r="P1469">
        <f t="shared" si="146"/>
        <v>53.41</v>
      </c>
      <c r="Q1469" s="10" t="s">
        <v>8319</v>
      </c>
      <c r="R1469" t="s">
        <v>8320</v>
      </c>
      <c r="S1469" s="14">
        <f t="shared" si="147"/>
        <v>42485.754525462966</v>
      </c>
      <c r="T1469" s="15">
        <f t="shared" si="148"/>
        <v>42515.754525462966</v>
      </c>
    </row>
    <row r="1470" spans="1:21" ht="49" hidden="1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44"/>
        <v>105</v>
      </c>
      <c r="P1470">
        <f t="shared" si="146"/>
        <v>85.74</v>
      </c>
      <c r="Q1470" s="10" t="s">
        <v>8323</v>
      </c>
      <c r="R1470" t="s">
        <v>8335</v>
      </c>
      <c r="S1470" s="14">
        <f t="shared" si="147"/>
        <v>42025.164780092593</v>
      </c>
      <c r="T1470" s="15">
        <f t="shared" si="148"/>
        <v>42056.458333333328</v>
      </c>
    </row>
    <row r="1471" spans="1:21" ht="33" x14ac:dyDescent="0.25">
      <c r="A1471">
        <v>3237</v>
      </c>
      <c r="B1471" s="3" t="s">
        <v>3237</v>
      </c>
      <c r="C1471" s="3" t="s">
        <v>7347</v>
      </c>
      <c r="D1471" s="6">
        <v>35000</v>
      </c>
      <c r="E1471" s="8">
        <v>35275.64</v>
      </c>
      <c r="F1471" t="s">
        <v>8218</v>
      </c>
      <c r="G1471" t="s">
        <v>8223</v>
      </c>
      <c r="H1471" t="s">
        <v>8245</v>
      </c>
      <c r="I1471">
        <v>1443499140</v>
      </c>
      <c r="J1471">
        <v>1441452184</v>
      </c>
      <c r="K1471" t="b">
        <v>1</v>
      </c>
      <c r="L1471">
        <v>269</v>
      </c>
      <c r="M1471" t="b">
        <v>1</v>
      </c>
      <c r="N1471" t="s">
        <v>8269</v>
      </c>
      <c r="O1471">
        <f t="shared" si="144"/>
        <v>101</v>
      </c>
      <c r="P1471">
        <f t="shared" si="146"/>
        <v>131.13999999999999</v>
      </c>
      <c r="Q1471" s="10" t="s">
        <v>8323</v>
      </c>
      <c r="R1471" t="s">
        <v>8326</v>
      </c>
      <c r="S1471" s="14">
        <f t="shared" si="147"/>
        <v>42252.474351851852</v>
      </c>
      <c r="T1471" s="15">
        <f t="shared" si="148"/>
        <v>42276.165972222225</v>
      </c>
      <c r="U1471">
        <f t="shared" ref="U1471:U1472" si="154">YEAR(S1471)</f>
        <v>2015</v>
      </c>
    </row>
    <row r="1472" spans="1:21" ht="49" x14ac:dyDescent="0.25">
      <c r="A1472">
        <v>3238</v>
      </c>
      <c r="B1472" s="3" t="s">
        <v>3238</v>
      </c>
      <c r="C1472" s="3" t="s">
        <v>7348</v>
      </c>
      <c r="D1472" s="6">
        <v>2800</v>
      </c>
      <c r="E1472" s="8">
        <v>3145</v>
      </c>
      <c r="F1472" t="s">
        <v>8218</v>
      </c>
      <c r="G1472" t="s">
        <v>8224</v>
      </c>
      <c r="H1472" t="s">
        <v>8246</v>
      </c>
      <c r="I1472">
        <v>1435752898</v>
      </c>
      <c r="J1472">
        <v>1433160898</v>
      </c>
      <c r="K1472" t="b">
        <v>1</v>
      </c>
      <c r="L1472">
        <v>79</v>
      </c>
      <c r="M1472" t="b">
        <v>1</v>
      </c>
      <c r="N1472" t="s">
        <v>8269</v>
      </c>
      <c r="O1472">
        <f t="shared" si="144"/>
        <v>112</v>
      </c>
      <c r="P1472">
        <f t="shared" si="146"/>
        <v>39.81</v>
      </c>
      <c r="Q1472" s="10" t="s">
        <v>8323</v>
      </c>
      <c r="R1472" t="s">
        <v>8326</v>
      </c>
      <c r="S1472" s="14">
        <f t="shared" si="147"/>
        <v>42156.510393518518</v>
      </c>
      <c r="T1472" s="15">
        <f t="shared" si="148"/>
        <v>42186.510393518518</v>
      </c>
      <c r="U1472">
        <f t="shared" si="154"/>
        <v>2015</v>
      </c>
    </row>
    <row r="1473" spans="1:21" ht="49" hidden="1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44"/>
        <v>108</v>
      </c>
      <c r="P1473">
        <f t="shared" si="146"/>
        <v>70.650000000000006</v>
      </c>
      <c r="Q1473" s="10" t="s">
        <v>8327</v>
      </c>
      <c r="R1473" t="s">
        <v>8328</v>
      </c>
      <c r="S1473" s="14">
        <f t="shared" si="147"/>
        <v>41731.833124999997</v>
      </c>
      <c r="T1473" s="15">
        <f t="shared" si="148"/>
        <v>41763.290972222225</v>
      </c>
    </row>
    <row r="1474" spans="1:21" ht="49" hidden="1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ref="O1474:O1537" si="155">ROUND(E1474/D1474*100,0)</f>
        <v>108</v>
      </c>
      <c r="P1474">
        <f t="shared" si="146"/>
        <v>40.96</v>
      </c>
      <c r="Q1474" s="10" t="s">
        <v>8327</v>
      </c>
      <c r="R1474" t="s">
        <v>8328</v>
      </c>
      <c r="S1474" s="14">
        <f t="shared" si="147"/>
        <v>41716.632847222223</v>
      </c>
      <c r="T1474" s="15">
        <f t="shared" si="148"/>
        <v>41747.958333333336</v>
      </c>
    </row>
    <row r="1475" spans="1:21" ht="49" hidden="1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si="155"/>
        <v>108</v>
      </c>
      <c r="P1475">
        <f t="shared" si="146"/>
        <v>41.96</v>
      </c>
      <c r="Q1475" s="10" t="s">
        <v>8327</v>
      </c>
      <c r="R1475" t="s">
        <v>8328</v>
      </c>
      <c r="S1475" s="14">
        <f t="shared" si="147"/>
        <v>41593.082002314812</v>
      </c>
      <c r="T1475" s="15">
        <f t="shared" si="148"/>
        <v>41623.082002314812</v>
      </c>
    </row>
    <row r="1476" spans="1:21" ht="49" hidden="1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55"/>
        <v>108</v>
      </c>
      <c r="P1476">
        <f t="shared" si="146"/>
        <v>45.44</v>
      </c>
      <c r="Q1476" s="10" t="s">
        <v>8327</v>
      </c>
      <c r="R1476" t="s">
        <v>8331</v>
      </c>
      <c r="S1476" s="14">
        <f t="shared" si="147"/>
        <v>40996.994074074071</v>
      </c>
      <c r="T1476" s="15">
        <f t="shared" si="148"/>
        <v>41028.166666666664</v>
      </c>
    </row>
    <row r="1477" spans="1:21" ht="49" hidden="1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55"/>
        <v>129</v>
      </c>
      <c r="P1477">
        <f t="shared" si="146"/>
        <v>38.869999999999997</v>
      </c>
      <c r="Q1477" s="10" t="s">
        <v>8313</v>
      </c>
      <c r="R1477" t="s">
        <v>8314</v>
      </c>
      <c r="S1477" s="14">
        <f t="shared" si="147"/>
        <v>42318.950173611112</v>
      </c>
      <c r="T1477" s="15">
        <f t="shared" si="148"/>
        <v>42335.041666666672</v>
      </c>
    </row>
    <row r="1478" spans="1:21" ht="49" hidden="1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55"/>
        <v>108</v>
      </c>
      <c r="P1478">
        <f t="shared" si="146"/>
        <v>76.790000000000006</v>
      </c>
      <c r="Q1478" s="10" t="s">
        <v>8323</v>
      </c>
      <c r="R1478" t="s">
        <v>8324</v>
      </c>
      <c r="S1478" s="14">
        <f t="shared" si="147"/>
        <v>42177.791909722218</v>
      </c>
      <c r="T1478" s="15">
        <f t="shared" si="148"/>
        <v>42181.958333333328</v>
      </c>
    </row>
    <row r="1479" spans="1:21" ht="33" hidden="1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55"/>
        <v>147</v>
      </c>
      <c r="P1479">
        <f t="shared" si="146"/>
        <v>15.72</v>
      </c>
      <c r="Q1479" s="10" t="s">
        <v>8316</v>
      </c>
      <c r="R1479" t="s">
        <v>8317</v>
      </c>
      <c r="S1479" s="14">
        <f t="shared" si="147"/>
        <v>42136.75100694444</v>
      </c>
      <c r="T1479" s="15">
        <f t="shared" si="148"/>
        <v>42166.75100694444</v>
      </c>
    </row>
    <row r="1480" spans="1:21" ht="49" hidden="1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55"/>
        <v>107</v>
      </c>
      <c r="P1480">
        <f t="shared" si="146"/>
        <v>169.58</v>
      </c>
      <c r="Q1480" s="10" t="s">
        <v>8311</v>
      </c>
      <c r="R1480" t="s">
        <v>8333</v>
      </c>
      <c r="S1480" s="14">
        <f t="shared" si="147"/>
        <v>42162.146782407406</v>
      </c>
      <c r="T1480" s="15">
        <f t="shared" si="148"/>
        <v>42176.146782407406</v>
      </c>
    </row>
    <row r="1481" spans="1:21" ht="49" hidden="1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55"/>
        <v>107</v>
      </c>
      <c r="P1481">
        <f t="shared" si="146"/>
        <v>134.21</v>
      </c>
      <c r="Q1481" s="10" t="s">
        <v>8327</v>
      </c>
      <c r="R1481" t="s">
        <v>8331</v>
      </c>
      <c r="S1481" s="14">
        <f t="shared" si="147"/>
        <v>40691.788055555553</v>
      </c>
      <c r="T1481" s="15">
        <f t="shared" si="148"/>
        <v>40755.290972222225</v>
      </c>
    </row>
    <row r="1482" spans="1:21" ht="49" hidden="1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55"/>
        <v>16</v>
      </c>
      <c r="P1482">
        <f t="shared" si="146"/>
        <v>214.07</v>
      </c>
      <c r="Q1482" s="10" t="s">
        <v>8308</v>
      </c>
      <c r="R1482" t="s">
        <v>8310</v>
      </c>
      <c r="S1482" s="14">
        <f t="shared" si="147"/>
        <v>42780.709039351852</v>
      </c>
      <c r="T1482" s="15">
        <f t="shared" si="148"/>
        <v>42810.667372685188</v>
      </c>
    </row>
    <row r="1483" spans="1:21" ht="49" hidden="1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55"/>
        <v>161</v>
      </c>
      <c r="P1483">
        <f t="shared" si="146"/>
        <v>37.78</v>
      </c>
      <c r="Q1483" s="10" t="s">
        <v>8313</v>
      </c>
      <c r="R1483" t="s">
        <v>8314</v>
      </c>
      <c r="S1483" s="14">
        <f t="shared" si="147"/>
        <v>42711.700694444444</v>
      </c>
      <c r="T1483" s="15">
        <f t="shared" si="148"/>
        <v>42732.700694444444</v>
      </c>
    </row>
    <row r="1484" spans="1:21" ht="49" hidden="1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55"/>
        <v>100</v>
      </c>
      <c r="P1484">
        <f t="shared" si="146"/>
        <v>42.8</v>
      </c>
      <c r="Q1484" s="10" t="s">
        <v>8327</v>
      </c>
      <c r="R1484" t="s">
        <v>8328</v>
      </c>
      <c r="S1484" s="14">
        <f t="shared" si="147"/>
        <v>40687.021597222221</v>
      </c>
      <c r="T1484" s="15">
        <f t="shared" si="148"/>
        <v>40729.021597222221</v>
      </c>
    </row>
    <row r="1485" spans="1:21" ht="49" x14ac:dyDescent="0.25">
      <c r="A1485">
        <v>3239</v>
      </c>
      <c r="B1485" s="3" t="s">
        <v>3239</v>
      </c>
      <c r="C1485" s="3" t="s">
        <v>7349</v>
      </c>
      <c r="D1485" s="6">
        <v>5862</v>
      </c>
      <c r="E1485" s="8">
        <v>6208.98</v>
      </c>
      <c r="F1485" t="s">
        <v>8218</v>
      </c>
      <c r="G1485" t="s">
        <v>8224</v>
      </c>
      <c r="H1485" t="s">
        <v>8246</v>
      </c>
      <c r="I1485">
        <v>1445817540</v>
      </c>
      <c r="J1485">
        <v>1443665293</v>
      </c>
      <c r="K1485" t="b">
        <v>1</v>
      </c>
      <c r="L1485">
        <v>104</v>
      </c>
      <c r="M1485" t="b">
        <v>1</v>
      </c>
      <c r="N1485" t="s">
        <v>8269</v>
      </c>
      <c r="O1485">
        <f t="shared" si="155"/>
        <v>106</v>
      </c>
      <c r="P1485">
        <f t="shared" si="146"/>
        <v>59.7</v>
      </c>
      <c r="Q1485" s="10" t="s">
        <v>8323</v>
      </c>
      <c r="R1485" t="s">
        <v>8326</v>
      </c>
      <c r="S1485" s="14">
        <f t="shared" si="147"/>
        <v>42278.089039351849</v>
      </c>
      <c r="T1485" s="15">
        <f t="shared" si="148"/>
        <v>42302.999305555553</v>
      </c>
      <c r="U1485">
        <f>YEAR(S1485)</f>
        <v>2015</v>
      </c>
    </row>
    <row r="1486" spans="1:21" ht="49" hidden="1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55"/>
        <v>107</v>
      </c>
      <c r="P1486">
        <f t="shared" si="146"/>
        <v>49.25</v>
      </c>
      <c r="Q1486" s="10" t="s">
        <v>8327</v>
      </c>
      <c r="R1486" t="s">
        <v>8328</v>
      </c>
      <c r="S1486" s="14">
        <f t="shared" si="147"/>
        <v>40833.633194444446</v>
      </c>
      <c r="T1486" s="15">
        <f t="shared" si="148"/>
        <v>40863.674861111111</v>
      </c>
    </row>
    <row r="1487" spans="1:21" ht="49" hidden="1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55"/>
        <v>40</v>
      </c>
      <c r="P1487">
        <f t="shared" si="146"/>
        <v>44.44</v>
      </c>
      <c r="Q1487" s="10" t="s">
        <v>8327</v>
      </c>
      <c r="R1487" t="s">
        <v>8328</v>
      </c>
      <c r="S1487" s="14">
        <f t="shared" si="147"/>
        <v>42218.872986111113</v>
      </c>
      <c r="T1487" s="15">
        <f t="shared" si="148"/>
        <v>42244.166666666672</v>
      </c>
    </row>
    <row r="1488" spans="1:21" ht="49" hidden="1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55"/>
        <v>5</v>
      </c>
      <c r="P1488">
        <f t="shared" si="146"/>
        <v>640</v>
      </c>
      <c r="Q1488" s="10" t="s">
        <v>8319</v>
      </c>
      <c r="R1488" t="s">
        <v>8345</v>
      </c>
      <c r="S1488" s="14">
        <f t="shared" si="147"/>
        <v>42275.720219907409</v>
      </c>
      <c r="T1488" s="15">
        <f t="shared" si="148"/>
        <v>42305.720219907409</v>
      </c>
    </row>
    <row r="1489" spans="1:21" ht="49" hidden="1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55"/>
        <v>107</v>
      </c>
      <c r="P1489">
        <f t="shared" si="146"/>
        <v>177.5</v>
      </c>
      <c r="Q1489" s="10" t="s">
        <v>8327</v>
      </c>
      <c r="R1489" t="s">
        <v>8341</v>
      </c>
      <c r="S1489" s="14">
        <f t="shared" si="147"/>
        <v>42769.809965277775</v>
      </c>
      <c r="T1489" s="15">
        <f t="shared" si="148"/>
        <v>42799.809965277775</v>
      </c>
    </row>
    <row r="1490" spans="1:21" ht="49" x14ac:dyDescent="0.25">
      <c r="A1490">
        <v>3240</v>
      </c>
      <c r="B1490" s="3" t="s">
        <v>3240</v>
      </c>
      <c r="C1490" s="3" t="s">
        <v>7350</v>
      </c>
      <c r="D1490" s="6">
        <v>3000</v>
      </c>
      <c r="E1490" s="8">
        <v>3017</v>
      </c>
      <c r="F1490" t="s">
        <v>8218</v>
      </c>
      <c r="G1490" t="s">
        <v>8224</v>
      </c>
      <c r="H1490" t="s">
        <v>8246</v>
      </c>
      <c r="I1490">
        <v>1487286000</v>
      </c>
      <c r="J1490">
        <v>1484843948</v>
      </c>
      <c r="K1490" t="b">
        <v>0</v>
      </c>
      <c r="L1490">
        <v>34</v>
      </c>
      <c r="M1490" t="b">
        <v>1</v>
      </c>
      <c r="N1490" t="s">
        <v>8269</v>
      </c>
      <c r="O1490">
        <f t="shared" si="155"/>
        <v>101</v>
      </c>
      <c r="P1490">
        <f t="shared" si="146"/>
        <v>88.74</v>
      </c>
      <c r="Q1490" s="10" t="s">
        <v>8323</v>
      </c>
      <c r="R1490" t="s">
        <v>8326</v>
      </c>
      <c r="S1490" s="14">
        <f t="shared" si="147"/>
        <v>42754.693842592591</v>
      </c>
      <c r="T1490" s="15">
        <f t="shared" si="148"/>
        <v>42782.958333333328</v>
      </c>
      <c r="U1490">
        <f>YEAR(S1490)</f>
        <v>2017</v>
      </c>
    </row>
    <row r="1491" spans="1:21" ht="49" hidden="1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55"/>
        <v>206</v>
      </c>
      <c r="P1491">
        <f t="shared" si="146"/>
        <v>106.2</v>
      </c>
      <c r="Q1491" s="10" t="s">
        <v>8327</v>
      </c>
      <c r="R1491" t="s">
        <v>8329</v>
      </c>
      <c r="S1491" s="14">
        <f t="shared" si="147"/>
        <v>42127.069548611107</v>
      </c>
      <c r="T1491" s="15">
        <f t="shared" si="148"/>
        <v>42157.032638888893</v>
      </c>
    </row>
    <row r="1492" spans="1:21" ht="49" hidden="1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55"/>
        <v>4</v>
      </c>
      <c r="P1492">
        <f t="shared" ref="P1492:P1555" si="156">IFERROR(ROUND(E1492/L1492,2),0)</f>
        <v>176.94</v>
      </c>
      <c r="Q1492" s="10" t="s">
        <v>8323</v>
      </c>
      <c r="R1492" t="s">
        <v>8335</v>
      </c>
      <c r="S1492" s="14">
        <f t="shared" ref="S1492:S1555" si="157">(((J1492/60)/60)/24)+DATE(1970,1,1)</f>
        <v>42701.166365740741</v>
      </c>
      <c r="T1492" s="15">
        <f t="shared" ref="T1492:T1555" si="158">(((I1492/60)/60)/24)+DATE(1970,1,1)</f>
        <v>42749.165972222225</v>
      </c>
    </row>
    <row r="1493" spans="1:21" ht="65" x14ac:dyDescent="0.25">
      <c r="A1493">
        <v>3241</v>
      </c>
      <c r="B1493" s="3" t="s">
        <v>3241</v>
      </c>
      <c r="C1493" s="3" t="s">
        <v>7351</v>
      </c>
      <c r="D1493" s="6">
        <v>8500</v>
      </c>
      <c r="E1493" s="8">
        <v>9801</v>
      </c>
      <c r="F1493" t="s">
        <v>8218</v>
      </c>
      <c r="G1493" t="s">
        <v>8223</v>
      </c>
      <c r="H1493" t="s">
        <v>8245</v>
      </c>
      <c r="I1493">
        <v>1413269940</v>
      </c>
      <c r="J1493">
        <v>1410421670</v>
      </c>
      <c r="K1493" t="b">
        <v>1</v>
      </c>
      <c r="L1493">
        <v>167</v>
      </c>
      <c r="M1493" t="b">
        <v>1</v>
      </c>
      <c r="N1493" t="s">
        <v>8269</v>
      </c>
      <c r="O1493">
        <f t="shared" si="155"/>
        <v>115</v>
      </c>
      <c r="P1493">
        <f t="shared" si="156"/>
        <v>58.69</v>
      </c>
      <c r="Q1493" s="10" t="s">
        <v>8323</v>
      </c>
      <c r="R1493" t="s">
        <v>8326</v>
      </c>
      <c r="S1493" s="14">
        <f t="shared" si="157"/>
        <v>41893.324884259258</v>
      </c>
      <c r="T1493" s="15">
        <f t="shared" si="158"/>
        <v>41926.290972222225</v>
      </c>
      <c r="U1493">
        <f t="shared" ref="U1493:U1494" si="159">YEAR(S1493)</f>
        <v>2014</v>
      </c>
    </row>
    <row r="1494" spans="1:21" ht="33" x14ac:dyDescent="0.25">
      <c r="A1494">
        <v>3242</v>
      </c>
      <c r="B1494" s="3" t="s">
        <v>3242</v>
      </c>
      <c r="C1494" s="3" t="s">
        <v>7352</v>
      </c>
      <c r="D1494" s="6">
        <v>10000</v>
      </c>
      <c r="E1494" s="8">
        <v>12730.42</v>
      </c>
      <c r="F1494" t="s">
        <v>8218</v>
      </c>
      <c r="G1494" t="s">
        <v>8223</v>
      </c>
      <c r="H1494" t="s">
        <v>8245</v>
      </c>
      <c r="I1494">
        <v>1411150092</v>
      </c>
      <c r="J1494">
        <v>1408558092</v>
      </c>
      <c r="K1494" t="b">
        <v>1</v>
      </c>
      <c r="L1494">
        <v>183</v>
      </c>
      <c r="M1494" t="b">
        <v>1</v>
      </c>
      <c r="N1494" t="s">
        <v>8269</v>
      </c>
      <c r="O1494">
        <f t="shared" si="155"/>
        <v>127</v>
      </c>
      <c r="P1494">
        <f t="shared" si="156"/>
        <v>69.569999999999993</v>
      </c>
      <c r="Q1494" s="10" t="s">
        <v>8323</v>
      </c>
      <c r="R1494" t="s">
        <v>8326</v>
      </c>
      <c r="S1494" s="14">
        <f t="shared" si="157"/>
        <v>41871.755694444444</v>
      </c>
      <c r="T1494" s="15">
        <f t="shared" si="158"/>
        <v>41901.755694444444</v>
      </c>
      <c r="U1494">
        <f t="shared" si="159"/>
        <v>2014</v>
      </c>
    </row>
    <row r="1495" spans="1:21" ht="65" hidden="1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55"/>
        <v>21</v>
      </c>
      <c r="P1495">
        <f t="shared" si="156"/>
        <v>453.14</v>
      </c>
      <c r="Q1495" s="10" t="s">
        <v>8313</v>
      </c>
      <c r="R1495" t="s">
        <v>8353</v>
      </c>
      <c r="S1495" s="14">
        <f t="shared" si="157"/>
        <v>41913.790289351848</v>
      </c>
      <c r="T1495" s="15">
        <f t="shared" si="158"/>
        <v>41973.831956018519</v>
      </c>
    </row>
    <row r="1496" spans="1:21" ht="49" hidden="1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55"/>
        <v>127</v>
      </c>
      <c r="P1496">
        <f t="shared" si="156"/>
        <v>57.65</v>
      </c>
      <c r="Q1496" s="10" t="s">
        <v>8321</v>
      </c>
      <c r="R1496" t="s">
        <v>8322</v>
      </c>
      <c r="S1496" s="14">
        <f t="shared" si="157"/>
        <v>41099.742800925924</v>
      </c>
      <c r="T1496" s="15">
        <f t="shared" si="158"/>
        <v>41115.742800925924</v>
      </c>
    </row>
    <row r="1497" spans="1:21" ht="65" hidden="1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55"/>
        <v>106</v>
      </c>
      <c r="P1497">
        <f t="shared" si="156"/>
        <v>45.94</v>
      </c>
      <c r="Q1497" s="10" t="s">
        <v>8308</v>
      </c>
      <c r="R1497" t="s">
        <v>8315</v>
      </c>
      <c r="S1497" s="14">
        <f t="shared" si="157"/>
        <v>42103.160578703704</v>
      </c>
      <c r="T1497" s="15">
        <f t="shared" si="158"/>
        <v>42163.160578703704</v>
      </c>
    </row>
    <row r="1498" spans="1:21" ht="49" x14ac:dyDescent="0.25">
      <c r="A1498">
        <v>3243</v>
      </c>
      <c r="B1498" s="3" t="s">
        <v>3243</v>
      </c>
      <c r="C1498" s="3" t="s">
        <v>7353</v>
      </c>
      <c r="D1498" s="6">
        <v>8000</v>
      </c>
      <c r="E1498" s="8">
        <v>8227</v>
      </c>
      <c r="F1498" t="s">
        <v>8218</v>
      </c>
      <c r="G1498" t="s">
        <v>8223</v>
      </c>
      <c r="H1498" t="s">
        <v>8245</v>
      </c>
      <c r="I1498">
        <v>1444348800</v>
      </c>
      <c r="J1498">
        <v>1442283562</v>
      </c>
      <c r="K1498" t="b">
        <v>1</v>
      </c>
      <c r="L1498">
        <v>71</v>
      </c>
      <c r="M1498" t="b">
        <v>1</v>
      </c>
      <c r="N1498" t="s">
        <v>8269</v>
      </c>
      <c r="O1498">
        <f t="shared" si="155"/>
        <v>103</v>
      </c>
      <c r="P1498">
        <f t="shared" si="156"/>
        <v>115.87</v>
      </c>
      <c r="Q1498" s="10" t="s">
        <v>8323</v>
      </c>
      <c r="R1498" t="s">
        <v>8326</v>
      </c>
      <c r="S1498" s="14">
        <f t="shared" si="157"/>
        <v>42262.096782407403</v>
      </c>
      <c r="T1498" s="15">
        <f t="shared" si="158"/>
        <v>42286</v>
      </c>
      <c r="U1498">
        <f>YEAR(S1498)</f>
        <v>2015</v>
      </c>
    </row>
    <row r="1499" spans="1:21" ht="49" hidden="1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55"/>
        <v>158</v>
      </c>
      <c r="P1499">
        <f t="shared" si="156"/>
        <v>38.99</v>
      </c>
      <c r="Q1499" s="10" t="s">
        <v>8308</v>
      </c>
      <c r="R1499" t="s">
        <v>8315</v>
      </c>
      <c r="S1499" s="14">
        <f t="shared" si="157"/>
        <v>42524.105462962965</v>
      </c>
      <c r="T1499" s="15">
        <f t="shared" si="158"/>
        <v>42551.416666666672</v>
      </c>
    </row>
    <row r="1500" spans="1:21" ht="21" hidden="1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55"/>
        <v>21</v>
      </c>
      <c r="P1500">
        <f t="shared" si="156"/>
        <v>73.37</v>
      </c>
      <c r="Q1500" s="10" t="s">
        <v>8308</v>
      </c>
      <c r="R1500" t="s">
        <v>8315</v>
      </c>
      <c r="S1500" s="14">
        <f t="shared" si="157"/>
        <v>42381.866284722222</v>
      </c>
      <c r="T1500" s="15">
        <f t="shared" si="158"/>
        <v>42409.833333333328</v>
      </c>
    </row>
    <row r="1501" spans="1:21" ht="49" hidden="1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55"/>
        <v>105</v>
      </c>
      <c r="P1501">
        <f t="shared" si="156"/>
        <v>58.33</v>
      </c>
      <c r="Q1501" s="10" t="s">
        <v>8327</v>
      </c>
      <c r="R1501" t="s">
        <v>8331</v>
      </c>
      <c r="S1501" s="14">
        <f t="shared" si="157"/>
        <v>40690.823055555556</v>
      </c>
      <c r="T1501" s="15">
        <f t="shared" si="158"/>
        <v>40740.958333333336</v>
      </c>
    </row>
    <row r="1502" spans="1:21" ht="49" x14ac:dyDescent="0.25">
      <c r="A1502">
        <v>3244</v>
      </c>
      <c r="B1502" s="3" t="s">
        <v>3244</v>
      </c>
      <c r="C1502" s="3" t="s">
        <v>7354</v>
      </c>
      <c r="D1502" s="6">
        <v>1600</v>
      </c>
      <c r="E1502" s="8">
        <v>1647</v>
      </c>
      <c r="F1502" t="s">
        <v>8218</v>
      </c>
      <c r="G1502" t="s">
        <v>8224</v>
      </c>
      <c r="H1502" t="s">
        <v>8246</v>
      </c>
      <c r="I1502">
        <v>1480613982</v>
      </c>
      <c r="J1502">
        <v>1478018382</v>
      </c>
      <c r="K1502" t="b">
        <v>0</v>
      </c>
      <c r="L1502">
        <v>69</v>
      </c>
      <c r="M1502" t="b">
        <v>1</v>
      </c>
      <c r="N1502" t="s">
        <v>8269</v>
      </c>
      <c r="O1502">
        <f t="shared" si="155"/>
        <v>103</v>
      </c>
      <c r="P1502">
        <f t="shared" si="156"/>
        <v>23.87</v>
      </c>
      <c r="Q1502" s="10" t="s">
        <v>8323</v>
      </c>
      <c r="R1502" t="s">
        <v>8326</v>
      </c>
      <c r="S1502" s="14">
        <f t="shared" si="157"/>
        <v>42675.694236111114</v>
      </c>
      <c r="T1502" s="15">
        <f t="shared" si="158"/>
        <v>42705.735902777778</v>
      </c>
      <c r="U1502">
        <f t="shared" ref="U1502:U1503" si="160">YEAR(S1502)</f>
        <v>2016</v>
      </c>
    </row>
    <row r="1503" spans="1:21" ht="49" x14ac:dyDescent="0.25">
      <c r="A1503">
        <v>3245</v>
      </c>
      <c r="B1503" s="3" t="s">
        <v>3245</v>
      </c>
      <c r="C1503" s="3" t="s">
        <v>7355</v>
      </c>
      <c r="D1503" s="6">
        <v>21000</v>
      </c>
      <c r="E1503" s="8">
        <v>21904</v>
      </c>
      <c r="F1503" t="s">
        <v>8218</v>
      </c>
      <c r="G1503" t="s">
        <v>8223</v>
      </c>
      <c r="H1503" t="s">
        <v>8245</v>
      </c>
      <c r="I1503">
        <v>1434074400</v>
      </c>
      <c r="J1503">
        <v>1431354258</v>
      </c>
      <c r="K1503" t="b">
        <v>0</v>
      </c>
      <c r="L1503">
        <v>270</v>
      </c>
      <c r="M1503" t="b">
        <v>1</v>
      </c>
      <c r="N1503" t="s">
        <v>8269</v>
      </c>
      <c r="O1503">
        <f t="shared" si="155"/>
        <v>104</v>
      </c>
      <c r="P1503">
        <f t="shared" si="156"/>
        <v>81.13</v>
      </c>
      <c r="Q1503" s="10" t="s">
        <v>8323</v>
      </c>
      <c r="R1503" t="s">
        <v>8326</v>
      </c>
      <c r="S1503" s="14">
        <f t="shared" si="157"/>
        <v>42135.60020833333</v>
      </c>
      <c r="T1503" s="15">
        <f t="shared" si="158"/>
        <v>42167.083333333328</v>
      </c>
      <c r="U1503">
        <f t="shared" si="160"/>
        <v>2015</v>
      </c>
    </row>
    <row r="1504" spans="1:21" ht="49" hidden="1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55"/>
        <v>105</v>
      </c>
      <c r="P1504">
        <f t="shared" si="156"/>
        <v>48.98</v>
      </c>
      <c r="Q1504" s="10" t="s">
        <v>8323</v>
      </c>
      <c r="R1504" t="s">
        <v>8324</v>
      </c>
      <c r="S1504" s="14">
        <f t="shared" si="157"/>
        <v>42622.767476851848</v>
      </c>
      <c r="T1504" s="15">
        <f t="shared" si="158"/>
        <v>42652.767476851848</v>
      </c>
    </row>
    <row r="1505" spans="1:21" ht="49" x14ac:dyDescent="0.25">
      <c r="A1505">
        <v>3246</v>
      </c>
      <c r="B1505" s="3" t="s">
        <v>3246</v>
      </c>
      <c r="C1505" s="3" t="s">
        <v>7356</v>
      </c>
      <c r="D1505" s="6">
        <v>10000</v>
      </c>
      <c r="E1505" s="8">
        <v>11122</v>
      </c>
      <c r="F1505" t="s">
        <v>8218</v>
      </c>
      <c r="G1505" t="s">
        <v>8223</v>
      </c>
      <c r="H1505" t="s">
        <v>8245</v>
      </c>
      <c r="I1505">
        <v>1442030340</v>
      </c>
      <c r="J1505">
        <v>1439551200</v>
      </c>
      <c r="K1505" t="b">
        <v>1</v>
      </c>
      <c r="L1505">
        <v>193</v>
      </c>
      <c r="M1505" t="b">
        <v>1</v>
      </c>
      <c r="N1505" t="s">
        <v>8269</v>
      </c>
      <c r="O1505">
        <f t="shared" si="155"/>
        <v>111</v>
      </c>
      <c r="P1505">
        <f t="shared" si="156"/>
        <v>57.63</v>
      </c>
      <c r="Q1505" s="10" t="s">
        <v>8323</v>
      </c>
      <c r="R1505" t="s">
        <v>8326</v>
      </c>
      <c r="S1505" s="14">
        <f t="shared" si="157"/>
        <v>42230.472222222219</v>
      </c>
      <c r="T1505" s="15">
        <f t="shared" si="158"/>
        <v>42259.165972222225</v>
      </c>
      <c r="U1505">
        <f>YEAR(S1505)</f>
        <v>2015</v>
      </c>
    </row>
    <row r="1506" spans="1:21" ht="33" hidden="1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55"/>
        <v>104</v>
      </c>
      <c r="P1506">
        <f t="shared" si="156"/>
        <v>46.07</v>
      </c>
      <c r="Q1506" s="10" t="s">
        <v>8327</v>
      </c>
      <c r="R1506" t="s">
        <v>8331</v>
      </c>
      <c r="S1506" s="14">
        <f t="shared" si="157"/>
        <v>40007.704247685186</v>
      </c>
      <c r="T1506" s="15">
        <f t="shared" si="158"/>
        <v>40057.166666666664</v>
      </c>
    </row>
    <row r="1507" spans="1:21" ht="49" hidden="1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55"/>
        <v>31</v>
      </c>
      <c r="P1507">
        <f t="shared" si="156"/>
        <v>80.13</v>
      </c>
      <c r="Q1507" s="10" t="s">
        <v>8327</v>
      </c>
      <c r="R1507" t="s">
        <v>8330</v>
      </c>
      <c r="S1507" s="14">
        <f t="shared" si="157"/>
        <v>42802.046817129631</v>
      </c>
      <c r="T1507" s="15">
        <f t="shared" si="158"/>
        <v>42835.84375</v>
      </c>
    </row>
    <row r="1508" spans="1:21" ht="33" hidden="1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55"/>
        <v>260</v>
      </c>
      <c r="P1508">
        <f t="shared" si="156"/>
        <v>34.69</v>
      </c>
      <c r="Q1508" s="10" t="s">
        <v>8313</v>
      </c>
      <c r="R1508" t="s">
        <v>8314</v>
      </c>
      <c r="S1508" s="14">
        <f t="shared" si="157"/>
        <v>42627.253263888888</v>
      </c>
      <c r="T1508" s="15">
        <f t="shared" si="158"/>
        <v>42657.253263888888</v>
      </c>
    </row>
    <row r="1509" spans="1:21" ht="49" x14ac:dyDescent="0.25">
      <c r="A1509">
        <v>3247</v>
      </c>
      <c r="B1509" s="3" t="s">
        <v>3247</v>
      </c>
      <c r="C1509" s="3" t="s">
        <v>7357</v>
      </c>
      <c r="D1509" s="6">
        <v>2500</v>
      </c>
      <c r="E1509" s="8">
        <v>2646.5</v>
      </c>
      <c r="F1509" t="s">
        <v>8218</v>
      </c>
      <c r="G1509" t="s">
        <v>8224</v>
      </c>
      <c r="H1509" t="s">
        <v>8246</v>
      </c>
      <c r="I1509">
        <v>1436696712</v>
      </c>
      <c r="J1509">
        <v>1434104712</v>
      </c>
      <c r="K1509" t="b">
        <v>1</v>
      </c>
      <c r="L1509">
        <v>57</v>
      </c>
      <c r="M1509" t="b">
        <v>1</v>
      </c>
      <c r="N1509" t="s">
        <v>8269</v>
      </c>
      <c r="O1509">
        <f t="shared" si="155"/>
        <v>106</v>
      </c>
      <c r="P1509">
        <f t="shared" si="156"/>
        <v>46.43</v>
      </c>
      <c r="Q1509" s="10" t="s">
        <v>8323</v>
      </c>
      <c r="R1509" t="s">
        <v>8326</v>
      </c>
      <c r="S1509" s="14">
        <f t="shared" si="157"/>
        <v>42167.434166666666</v>
      </c>
      <c r="T1509" s="15">
        <f t="shared" si="158"/>
        <v>42197.434166666666</v>
      </c>
      <c r="U1509">
        <f t="shared" ref="U1509:U1512" si="161">YEAR(S1509)</f>
        <v>2015</v>
      </c>
    </row>
    <row r="1510" spans="1:21" ht="33" x14ac:dyDescent="0.25">
      <c r="A1510">
        <v>3248</v>
      </c>
      <c r="B1510" s="3" t="s">
        <v>3248</v>
      </c>
      <c r="C1510" s="3" t="s">
        <v>7358</v>
      </c>
      <c r="D1510" s="6">
        <v>12000</v>
      </c>
      <c r="E1510" s="8">
        <v>12095</v>
      </c>
      <c r="F1510" t="s">
        <v>8218</v>
      </c>
      <c r="G1510" t="s">
        <v>8223</v>
      </c>
      <c r="H1510" t="s">
        <v>8245</v>
      </c>
      <c r="I1510">
        <v>1428178757</v>
      </c>
      <c r="J1510">
        <v>1425590357</v>
      </c>
      <c r="K1510" t="b">
        <v>1</v>
      </c>
      <c r="L1510">
        <v>200</v>
      </c>
      <c r="M1510" t="b">
        <v>1</v>
      </c>
      <c r="N1510" t="s">
        <v>8269</v>
      </c>
      <c r="O1510">
        <f t="shared" si="155"/>
        <v>101</v>
      </c>
      <c r="P1510">
        <f t="shared" si="156"/>
        <v>60.48</v>
      </c>
      <c r="Q1510" s="10" t="s">
        <v>8323</v>
      </c>
      <c r="R1510" t="s">
        <v>8326</v>
      </c>
      <c r="S1510" s="14">
        <f t="shared" si="157"/>
        <v>42068.888391203705</v>
      </c>
      <c r="T1510" s="15">
        <f t="shared" si="158"/>
        <v>42098.846724537041</v>
      </c>
      <c r="U1510">
        <f t="shared" si="161"/>
        <v>2015</v>
      </c>
    </row>
    <row r="1511" spans="1:21" ht="49" x14ac:dyDescent="0.25">
      <c r="A1511">
        <v>3249</v>
      </c>
      <c r="B1511" s="3" t="s">
        <v>3249</v>
      </c>
      <c r="C1511" s="3" t="s">
        <v>7359</v>
      </c>
      <c r="D1511" s="6">
        <v>5500</v>
      </c>
      <c r="E1511" s="8">
        <v>5771</v>
      </c>
      <c r="F1511" t="s">
        <v>8218</v>
      </c>
      <c r="G1511" t="s">
        <v>8223</v>
      </c>
      <c r="H1511" t="s">
        <v>8245</v>
      </c>
      <c r="I1511">
        <v>1434822914</v>
      </c>
      <c r="J1511">
        <v>1432230914</v>
      </c>
      <c r="K1511" t="b">
        <v>1</v>
      </c>
      <c r="L1511">
        <v>88</v>
      </c>
      <c r="M1511" t="b">
        <v>1</v>
      </c>
      <c r="N1511" t="s">
        <v>8269</v>
      </c>
      <c r="O1511">
        <f t="shared" si="155"/>
        <v>105</v>
      </c>
      <c r="P1511">
        <f t="shared" si="156"/>
        <v>65.58</v>
      </c>
      <c r="Q1511" s="10" t="s">
        <v>8323</v>
      </c>
      <c r="R1511" t="s">
        <v>8326</v>
      </c>
      <c r="S1511" s="14">
        <f t="shared" si="157"/>
        <v>42145.746689814812</v>
      </c>
      <c r="T1511" s="15">
        <f t="shared" si="158"/>
        <v>42175.746689814812</v>
      </c>
      <c r="U1511">
        <f t="shared" si="161"/>
        <v>2015</v>
      </c>
    </row>
    <row r="1512" spans="1:21" ht="49" x14ac:dyDescent="0.25">
      <c r="A1512">
        <v>3250</v>
      </c>
      <c r="B1512" s="3" t="s">
        <v>3250</v>
      </c>
      <c r="C1512" s="3" t="s">
        <v>7360</v>
      </c>
      <c r="D1512" s="6">
        <v>25000</v>
      </c>
      <c r="E1512" s="8">
        <v>25388</v>
      </c>
      <c r="F1512" t="s">
        <v>8218</v>
      </c>
      <c r="G1512" t="s">
        <v>8223</v>
      </c>
      <c r="H1512" t="s">
        <v>8245</v>
      </c>
      <c r="I1512">
        <v>1415213324</v>
      </c>
      <c r="J1512">
        <v>1412617724</v>
      </c>
      <c r="K1512" t="b">
        <v>1</v>
      </c>
      <c r="L1512">
        <v>213</v>
      </c>
      <c r="M1512" t="b">
        <v>1</v>
      </c>
      <c r="N1512" t="s">
        <v>8269</v>
      </c>
      <c r="O1512">
        <f t="shared" si="155"/>
        <v>102</v>
      </c>
      <c r="P1512">
        <f t="shared" si="156"/>
        <v>119.19</v>
      </c>
      <c r="Q1512" s="10" t="s">
        <v>8323</v>
      </c>
      <c r="R1512" t="s">
        <v>8326</v>
      </c>
      <c r="S1512" s="14">
        <f t="shared" si="157"/>
        <v>41918.742175925923</v>
      </c>
      <c r="T1512" s="15">
        <f t="shared" si="158"/>
        <v>41948.783842592595</v>
      </c>
      <c r="U1512">
        <f t="shared" si="161"/>
        <v>2014</v>
      </c>
    </row>
    <row r="1513" spans="1:21" ht="49" hidden="1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55"/>
        <v>103</v>
      </c>
      <c r="P1513">
        <f t="shared" si="156"/>
        <v>88.57</v>
      </c>
      <c r="Q1513" s="10" t="s">
        <v>8321</v>
      </c>
      <c r="R1513" t="s">
        <v>8343</v>
      </c>
      <c r="S1513" s="14">
        <f t="shared" si="157"/>
        <v>40861.27416666667</v>
      </c>
      <c r="T1513" s="15">
        <f t="shared" si="158"/>
        <v>40921.27416666667</v>
      </c>
    </row>
    <row r="1514" spans="1:21" ht="33" hidden="1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55"/>
        <v>16</v>
      </c>
      <c r="P1514">
        <f t="shared" si="156"/>
        <v>129.16999999999999</v>
      </c>
      <c r="Q1514" s="10" t="s">
        <v>8308</v>
      </c>
      <c r="R1514" t="s">
        <v>8310</v>
      </c>
      <c r="S1514" s="14">
        <f t="shared" si="157"/>
        <v>42556.667245370365</v>
      </c>
      <c r="T1514" s="15">
        <f t="shared" si="158"/>
        <v>42601.667245370365</v>
      </c>
    </row>
    <row r="1515" spans="1:21" ht="49" x14ac:dyDescent="0.25">
      <c r="A1515">
        <v>3251</v>
      </c>
      <c r="B1515" s="3" t="s">
        <v>3251</v>
      </c>
      <c r="C1515" s="3" t="s">
        <v>7361</v>
      </c>
      <c r="D1515" s="6">
        <v>1500</v>
      </c>
      <c r="E1515" s="8">
        <v>1661</v>
      </c>
      <c r="F1515" t="s">
        <v>8218</v>
      </c>
      <c r="G1515" t="s">
        <v>8223</v>
      </c>
      <c r="H1515" t="s">
        <v>8245</v>
      </c>
      <c r="I1515">
        <v>1434907966</v>
      </c>
      <c r="J1515">
        <v>1432315966</v>
      </c>
      <c r="K1515" t="b">
        <v>1</v>
      </c>
      <c r="L1515">
        <v>20</v>
      </c>
      <c r="M1515" t="b">
        <v>1</v>
      </c>
      <c r="N1515" t="s">
        <v>8269</v>
      </c>
      <c r="O1515">
        <f t="shared" si="155"/>
        <v>111</v>
      </c>
      <c r="P1515">
        <f t="shared" si="156"/>
        <v>83.05</v>
      </c>
      <c r="Q1515" s="10" t="s">
        <v>8323</v>
      </c>
      <c r="R1515" t="s">
        <v>8326</v>
      </c>
      <c r="S1515" s="14">
        <f t="shared" si="157"/>
        <v>42146.731087962966</v>
      </c>
      <c r="T1515" s="15">
        <f t="shared" si="158"/>
        <v>42176.731087962966</v>
      </c>
      <c r="U1515">
        <f t="shared" ref="U1515:U1521" si="162">YEAR(S1515)</f>
        <v>2015</v>
      </c>
    </row>
    <row r="1516" spans="1:21" ht="33" x14ac:dyDescent="0.25">
      <c r="A1516">
        <v>3252</v>
      </c>
      <c r="B1516" s="3" t="s">
        <v>3252</v>
      </c>
      <c r="C1516" s="3" t="s">
        <v>7362</v>
      </c>
      <c r="D1516" s="6">
        <v>2250</v>
      </c>
      <c r="E1516" s="8">
        <v>2876</v>
      </c>
      <c r="F1516" t="s">
        <v>8218</v>
      </c>
      <c r="G1516" t="s">
        <v>8224</v>
      </c>
      <c r="H1516" t="s">
        <v>8246</v>
      </c>
      <c r="I1516">
        <v>1473247240</v>
      </c>
      <c r="J1516">
        <v>1470655240</v>
      </c>
      <c r="K1516" t="b">
        <v>1</v>
      </c>
      <c r="L1516">
        <v>50</v>
      </c>
      <c r="M1516" t="b">
        <v>1</v>
      </c>
      <c r="N1516" t="s">
        <v>8269</v>
      </c>
      <c r="O1516">
        <f t="shared" si="155"/>
        <v>128</v>
      </c>
      <c r="P1516">
        <f t="shared" si="156"/>
        <v>57.52</v>
      </c>
      <c r="Q1516" s="10" t="s">
        <v>8323</v>
      </c>
      <c r="R1516" t="s">
        <v>8326</v>
      </c>
      <c r="S1516" s="14">
        <f t="shared" si="157"/>
        <v>42590.472685185188</v>
      </c>
      <c r="T1516" s="15">
        <f t="shared" si="158"/>
        <v>42620.472685185188</v>
      </c>
      <c r="U1516">
        <f t="shared" si="162"/>
        <v>2016</v>
      </c>
    </row>
    <row r="1517" spans="1:21" ht="49" x14ac:dyDescent="0.25">
      <c r="A1517">
        <v>3253</v>
      </c>
      <c r="B1517" s="3" t="s">
        <v>3253</v>
      </c>
      <c r="C1517" s="3" t="s">
        <v>7363</v>
      </c>
      <c r="D1517" s="6">
        <v>20000</v>
      </c>
      <c r="E1517" s="8">
        <v>20365</v>
      </c>
      <c r="F1517" t="s">
        <v>8218</v>
      </c>
      <c r="G1517" t="s">
        <v>8223</v>
      </c>
      <c r="H1517" t="s">
        <v>8245</v>
      </c>
      <c r="I1517">
        <v>1473306300</v>
      </c>
      <c r="J1517">
        <v>1471701028</v>
      </c>
      <c r="K1517" t="b">
        <v>1</v>
      </c>
      <c r="L1517">
        <v>115</v>
      </c>
      <c r="M1517" t="b">
        <v>1</v>
      </c>
      <c r="N1517" t="s">
        <v>8269</v>
      </c>
      <c r="O1517">
        <f t="shared" si="155"/>
        <v>102</v>
      </c>
      <c r="P1517">
        <f t="shared" si="156"/>
        <v>177.09</v>
      </c>
      <c r="Q1517" s="10" t="s">
        <v>8323</v>
      </c>
      <c r="R1517" t="s">
        <v>8326</v>
      </c>
      <c r="S1517" s="14">
        <f t="shared" si="157"/>
        <v>42602.576712962968</v>
      </c>
      <c r="T1517" s="15">
        <f t="shared" si="158"/>
        <v>42621.15625</v>
      </c>
      <c r="U1517">
        <f t="shared" si="162"/>
        <v>2016</v>
      </c>
    </row>
    <row r="1518" spans="1:21" ht="49" x14ac:dyDescent="0.25">
      <c r="A1518">
        <v>3254</v>
      </c>
      <c r="B1518" s="3" t="s">
        <v>3254</v>
      </c>
      <c r="C1518" s="3" t="s">
        <v>7364</v>
      </c>
      <c r="D1518" s="6">
        <v>13000</v>
      </c>
      <c r="E1518" s="8">
        <v>13163.5</v>
      </c>
      <c r="F1518" t="s">
        <v>8218</v>
      </c>
      <c r="G1518" t="s">
        <v>8224</v>
      </c>
      <c r="H1518" t="s">
        <v>8246</v>
      </c>
      <c r="I1518">
        <v>1427331809</v>
      </c>
      <c r="J1518">
        <v>1424743409</v>
      </c>
      <c r="K1518" t="b">
        <v>1</v>
      </c>
      <c r="L1518">
        <v>186</v>
      </c>
      <c r="M1518" t="b">
        <v>1</v>
      </c>
      <c r="N1518" t="s">
        <v>8269</v>
      </c>
      <c r="O1518">
        <f t="shared" si="155"/>
        <v>101</v>
      </c>
      <c r="P1518">
        <f t="shared" si="156"/>
        <v>70.77</v>
      </c>
      <c r="Q1518" s="10" t="s">
        <v>8323</v>
      </c>
      <c r="R1518" t="s">
        <v>8326</v>
      </c>
      <c r="S1518" s="14">
        <f t="shared" si="157"/>
        <v>42059.085752314815</v>
      </c>
      <c r="T1518" s="15">
        <f t="shared" si="158"/>
        <v>42089.044085648144</v>
      </c>
      <c r="U1518">
        <f t="shared" si="162"/>
        <v>2015</v>
      </c>
    </row>
    <row r="1519" spans="1:21" ht="49" x14ac:dyDescent="0.25">
      <c r="A1519">
        <v>3255</v>
      </c>
      <c r="B1519" s="3" t="s">
        <v>3255</v>
      </c>
      <c r="C1519" s="3" t="s">
        <v>7365</v>
      </c>
      <c r="D1519" s="6">
        <v>300</v>
      </c>
      <c r="E1519" s="8">
        <v>525</v>
      </c>
      <c r="F1519" t="s">
        <v>8218</v>
      </c>
      <c r="G1519" t="s">
        <v>8224</v>
      </c>
      <c r="H1519" t="s">
        <v>8246</v>
      </c>
      <c r="I1519">
        <v>1412706375</v>
      </c>
      <c r="J1519">
        <v>1410114375</v>
      </c>
      <c r="K1519" t="b">
        <v>1</v>
      </c>
      <c r="L1519">
        <v>18</v>
      </c>
      <c r="M1519" t="b">
        <v>1</v>
      </c>
      <c r="N1519" t="s">
        <v>8269</v>
      </c>
      <c r="O1519">
        <f t="shared" si="155"/>
        <v>175</v>
      </c>
      <c r="P1519">
        <f t="shared" si="156"/>
        <v>29.17</v>
      </c>
      <c r="Q1519" s="10" t="s">
        <v>8323</v>
      </c>
      <c r="R1519" t="s">
        <v>8326</v>
      </c>
      <c r="S1519" s="14">
        <f t="shared" si="157"/>
        <v>41889.768229166664</v>
      </c>
      <c r="T1519" s="15">
        <f t="shared" si="158"/>
        <v>41919.768229166664</v>
      </c>
      <c r="U1519">
        <f t="shared" si="162"/>
        <v>2014</v>
      </c>
    </row>
    <row r="1520" spans="1:21" ht="49" x14ac:dyDescent="0.25">
      <c r="A1520">
        <v>3256</v>
      </c>
      <c r="B1520" s="3" t="s">
        <v>3256</v>
      </c>
      <c r="C1520" s="3" t="s">
        <v>7366</v>
      </c>
      <c r="D1520" s="6">
        <v>10000</v>
      </c>
      <c r="E1520" s="8">
        <v>12806</v>
      </c>
      <c r="F1520" t="s">
        <v>8218</v>
      </c>
      <c r="G1520" t="s">
        <v>8223</v>
      </c>
      <c r="H1520" t="s">
        <v>8245</v>
      </c>
      <c r="I1520">
        <v>1433995140</v>
      </c>
      <c r="J1520">
        <v>1432129577</v>
      </c>
      <c r="K1520" t="b">
        <v>1</v>
      </c>
      <c r="L1520">
        <v>176</v>
      </c>
      <c r="M1520" t="b">
        <v>1</v>
      </c>
      <c r="N1520" t="s">
        <v>8269</v>
      </c>
      <c r="O1520">
        <f t="shared" si="155"/>
        <v>128</v>
      </c>
      <c r="P1520">
        <f t="shared" si="156"/>
        <v>72.760000000000005</v>
      </c>
      <c r="Q1520" s="10" t="s">
        <v>8323</v>
      </c>
      <c r="R1520" t="s">
        <v>8326</v>
      </c>
      <c r="S1520" s="14">
        <f t="shared" si="157"/>
        <v>42144.573807870373</v>
      </c>
      <c r="T1520" s="15">
        <f t="shared" si="158"/>
        <v>42166.165972222225</v>
      </c>
      <c r="U1520">
        <f t="shared" si="162"/>
        <v>2015</v>
      </c>
    </row>
    <row r="1521" spans="1:21" ht="49" x14ac:dyDescent="0.25">
      <c r="A1521">
        <v>3257</v>
      </c>
      <c r="B1521" s="3" t="s">
        <v>3257</v>
      </c>
      <c r="C1521" s="3" t="s">
        <v>7367</v>
      </c>
      <c r="D1521" s="6">
        <v>2000</v>
      </c>
      <c r="E1521" s="8">
        <v>2125.9899999999998</v>
      </c>
      <c r="F1521" t="s">
        <v>8218</v>
      </c>
      <c r="G1521" t="s">
        <v>8224</v>
      </c>
      <c r="H1521" t="s">
        <v>8246</v>
      </c>
      <c r="I1521">
        <v>1487769952</v>
      </c>
      <c r="J1521">
        <v>1485177952</v>
      </c>
      <c r="K1521" t="b">
        <v>0</v>
      </c>
      <c r="L1521">
        <v>41</v>
      </c>
      <c r="M1521" t="b">
        <v>1</v>
      </c>
      <c r="N1521" t="s">
        <v>8269</v>
      </c>
      <c r="O1521">
        <f t="shared" si="155"/>
        <v>106</v>
      </c>
      <c r="P1521">
        <f t="shared" si="156"/>
        <v>51.85</v>
      </c>
      <c r="Q1521" s="10" t="s">
        <v>8323</v>
      </c>
      <c r="R1521" t="s">
        <v>8326</v>
      </c>
      <c r="S1521" s="14">
        <f t="shared" si="157"/>
        <v>42758.559629629628</v>
      </c>
      <c r="T1521" s="15">
        <f t="shared" si="158"/>
        <v>42788.559629629628</v>
      </c>
      <c r="U1521">
        <f t="shared" si="162"/>
        <v>2017</v>
      </c>
    </row>
    <row r="1522" spans="1:21" ht="49" hidden="1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55"/>
        <v>123</v>
      </c>
      <c r="P1522">
        <f t="shared" si="156"/>
        <v>25.35</v>
      </c>
      <c r="Q1522" s="10" t="s">
        <v>8311</v>
      </c>
      <c r="R1522" t="s">
        <v>8333</v>
      </c>
      <c r="S1522" s="14">
        <f t="shared" si="157"/>
        <v>41213.254687499997</v>
      </c>
      <c r="T1522" s="15">
        <f t="shared" si="158"/>
        <v>41243.416666666664</v>
      </c>
    </row>
    <row r="1523" spans="1:21" ht="49" hidden="1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55"/>
        <v>153</v>
      </c>
      <c r="P1523">
        <f t="shared" si="156"/>
        <v>57.77</v>
      </c>
      <c r="Q1523" s="10" t="s">
        <v>8316</v>
      </c>
      <c r="R1523" t="s">
        <v>8317</v>
      </c>
      <c r="S1523" s="14">
        <f t="shared" si="157"/>
        <v>42773.005243055552</v>
      </c>
      <c r="T1523" s="15">
        <f t="shared" si="158"/>
        <v>42787.005243055552</v>
      </c>
    </row>
    <row r="1524" spans="1:21" ht="33" x14ac:dyDescent="0.25">
      <c r="A1524">
        <v>3258</v>
      </c>
      <c r="B1524" s="3" t="s">
        <v>3258</v>
      </c>
      <c r="C1524" s="3" t="s">
        <v>7368</v>
      </c>
      <c r="D1524" s="6">
        <v>7000</v>
      </c>
      <c r="E1524" s="8">
        <v>7365</v>
      </c>
      <c r="F1524" t="s">
        <v>8218</v>
      </c>
      <c r="G1524" t="s">
        <v>8223</v>
      </c>
      <c r="H1524" t="s">
        <v>8245</v>
      </c>
      <c r="I1524">
        <v>1420751861</v>
      </c>
      <c r="J1524">
        <v>1418159861</v>
      </c>
      <c r="K1524" t="b">
        <v>1</v>
      </c>
      <c r="L1524">
        <v>75</v>
      </c>
      <c r="M1524" t="b">
        <v>1</v>
      </c>
      <c r="N1524" t="s">
        <v>8269</v>
      </c>
      <c r="O1524">
        <f t="shared" si="155"/>
        <v>105</v>
      </c>
      <c r="P1524">
        <f t="shared" si="156"/>
        <v>98.2</v>
      </c>
      <c r="Q1524" s="10" t="s">
        <v>8323</v>
      </c>
      <c r="R1524" t="s">
        <v>8326</v>
      </c>
      <c r="S1524" s="14">
        <f t="shared" si="157"/>
        <v>41982.887280092589</v>
      </c>
      <c r="T1524" s="15">
        <f t="shared" si="158"/>
        <v>42012.887280092589</v>
      </c>
      <c r="U1524">
        <f>YEAR(S1524)</f>
        <v>2014</v>
      </c>
    </row>
    <row r="1525" spans="1:21" ht="49" hidden="1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55"/>
        <v>122</v>
      </c>
      <c r="P1525">
        <f t="shared" si="156"/>
        <v>34.380000000000003</v>
      </c>
      <c r="Q1525" s="10" t="s">
        <v>8327</v>
      </c>
      <c r="R1525" t="s">
        <v>8338</v>
      </c>
      <c r="S1525" s="14">
        <f t="shared" si="157"/>
        <v>40939.761782407404</v>
      </c>
      <c r="T1525" s="15">
        <f t="shared" si="158"/>
        <v>40984.165972222225</v>
      </c>
    </row>
    <row r="1526" spans="1:21" ht="33" hidden="1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55"/>
        <v>31</v>
      </c>
      <c r="P1526">
        <f t="shared" si="156"/>
        <v>191.25</v>
      </c>
      <c r="Q1526" s="10" t="s">
        <v>8308</v>
      </c>
      <c r="R1526" t="s">
        <v>8310</v>
      </c>
      <c r="S1526" s="14">
        <f t="shared" si="157"/>
        <v>41955.002488425926</v>
      </c>
      <c r="T1526" s="15">
        <f t="shared" si="158"/>
        <v>42005.002488425926</v>
      </c>
    </row>
    <row r="1527" spans="1:21" ht="49" x14ac:dyDescent="0.25">
      <c r="A1527">
        <v>3259</v>
      </c>
      <c r="B1527" s="3" t="s">
        <v>3259</v>
      </c>
      <c r="C1527" s="3" t="s">
        <v>7369</v>
      </c>
      <c r="D1527" s="6">
        <v>23000</v>
      </c>
      <c r="E1527" s="8">
        <v>24418.6</v>
      </c>
      <c r="F1527" t="s">
        <v>8218</v>
      </c>
      <c r="G1527" t="s">
        <v>8223</v>
      </c>
      <c r="H1527" t="s">
        <v>8245</v>
      </c>
      <c r="I1527">
        <v>1475294340</v>
      </c>
      <c r="J1527">
        <v>1472753745</v>
      </c>
      <c r="K1527" t="b">
        <v>1</v>
      </c>
      <c r="L1527">
        <v>97</v>
      </c>
      <c r="M1527" t="b">
        <v>1</v>
      </c>
      <c r="N1527" t="s">
        <v>8269</v>
      </c>
      <c r="O1527">
        <f t="shared" si="155"/>
        <v>106</v>
      </c>
      <c r="P1527">
        <f t="shared" si="156"/>
        <v>251.74</v>
      </c>
      <c r="Q1527" s="10" t="s">
        <v>8323</v>
      </c>
      <c r="R1527" t="s">
        <v>8326</v>
      </c>
      <c r="S1527" s="14">
        <f t="shared" si="157"/>
        <v>42614.760937500003</v>
      </c>
      <c r="T1527" s="15">
        <f t="shared" si="158"/>
        <v>42644.165972222225</v>
      </c>
      <c r="U1527">
        <f>YEAR(S1527)</f>
        <v>2016</v>
      </c>
    </row>
    <row r="1528" spans="1:21" ht="49" hidden="1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55"/>
        <v>109</v>
      </c>
      <c r="P1528">
        <f t="shared" si="156"/>
        <v>160.79</v>
      </c>
      <c r="Q1528" s="10" t="s">
        <v>8327</v>
      </c>
      <c r="R1528" t="s">
        <v>8331</v>
      </c>
      <c r="S1528" s="14">
        <f t="shared" si="157"/>
        <v>42087.803310185183</v>
      </c>
      <c r="T1528" s="15">
        <f t="shared" si="158"/>
        <v>42121.716666666667</v>
      </c>
    </row>
    <row r="1529" spans="1:21" ht="49" x14ac:dyDescent="0.25">
      <c r="A1529">
        <v>3260</v>
      </c>
      <c r="B1529" s="3" t="s">
        <v>3260</v>
      </c>
      <c r="C1529" s="3" t="s">
        <v>7370</v>
      </c>
      <c r="D1529" s="6">
        <v>5000</v>
      </c>
      <c r="E1529" s="8">
        <v>5462</v>
      </c>
      <c r="F1529" t="s">
        <v>8218</v>
      </c>
      <c r="G1529" t="s">
        <v>8223</v>
      </c>
      <c r="H1529" t="s">
        <v>8245</v>
      </c>
      <c r="I1529">
        <v>1448903318</v>
      </c>
      <c r="J1529">
        <v>1445875718</v>
      </c>
      <c r="K1529" t="b">
        <v>1</v>
      </c>
      <c r="L1529">
        <v>73</v>
      </c>
      <c r="M1529" t="b">
        <v>1</v>
      </c>
      <c r="N1529" t="s">
        <v>8269</v>
      </c>
      <c r="O1529">
        <f t="shared" si="155"/>
        <v>109</v>
      </c>
      <c r="P1529">
        <f t="shared" si="156"/>
        <v>74.819999999999993</v>
      </c>
      <c r="Q1529" s="10" t="s">
        <v>8323</v>
      </c>
      <c r="R1529" t="s">
        <v>8326</v>
      </c>
      <c r="S1529" s="14">
        <f t="shared" si="157"/>
        <v>42303.672662037032</v>
      </c>
      <c r="T1529" s="15">
        <f t="shared" si="158"/>
        <v>42338.714328703703</v>
      </c>
      <c r="U1529">
        <f t="shared" ref="U1529:U1531" si="163">YEAR(S1529)</f>
        <v>2015</v>
      </c>
    </row>
    <row r="1530" spans="1:21" ht="49" x14ac:dyDescent="0.25">
      <c r="A1530">
        <v>3261</v>
      </c>
      <c r="B1530" s="3" t="s">
        <v>3261</v>
      </c>
      <c r="C1530" s="3" t="s">
        <v>7371</v>
      </c>
      <c r="D1530" s="6">
        <v>3300</v>
      </c>
      <c r="E1530" s="8">
        <v>3315</v>
      </c>
      <c r="F1530" t="s">
        <v>8218</v>
      </c>
      <c r="G1530" t="s">
        <v>8223</v>
      </c>
      <c r="H1530" t="s">
        <v>8245</v>
      </c>
      <c r="I1530">
        <v>1437067476</v>
      </c>
      <c r="J1530">
        <v>1434475476</v>
      </c>
      <c r="K1530" t="b">
        <v>1</v>
      </c>
      <c r="L1530">
        <v>49</v>
      </c>
      <c r="M1530" t="b">
        <v>1</v>
      </c>
      <c r="N1530" t="s">
        <v>8269</v>
      </c>
      <c r="O1530">
        <f t="shared" si="155"/>
        <v>100</v>
      </c>
      <c r="P1530">
        <f t="shared" si="156"/>
        <v>67.650000000000006</v>
      </c>
      <c r="Q1530" s="10" t="s">
        <v>8323</v>
      </c>
      <c r="R1530" t="s">
        <v>8326</v>
      </c>
      <c r="S1530" s="14">
        <f t="shared" si="157"/>
        <v>42171.725416666668</v>
      </c>
      <c r="T1530" s="15">
        <f t="shared" si="158"/>
        <v>42201.725416666668</v>
      </c>
      <c r="U1530">
        <f t="shared" si="163"/>
        <v>2015</v>
      </c>
    </row>
    <row r="1531" spans="1:21" ht="33" x14ac:dyDescent="0.25">
      <c r="A1531">
        <v>3262</v>
      </c>
      <c r="B1531" s="3" t="s">
        <v>3262</v>
      </c>
      <c r="C1531" s="3" t="s">
        <v>7372</v>
      </c>
      <c r="D1531" s="6">
        <v>12200</v>
      </c>
      <c r="E1531" s="8">
        <v>12571</v>
      </c>
      <c r="F1531" t="s">
        <v>8218</v>
      </c>
      <c r="G1531" t="s">
        <v>8223</v>
      </c>
      <c r="H1531" t="s">
        <v>8245</v>
      </c>
      <c r="I1531">
        <v>1419220800</v>
      </c>
      <c r="J1531">
        <v>1416555262</v>
      </c>
      <c r="K1531" t="b">
        <v>1</v>
      </c>
      <c r="L1531">
        <v>134</v>
      </c>
      <c r="M1531" t="b">
        <v>1</v>
      </c>
      <c r="N1531" t="s">
        <v>8269</v>
      </c>
      <c r="O1531">
        <f t="shared" si="155"/>
        <v>103</v>
      </c>
      <c r="P1531">
        <f t="shared" si="156"/>
        <v>93.81</v>
      </c>
      <c r="Q1531" s="10" t="s">
        <v>8323</v>
      </c>
      <c r="R1531" t="s">
        <v>8326</v>
      </c>
      <c r="S1531" s="14">
        <f t="shared" si="157"/>
        <v>41964.315532407403</v>
      </c>
      <c r="T1531" s="15">
        <f t="shared" si="158"/>
        <v>41995.166666666672</v>
      </c>
      <c r="U1531">
        <f t="shared" si="163"/>
        <v>2014</v>
      </c>
    </row>
    <row r="1532" spans="1:21" ht="33" hidden="1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55"/>
        <v>122</v>
      </c>
      <c r="P1532">
        <f t="shared" si="156"/>
        <v>49.11</v>
      </c>
      <c r="Q1532" s="10" t="s">
        <v>8327</v>
      </c>
      <c r="R1532" t="s">
        <v>8331</v>
      </c>
      <c r="S1532" s="14">
        <f t="shared" si="157"/>
        <v>41730.998402777775</v>
      </c>
      <c r="T1532" s="15">
        <f t="shared" si="158"/>
        <v>41760.998402777775</v>
      </c>
    </row>
    <row r="1533" spans="1:21" ht="33" x14ac:dyDescent="0.25">
      <c r="A1533">
        <v>3263</v>
      </c>
      <c r="B1533" s="3" t="s">
        <v>3263</v>
      </c>
      <c r="C1533" s="3" t="s">
        <v>7373</v>
      </c>
      <c r="D1533" s="6">
        <v>2500</v>
      </c>
      <c r="E1533" s="8">
        <v>2804.16</v>
      </c>
      <c r="F1533" t="s">
        <v>8218</v>
      </c>
      <c r="G1533" t="s">
        <v>8223</v>
      </c>
      <c r="H1533" t="s">
        <v>8245</v>
      </c>
      <c r="I1533">
        <v>1446238800</v>
      </c>
      <c r="J1533">
        <v>1444220588</v>
      </c>
      <c r="K1533" t="b">
        <v>1</v>
      </c>
      <c r="L1533">
        <v>68</v>
      </c>
      <c r="M1533" t="b">
        <v>1</v>
      </c>
      <c r="N1533" t="s">
        <v>8269</v>
      </c>
      <c r="O1533">
        <f t="shared" si="155"/>
        <v>112</v>
      </c>
      <c r="P1533">
        <f t="shared" si="156"/>
        <v>41.24</v>
      </c>
      <c r="Q1533" s="10" t="s">
        <v>8323</v>
      </c>
      <c r="R1533" t="s">
        <v>8326</v>
      </c>
      <c r="S1533" s="14">
        <f t="shared" si="157"/>
        <v>42284.516064814816</v>
      </c>
      <c r="T1533" s="15">
        <f t="shared" si="158"/>
        <v>42307.875</v>
      </c>
      <c r="U1533">
        <f t="shared" ref="U1533:U1534" si="164">YEAR(S1533)</f>
        <v>2015</v>
      </c>
    </row>
    <row r="1534" spans="1:21" ht="33" x14ac:dyDescent="0.25">
      <c r="A1534">
        <v>3264</v>
      </c>
      <c r="B1534" s="3" t="s">
        <v>3264</v>
      </c>
      <c r="C1534" s="3" t="s">
        <v>7374</v>
      </c>
      <c r="D1534" s="6">
        <v>2500</v>
      </c>
      <c r="E1534" s="8">
        <v>2575</v>
      </c>
      <c r="F1534" t="s">
        <v>8218</v>
      </c>
      <c r="G1534" t="s">
        <v>8223</v>
      </c>
      <c r="H1534" t="s">
        <v>8245</v>
      </c>
      <c r="I1534">
        <v>1422482400</v>
      </c>
      <c r="J1534">
        <v>1421089938</v>
      </c>
      <c r="K1534" t="b">
        <v>1</v>
      </c>
      <c r="L1534">
        <v>49</v>
      </c>
      <c r="M1534" t="b">
        <v>1</v>
      </c>
      <c r="N1534" t="s">
        <v>8269</v>
      </c>
      <c r="O1534">
        <f t="shared" si="155"/>
        <v>103</v>
      </c>
      <c r="P1534">
        <f t="shared" si="156"/>
        <v>52.55</v>
      </c>
      <c r="Q1534" s="10" t="s">
        <v>8323</v>
      </c>
      <c r="R1534" t="s">
        <v>8326</v>
      </c>
      <c r="S1534" s="14">
        <f t="shared" si="157"/>
        <v>42016.800208333334</v>
      </c>
      <c r="T1534" s="15">
        <f t="shared" si="158"/>
        <v>42032.916666666672</v>
      </c>
      <c r="U1534">
        <f t="shared" si="164"/>
        <v>2015</v>
      </c>
    </row>
    <row r="1535" spans="1:21" ht="33" hidden="1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55"/>
        <v>108</v>
      </c>
      <c r="P1535">
        <f t="shared" si="156"/>
        <v>55.2</v>
      </c>
      <c r="Q1535" s="10" t="s">
        <v>8321</v>
      </c>
      <c r="R1535" t="s">
        <v>8322</v>
      </c>
      <c r="S1535" s="14">
        <f t="shared" si="157"/>
        <v>41674.08494212963</v>
      </c>
      <c r="T1535" s="15">
        <f t="shared" si="158"/>
        <v>41704.08494212963</v>
      </c>
    </row>
    <row r="1536" spans="1:21" ht="49" hidden="1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55"/>
        <v>101</v>
      </c>
      <c r="P1536">
        <f t="shared" si="156"/>
        <v>97.9</v>
      </c>
      <c r="Q1536" s="10" t="s">
        <v>8321</v>
      </c>
      <c r="R1536" t="s">
        <v>8322</v>
      </c>
      <c r="S1536" s="14">
        <f t="shared" si="157"/>
        <v>42047.128564814819</v>
      </c>
      <c r="T1536" s="15">
        <f t="shared" si="158"/>
        <v>42077.086898148147</v>
      </c>
    </row>
    <row r="1537" spans="1:21" ht="49" x14ac:dyDescent="0.25">
      <c r="A1537">
        <v>3265</v>
      </c>
      <c r="B1537" s="3" t="s">
        <v>3265</v>
      </c>
      <c r="C1537" s="3" t="s">
        <v>7375</v>
      </c>
      <c r="D1537" s="6">
        <v>2700</v>
      </c>
      <c r="E1537" s="8">
        <v>4428</v>
      </c>
      <c r="F1537" t="s">
        <v>8218</v>
      </c>
      <c r="G1537" t="s">
        <v>8240</v>
      </c>
      <c r="H1537" t="s">
        <v>8248</v>
      </c>
      <c r="I1537">
        <v>1449162000</v>
      </c>
      <c r="J1537">
        <v>1446570315</v>
      </c>
      <c r="K1537" t="b">
        <v>1</v>
      </c>
      <c r="L1537">
        <v>63</v>
      </c>
      <c r="M1537" t="b">
        <v>1</v>
      </c>
      <c r="N1537" t="s">
        <v>8269</v>
      </c>
      <c r="O1537">
        <f t="shared" si="155"/>
        <v>164</v>
      </c>
      <c r="P1537">
        <f t="shared" si="156"/>
        <v>70.290000000000006</v>
      </c>
      <c r="Q1537" s="10" t="s">
        <v>8323</v>
      </c>
      <c r="R1537" t="s">
        <v>8326</v>
      </c>
      <c r="S1537" s="14">
        <f t="shared" si="157"/>
        <v>42311.711979166663</v>
      </c>
      <c r="T1537" s="15">
        <f t="shared" si="158"/>
        <v>42341.708333333328</v>
      </c>
      <c r="U1537">
        <f>YEAR(S1537)</f>
        <v>2015</v>
      </c>
    </row>
    <row r="1538" spans="1:21" ht="49" hidden="1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ref="O1538:O1601" si="165">ROUND(E1538/D1538*100,0)</f>
        <v>101</v>
      </c>
      <c r="P1538">
        <f t="shared" si="156"/>
        <v>178.53</v>
      </c>
      <c r="Q1538" s="10" t="s">
        <v>8323</v>
      </c>
      <c r="R1538" t="s">
        <v>8324</v>
      </c>
      <c r="S1538" s="14">
        <f t="shared" si="157"/>
        <v>42398.849259259259</v>
      </c>
      <c r="T1538" s="15">
        <f t="shared" si="158"/>
        <v>42430.249305555553</v>
      </c>
    </row>
    <row r="1539" spans="1:21" ht="49" hidden="1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si="165"/>
        <v>101</v>
      </c>
      <c r="P1539">
        <f t="shared" si="156"/>
        <v>116.73</v>
      </c>
      <c r="Q1539" s="10" t="s">
        <v>8323</v>
      </c>
      <c r="R1539" t="s">
        <v>8324</v>
      </c>
      <c r="S1539" s="14">
        <f t="shared" si="157"/>
        <v>42360.212025462963</v>
      </c>
      <c r="T1539" s="15">
        <f t="shared" si="158"/>
        <v>42390.212025462963</v>
      </c>
    </row>
    <row r="1540" spans="1:21" ht="49" x14ac:dyDescent="0.25">
      <c r="A1540">
        <v>3266</v>
      </c>
      <c r="B1540" s="3" t="s">
        <v>3266</v>
      </c>
      <c r="C1540" s="3" t="s">
        <v>7376</v>
      </c>
      <c r="D1540" s="6">
        <v>6000</v>
      </c>
      <c r="E1540" s="8">
        <v>7877</v>
      </c>
      <c r="F1540" t="s">
        <v>8218</v>
      </c>
      <c r="G1540" t="s">
        <v>8223</v>
      </c>
      <c r="H1540" t="s">
        <v>8245</v>
      </c>
      <c r="I1540">
        <v>1434142800</v>
      </c>
      <c r="J1540">
        <v>1431435122</v>
      </c>
      <c r="K1540" t="b">
        <v>1</v>
      </c>
      <c r="L1540">
        <v>163</v>
      </c>
      <c r="M1540" t="b">
        <v>1</v>
      </c>
      <c r="N1540" t="s">
        <v>8269</v>
      </c>
      <c r="O1540">
        <f t="shared" si="165"/>
        <v>131</v>
      </c>
      <c r="P1540">
        <f t="shared" si="156"/>
        <v>48.33</v>
      </c>
      <c r="Q1540" s="10" t="s">
        <v>8323</v>
      </c>
      <c r="R1540" t="s">
        <v>8326</v>
      </c>
      <c r="S1540" s="14">
        <f t="shared" si="157"/>
        <v>42136.536134259266</v>
      </c>
      <c r="T1540" s="15">
        <f t="shared" si="158"/>
        <v>42167.875</v>
      </c>
      <c r="U1540">
        <f>YEAR(S1540)</f>
        <v>2015</v>
      </c>
    </row>
    <row r="1541" spans="1:21" ht="49" hidden="1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65"/>
        <v>25</v>
      </c>
      <c r="P1541">
        <f t="shared" si="156"/>
        <v>91.82</v>
      </c>
      <c r="Q1541" s="10" t="s">
        <v>8321</v>
      </c>
      <c r="R1541" t="s">
        <v>8325</v>
      </c>
      <c r="S1541" s="14">
        <f t="shared" si="157"/>
        <v>42249.064722222218</v>
      </c>
      <c r="T1541" s="15">
        <f t="shared" si="158"/>
        <v>42278.208333333328</v>
      </c>
    </row>
    <row r="1542" spans="1:21" ht="49" x14ac:dyDescent="0.25">
      <c r="A1542">
        <v>3267</v>
      </c>
      <c r="B1542" s="3" t="s">
        <v>3267</v>
      </c>
      <c r="C1542" s="3" t="s">
        <v>7377</v>
      </c>
      <c r="D1542" s="6">
        <v>15000</v>
      </c>
      <c r="E1542" s="8">
        <v>15315</v>
      </c>
      <c r="F1542" t="s">
        <v>8218</v>
      </c>
      <c r="G1542" t="s">
        <v>8223</v>
      </c>
      <c r="H1542" t="s">
        <v>8245</v>
      </c>
      <c r="I1542">
        <v>1437156660</v>
      </c>
      <c r="J1542">
        <v>1434564660</v>
      </c>
      <c r="K1542" t="b">
        <v>1</v>
      </c>
      <c r="L1542">
        <v>288</v>
      </c>
      <c r="M1542" t="b">
        <v>1</v>
      </c>
      <c r="N1542" t="s">
        <v>8269</v>
      </c>
      <c r="O1542">
        <f t="shared" si="165"/>
        <v>102</v>
      </c>
      <c r="P1542">
        <f t="shared" si="156"/>
        <v>53.18</v>
      </c>
      <c r="Q1542" s="10" t="s">
        <v>8323</v>
      </c>
      <c r="R1542" t="s">
        <v>8326</v>
      </c>
      <c r="S1542" s="14">
        <f t="shared" si="157"/>
        <v>42172.757638888885</v>
      </c>
      <c r="T1542" s="15">
        <f t="shared" si="158"/>
        <v>42202.757638888885</v>
      </c>
      <c r="U1542">
        <f t="shared" ref="U1542:U1543" si="166">YEAR(S1542)</f>
        <v>2015</v>
      </c>
    </row>
    <row r="1543" spans="1:21" ht="49" x14ac:dyDescent="0.25">
      <c r="A1543">
        <v>3268</v>
      </c>
      <c r="B1543" s="3" t="s">
        <v>3268</v>
      </c>
      <c r="C1543" s="3" t="s">
        <v>7378</v>
      </c>
      <c r="D1543" s="6">
        <v>2000</v>
      </c>
      <c r="E1543" s="8">
        <v>2560</v>
      </c>
      <c r="F1543" t="s">
        <v>8218</v>
      </c>
      <c r="G1543" t="s">
        <v>8223</v>
      </c>
      <c r="H1543" t="s">
        <v>8245</v>
      </c>
      <c r="I1543">
        <v>1472074928</v>
      </c>
      <c r="J1543">
        <v>1470692528</v>
      </c>
      <c r="K1543" t="b">
        <v>1</v>
      </c>
      <c r="L1543">
        <v>42</v>
      </c>
      <c r="M1543" t="b">
        <v>1</v>
      </c>
      <c r="N1543" t="s">
        <v>8269</v>
      </c>
      <c r="O1543">
        <f t="shared" si="165"/>
        <v>128</v>
      </c>
      <c r="P1543">
        <f t="shared" si="156"/>
        <v>60.95</v>
      </c>
      <c r="Q1543" s="10" t="s">
        <v>8323</v>
      </c>
      <c r="R1543" t="s">
        <v>8326</v>
      </c>
      <c r="S1543" s="14">
        <f t="shared" si="157"/>
        <v>42590.90425925926</v>
      </c>
      <c r="T1543" s="15">
        <f t="shared" si="158"/>
        <v>42606.90425925926</v>
      </c>
      <c r="U1543">
        <f t="shared" si="166"/>
        <v>2016</v>
      </c>
    </row>
    <row r="1544" spans="1:21" ht="49" hidden="1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65"/>
        <v>101</v>
      </c>
      <c r="P1544">
        <f t="shared" si="156"/>
        <v>63.03</v>
      </c>
      <c r="Q1544" s="10" t="s">
        <v>8327</v>
      </c>
      <c r="R1544" t="s">
        <v>8331</v>
      </c>
      <c r="S1544" s="14">
        <f t="shared" si="157"/>
        <v>40978.125046296293</v>
      </c>
      <c r="T1544" s="15">
        <f t="shared" si="158"/>
        <v>41038.083379629628</v>
      </c>
    </row>
    <row r="1545" spans="1:21" ht="49" hidden="1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65"/>
        <v>121</v>
      </c>
      <c r="P1545">
        <f t="shared" si="156"/>
        <v>79.53</v>
      </c>
      <c r="Q1545" s="10" t="s">
        <v>8327</v>
      </c>
      <c r="R1545" t="s">
        <v>8331</v>
      </c>
      <c r="S1545" s="14">
        <f t="shared" si="157"/>
        <v>42094.236481481479</v>
      </c>
      <c r="T1545" s="15">
        <f t="shared" si="158"/>
        <v>42115.236481481479</v>
      </c>
    </row>
    <row r="1546" spans="1:21" ht="21" hidden="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65"/>
        <v>101</v>
      </c>
      <c r="P1546">
        <f t="shared" si="156"/>
        <v>143.66999999999999</v>
      </c>
      <c r="Q1546" s="10" t="s">
        <v>8308</v>
      </c>
      <c r="R1546" t="s">
        <v>8310</v>
      </c>
      <c r="S1546" s="14">
        <f t="shared" si="157"/>
        <v>42209.593692129631</v>
      </c>
      <c r="T1546" s="15">
        <f t="shared" si="158"/>
        <v>42239.593692129631</v>
      </c>
    </row>
    <row r="1547" spans="1:21" ht="49" x14ac:dyDescent="0.25">
      <c r="A1547">
        <v>3269</v>
      </c>
      <c r="B1547" s="3" t="s">
        <v>3269</v>
      </c>
      <c r="C1547" s="3" t="s">
        <v>7379</v>
      </c>
      <c r="D1547" s="6">
        <v>8000</v>
      </c>
      <c r="E1547" s="8">
        <v>8120</v>
      </c>
      <c r="F1547" t="s">
        <v>8218</v>
      </c>
      <c r="G1547" t="s">
        <v>8224</v>
      </c>
      <c r="H1547" t="s">
        <v>8246</v>
      </c>
      <c r="I1547">
        <v>1434452400</v>
      </c>
      <c r="J1547">
        <v>1431509397</v>
      </c>
      <c r="K1547" t="b">
        <v>1</v>
      </c>
      <c r="L1547">
        <v>70</v>
      </c>
      <c r="M1547" t="b">
        <v>1</v>
      </c>
      <c r="N1547" t="s">
        <v>8269</v>
      </c>
      <c r="O1547">
        <f t="shared" si="165"/>
        <v>102</v>
      </c>
      <c r="P1547">
        <f t="shared" si="156"/>
        <v>116</v>
      </c>
      <c r="Q1547" s="10" t="s">
        <v>8323</v>
      </c>
      <c r="R1547" t="s">
        <v>8326</v>
      </c>
      <c r="S1547" s="14">
        <f t="shared" si="157"/>
        <v>42137.395798611105</v>
      </c>
      <c r="T1547" s="15">
        <f t="shared" si="158"/>
        <v>42171.458333333328</v>
      </c>
      <c r="U1547">
        <f>YEAR(S1547)</f>
        <v>2015</v>
      </c>
    </row>
    <row r="1548" spans="1:21" ht="49" hidden="1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65"/>
        <v>108</v>
      </c>
      <c r="P1548">
        <f t="shared" si="156"/>
        <v>86.16</v>
      </c>
      <c r="Q1548" s="10" t="s">
        <v>8321</v>
      </c>
      <c r="R1548" t="s">
        <v>8322</v>
      </c>
      <c r="S1548" s="14">
        <f t="shared" si="157"/>
        <v>40638.162465277775</v>
      </c>
      <c r="T1548" s="15">
        <f t="shared" si="158"/>
        <v>40672.249305555553</v>
      </c>
    </row>
    <row r="1549" spans="1:21" ht="49" hidden="1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65"/>
        <v>101</v>
      </c>
      <c r="P1549">
        <f t="shared" si="156"/>
        <v>158.68</v>
      </c>
      <c r="Q1549" s="10" t="s">
        <v>8321</v>
      </c>
      <c r="R1549" t="s">
        <v>8332</v>
      </c>
      <c r="S1549" s="14">
        <f t="shared" si="157"/>
        <v>41780.068043981482</v>
      </c>
      <c r="T1549" s="15">
        <f t="shared" si="158"/>
        <v>41815.068043981482</v>
      </c>
    </row>
    <row r="1550" spans="1:21" ht="49" hidden="1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65"/>
        <v>151</v>
      </c>
      <c r="P1550">
        <f t="shared" si="156"/>
        <v>100.5</v>
      </c>
      <c r="Q1550" s="10" t="s">
        <v>8323</v>
      </c>
      <c r="R1550" t="s">
        <v>8335</v>
      </c>
      <c r="S1550" s="14">
        <f t="shared" si="157"/>
        <v>42548.63853009259</v>
      </c>
      <c r="T1550" s="15">
        <f t="shared" si="158"/>
        <v>42584.418749999997</v>
      </c>
    </row>
    <row r="1551" spans="1:21" ht="49" hidden="1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65"/>
        <v>100</v>
      </c>
      <c r="P1551">
        <f t="shared" si="156"/>
        <v>107.64</v>
      </c>
      <c r="Q1551" s="10" t="s">
        <v>8308</v>
      </c>
      <c r="R1551" t="s">
        <v>8310</v>
      </c>
      <c r="S1551" s="14">
        <f t="shared" si="157"/>
        <v>42675.690393518518</v>
      </c>
      <c r="T1551" s="15">
        <f t="shared" si="158"/>
        <v>42705.732060185182</v>
      </c>
    </row>
    <row r="1552" spans="1:21" ht="49" hidden="1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65"/>
        <v>120</v>
      </c>
      <c r="P1552">
        <f t="shared" si="156"/>
        <v>17.82</v>
      </c>
      <c r="Q1552" s="10" t="s">
        <v>8311</v>
      </c>
      <c r="R1552" t="s">
        <v>8333</v>
      </c>
      <c r="S1552" s="14">
        <f t="shared" si="157"/>
        <v>41598.420046296298</v>
      </c>
      <c r="T1552" s="15">
        <f t="shared" si="158"/>
        <v>41628.420046296298</v>
      </c>
    </row>
    <row r="1553" spans="1:21" ht="33" hidden="1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65"/>
        <v>120</v>
      </c>
      <c r="P1553">
        <f t="shared" si="156"/>
        <v>48.55</v>
      </c>
      <c r="Q1553" s="10" t="s">
        <v>8327</v>
      </c>
      <c r="R1553" t="s">
        <v>8328</v>
      </c>
      <c r="S1553" s="14">
        <f t="shared" si="157"/>
        <v>41453.076319444444</v>
      </c>
      <c r="T1553" s="15">
        <f t="shared" si="158"/>
        <v>41488.076319444444</v>
      </c>
    </row>
    <row r="1554" spans="1:21" ht="49" x14ac:dyDescent="0.25">
      <c r="A1554">
        <v>3270</v>
      </c>
      <c r="B1554" s="3" t="s">
        <v>3270</v>
      </c>
      <c r="C1554" s="3" t="s">
        <v>7380</v>
      </c>
      <c r="D1554" s="6">
        <v>1800</v>
      </c>
      <c r="E1554" s="8">
        <v>1830</v>
      </c>
      <c r="F1554" t="s">
        <v>8218</v>
      </c>
      <c r="G1554" t="s">
        <v>8224</v>
      </c>
      <c r="H1554" t="s">
        <v>8246</v>
      </c>
      <c r="I1554">
        <v>1436705265</v>
      </c>
      <c r="J1554">
        <v>1434113265</v>
      </c>
      <c r="K1554" t="b">
        <v>1</v>
      </c>
      <c r="L1554">
        <v>30</v>
      </c>
      <c r="M1554" t="b">
        <v>1</v>
      </c>
      <c r="N1554" t="s">
        <v>8269</v>
      </c>
      <c r="O1554">
        <f t="shared" si="165"/>
        <v>102</v>
      </c>
      <c r="P1554">
        <f t="shared" si="156"/>
        <v>61</v>
      </c>
      <c r="Q1554" s="10" t="s">
        <v>8323</v>
      </c>
      <c r="R1554" t="s">
        <v>8326</v>
      </c>
      <c r="S1554" s="14">
        <f t="shared" si="157"/>
        <v>42167.533159722225</v>
      </c>
      <c r="T1554" s="15">
        <f t="shared" si="158"/>
        <v>42197.533159722225</v>
      </c>
      <c r="U1554">
        <f>YEAR(S1554)</f>
        <v>2015</v>
      </c>
    </row>
    <row r="1555" spans="1:21" ht="49" hidden="1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65"/>
        <v>100</v>
      </c>
      <c r="P1555">
        <f t="shared" si="156"/>
        <v>143</v>
      </c>
      <c r="Q1555" s="10" t="s">
        <v>8327</v>
      </c>
      <c r="R1555" t="s">
        <v>8341</v>
      </c>
      <c r="S1555" s="14">
        <f t="shared" si="157"/>
        <v>42039.951087962967</v>
      </c>
      <c r="T1555" s="15">
        <f t="shared" si="158"/>
        <v>42069.951087962967</v>
      </c>
    </row>
    <row r="1556" spans="1:21" ht="21" hidden="1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65"/>
        <v>100</v>
      </c>
      <c r="P1556">
        <f t="shared" ref="P1556:P1619" si="167">IFERROR(ROUND(E1556/L1556,2),0)</f>
        <v>75.05</v>
      </c>
      <c r="Q1556" s="10" t="s">
        <v>8327</v>
      </c>
      <c r="R1556" t="s">
        <v>8331</v>
      </c>
      <c r="S1556" s="14">
        <f t="shared" ref="S1556:S1619" si="168">(((J1556/60)/60)/24)+DATE(1970,1,1)</f>
        <v>41626.916284722225</v>
      </c>
      <c r="T1556" s="15">
        <f t="shared" ref="T1556:T1619" si="169">(((I1556/60)/60)/24)+DATE(1970,1,1)</f>
        <v>41647.088888888888</v>
      </c>
    </row>
    <row r="1557" spans="1:21" ht="21" x14ac:dyDescent="0.25">
      <c r="A1557">
        <v>3271</v>
      </c>
      <c r="B1557" s="3" t="s">
        <v>3271</v>
      </c>
      <c r="C1557" s="3" t="s">
        <v>7381</v>
      </c>
      <c r="D1557" s="6">
        <v>1500</v>
      </c>
      <c r="E1557" s="8">
        <v>1950</v>
      </c>
      <c r="F1557" t="s">
        <v>8218</v>
      </c>
      <c r="G1557" t="s">
        <v>8224</v>
      </c>
      <c r="H1557" t="s">
        <v>8246</v>
      </c>
      <c r="I1557">
        <v>1414927775</v>
      </c>
      <c r="J1557">
        <v>1412332175</v>
      </c>
      <c r="K1557" t="b">
        <v>1</v>
      </c>
      <c r="L1557">
        <v>51</v>
      </c>
      <c r="M1557" t="b">
        <v>1</v>
      </c>
      <c r="N1557" t="s">
        <v>8269</v>
      </c>
      <c r="O1557">
        <f t="shared" si="165"/>
        <v>130</v>
      </c>
      <c r="P1557">
        <f t="shared" si="167"/>
        <v>38.24</v>
      </c>
      <c r="Q1557" s="10" t="s">
        <v>8323</v>
      </c>
      <c r="R1557" t="s">
        <v>8326</v>
      </c>
      <c r="S1557" s="14">
        <f t="shared" si="168"/>
        <v>41915.437210648146</v>
      </c>
      <c r="T1557" s="15">
        <f t="shared" si="169"/>
        <v>41945.478877314818</v>
      </c>
      <c r="U1557">
        <f>YEAR(S1557)</f>
        <v>2014</v>
      </c>
    </row>
    <row r="1558" spans="1:21" ht="49" hidden="1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65"/>
        <v>60</v>
      </c>
      <c r="P1558">
        <f t="shared" si="167"/>
        <v>3000</v>
      </c>
      <c r="Q1558" s="10" t="s">
        <v>8321</v>
      </c>
      <c r="R1558" t="s">
        <v>8325</v>
      </c>
      <c r="S1558" s="14">
        <f t="shared" si="168"/>
        <v>42721.075949074075</v>
      </c>
      <c r="T1558" s="15">
        <f t="shared" si="169"/>
        <v>42751.075949074075</v>
      </c>
    </row>
    <row r="1559" spans="1:21" ht="49" hidden="1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65"/>
        <v>100</v>
      </c>
      <c r="P1559">
        <f t="shared" si="167"/>
        <v>136.36000000000001</v>
      </c>
      <c r="Q1559" s="10" t="s">
        <v>8327</v>
      </c>
      <c r="R1559" t="s">
        <v>8331</v>
      </c>
      <c r="S1559" s="14">
        <f t="shared" si="168"/>
        <v>41864.76866898148</v>
      </c>
      <c r="T1559" s="15">
        <f t="shared" si="169"/>
        <v>41894.76866898148</v>
      </c>
    </row>
    <row r="1560" spans="1:21" ht="49" hidden="1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65"/>
        <v>100</v>
      </c>
      <c r="P1560">
        <f t="shared" si="167"/>
        <v>78.95</v>
      </c>
      <c r="Q1560" s="10" t="s">
        <v>8327</v>
      </c>
      <c r="R1560" t="s">
        <v>8328</v>
      </c>
      <c r="S1560" s="14">
        <f t="shared" si="168"/>
        <v>40818.58489583333</v>
      </c>
      <c r="T1560" s="15">
        <f t="shared" si="169"/>
        <v>40878.626562500001</v>
      </c>
    </row>
    <row r="1561" spans="1:21" ht="49" x14ac:dyDescent="0.25">
      <c r="A1561">
        <v>3272</v>
      </c>
      <c r="B1561" s="3" t="s">
        <v>3272</v>
      </c>
      <c r="C1561" s="3" t="s">
        <v>7382</v>
      </c>
      <c r="D1561" s="6">
        <v>10000</v>
      </c>
      <c r="E1561" s="8">
        <v>15443</v>
      </c>
      <c r="F1561" t="s">
        <v>8218</v>
      </c>
      <c r="G1561" t="s">
        <v>8223</v>
      </c>
      <c r="H1561" t="s">
        <v>8245</v>
      </c>
      <c r="I1561">
        <v>1446814809</v>
      </c>
      <c r="J1561">
        <v>1444219209</v>
      </c>
      <c r="K1561" t="b">
        <v>1</v>
      </c>
      <c r="L1561">
        <v>145</v>
      </c>
      <c r="M1561" t="b">
        <v>1</v>
      </c>
      <c r="N1561" t="s">
        <v>8269</v>
      </c>
      <c r="O1561">
        <f t="shared" si="165"/>
        <v>154</v>
      </c>
      <c r="P1561">
        <f t="shared" si="167"/>
        <v>106.5</v>
      </c>
      <c r="Q1561" s="10" t="s">
        <v>8323</v>
      </c>
      <c r="R1561" t="s">
        <v>8326</v>
      </c>
      <c r="S1561" s="14">
        <f t="shared" si="168"/>
        <v>42284.500104166669</v>
      </c>
      <c r="T1561" s="15">
        <f t="shared" si="169"/>
        <v>42314.541770833333</v>
      </c>
      <c r="U1561">
        <f t="shared" ref="U1561:U1564" si="170">YEAR(S1561)</f>
        <v>2015</v>
      </c>
    </row>
    <row r="1562" spans="1:21" ht="49" x14ac:dyDescent="0.25">
      <c r="A1562">
        <v>3273</v>
      </c>
      <c r="B1562" s="3" t="s">
        <v>3273</v>
      </c>
      <c r="C1562" s="3" t="s">
        <v>7383</v>
      </c>
      <c r="D1562" s="6">
        <v>4000</v>
      </c>
      <c r="E1562" s="8">
        <v>4296</v>
      </c>
      <c r="F1562" t="s">
        <v>8218</v>
      </c>
      <c r="G1562" t="s">
        <v>8223</v>
      </c>
      <c r="H1562" t="s">
        <v>8245</v>
      </c>
      <c r="I1562">
        <v>1473879600</v>
      </c>
      <c r="J1562">
        <v>1472498042</v>
      </c>
      <c r="K1562" t="b">
        <v>1</v>
      </c>
      <c r="L1562">
        <v>21</v>
      </c>
      <c r="M1562" t="b">
        <v>1</v>
      </c>
      <c r="N1562" t="s">
        <v>8269</v>
      </c>
      <c r="O1562">
        <f t="shared" si="165"/>
        <v>107</v>
      </c>
      <c r="P1562">
        <f t="shared" si="167"/>
        <v>204.57</v>
      </c>
      <c r="Q1562" s="10" t="s">
        <v>8323</v>
      </c>
      <c r="R1562" t="s">
        <v>8326</v>
      </c>
      <c r="S1562" s="14">
        <f t="shared" si="168"/>
        <v>42611.801412037035</v>
      </c>
      <c r="T1562" s="15">
        <f t="shared" si="169"/>
        <v>42627.791666666672</v>
      </c>
      <c r="U1562">
        <f t="shared" si="170"/>
        <v>2016</v>
      </c>
    </row>
    <row r="1563" spans="1:21" ht="49" x14ac:dyDescent="0.25">
      <c r="A1563">
        <v>3274</v>
      </c>
      <c r="B1563" s="3" t="s">
        <v>3274</v>
      </c>
      <c r="C1563" s="3" t="s">
        <v>7384</v>
      </c>
      <c r="D1563" s="6">
        <v>15500</v>
      </c>
      <c r="E1563" s="8">
        <v>15705</v>
      </c>
      <c r="F1563" t="s">
        <v>8218</v>
      </c>
      <c r="G1563" t="s">
        <v>8223</v>
      </c>
      <c r="H1563" t="s">
        <v>8245</v>
      </c>
      <c r="I1563">
        <v>1458075600</v>
      </c>
      <c r="J1563">
        <v>1454259272</v>
      </c>
      <c r="K1563" t="b">
        <v>1</v>
      </c>
      <c r="L1563">
        <v>286</v>
      </c>
      <c r="M1563" t="b">
        <v>1</v>
      </c>
      <c r="N1563" t="s">
        <v>8269</v>
      </c>
      <c r="O1563">
        <f t="shared" si="165"/>
        <v>101</v>
      </c>
      <c r="P1563">
        <f t="shared" si="167"/>
        <v>54.91</v>
      </c>
      <c r="Q1563" s="10" t="s">
        <v>8323</v>
      </c>
      <c r="R1563" t="s">
        <v>8326</v>
      </c>
      <c r="S1563" s="14">
        <f t="shared" si="168"/>
        <v>42400.704537037032</v>
      </c>
      <c r="T1563" s="15">
        <f t="shared" si="169"/>
        <v>42444.875</v>
      </c>
      <c r="U1563">
        <f t="shared" si="170"/>
        <v>2016</v>
      </c>
    </row>
    <row r="1564" spans="1:21" ht="49" x14ac:dyDescent="0.25">
      <c r="A1564">
        <v>3275</v>
      </c>
      <c r="B1564" s="3" t="s">
        <v>3275</v>
      </c>
      <c r="C1564" s="3" t="s">
        <v>7385</v>
      </c>
      <c r="D1564" s="6">
        <v>1800</v>
      </c>
      <c r="E1564" s="8">
        <v>1805</v>
      </c>
      <c r="F1564" t="s">
        <v>8218</v>
      </c>
      <c r="G1564" t="s">
        <v>8223</v>
      </c>
      <c r="H1564" t="s">
        <v>8245</v>
      </c>
      <c r="I1564">
        <v>1423456200</v>
      </c>
      <c r="J1564">
        <v>1421183271</v>
      </c>
      <c r="K1564" t="b">
        <v>1</v>
      </c>
      <c r="L1564">
        <v>12</v>
      </c>
      <c r="M1564" t="b">
        <v>1</v>
      </c>
      <c r="N1564" t="s">
        <v>8269</v>
      </c>
      <c r="O1564">
        <f t="shared" si="165"/>
        <v>100</v>
      </c>
      <c r="P1564">
        <f t="shared" si="167"/>
        <v>150.41999999999999</v>
      </c>
      <c r="Q1564" s="10" t="s">
        <v>8323</v>
      </c>
      <c r="R1564" t="s">
        <v>8326</v>
      </c>
      <c r="S1564" s="14">
        <f t="shared" si="168"/>
        <v>42017.88045138889</v>
      </c>
      <c r="T1564" s="15">
        <f t="shared" si="169"/>
        <v>42044.1875</v>
      </c>
      <c r="U1564">
        <f t="shared" si="170"/>
        <v>2015</v>
      </c>
    </row>
    <row r="1565" spans="1:21" ht="49" hidden="1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65"/>
        <v>120</v>
      </c>
      <c r="P1565">
        <f t="shared" si="167"/>
        <v>111.11</v>
      </c>
      <c r="Q1565" s="10" t="s">
        <v>8323</v>
      </c>
      <c r="R1565" t="s">
        <v>8335</v>
      </c>
      <c r="S1565" s="14">
        <f t="shared" si="168"/>
        <v>41808.881215277775</v>
      </c>
      <c r="T1565" s="15">
        <f t="shared" si="169"/>
        <v>41846.207638888889</v>
      </c>
    </row>
    <row r="1566" spans="1:21" ht="49" hidden="1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65"/>
        <v>120</v>
      </c>
      <c r="P1566">
        <f t="shared" si="167"/>
        <v>100</v>
      </c>
      <c r="Q1566" s="10" t="s">
        <v>8323</v>
      </c>
      <c r="R1566" t="s">
        <v>8335</v>
      </c>
      <c r="S1566" s="14">
        <f t="shared" si="168"/>
        <v>42166.219733796301</v>
      </c>
      <c r="T1566" s="15">
        <f t="shared" si="169"/>
        <v>42198.837499999994</v>
      </c>
    </row>
    <row r="1567" spans="1:21" ht="49" hidden="1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65"/>
        <v>5</v>
      </c>
      <c r="P1567">
        <f t="shared" si="167"/>
        <v>136.09</v>
      </c>
      <c r="Q1567" s="10" t="s">
        <v>8321</v>
      </c>
      <c r="R1567" t="s">
        <v>8339</v>
      </c>
      <c r="S1567" s="14">
        <f t="shared" si="168"/>
        <v>40858.762141203704</v>
      </c>
      <c r="T1567" s="15">
        <f t="shared" si="169"/>
        <v>40900.762141203704</v>
      </c>
    </row>
    <row r="1568" spans="1:21" ht="49" x14ac:dyDescent="0.25">
      <c r="A1568">
        <v>3276</v>
      </c>
      <c r="B1568" s="3" t="s">
        <v>3276</v>
      </c>
      <c r="C1568" s="3" t="s">
        <v>7386</v>
      </c>
      <c r="D1568" s="6">
        <v>4500</v>
      </c>
      <c r="E1568" s="8">
        <v>5258</v>
      </c>
      <c r="F1568" t="s">
        <v>8218</v>
      </c>
      <c r="G1568" t="s">
        <v>8228</v>
      </c>
      <c r="H1568" t="s">
        <v>8250</v>
      </c>
      <c r="I1568">
        <v>1459483140</v>
      </c>
      <c r="J1568">
        <v>1456526879</v>
      </c>
      <c r="K1568" t="b">
        <v>1</v>
      </c>
      <c r="L1568">
        <v>100</v>
      </c>
      <c r="M1568" t="b">
        <v>1</v>
      </c>
      <c r="N1568" t="s">
        <v>8269</v>
      </c>
      <c r="O1568">
        <f t="shared" si="165"/>
        <v>117</v>
      </c>
      <c r="P1568">
        <f t="shared" si="167"/>
        <v>52.58</v>
      </c>
      <c r="Q1568" s="10" t="s">
        <v>8323</v>
      </c>
      <c r="R1568" t="s">
        <v>8326</v>
      </c>
      <c r="S1568" s="14">
        <f t="shared" si="168"/>
        <v>42426.949988425928</v>
      </c>
      <c r="T1568" s="15">
        <f t="shared" si="169"/>
        <v>42461.165972222225</v>
      </c>
      <c r="U1568">
        <f>YEAR(S1568)</f>
        <v>2016</v>
      </c>
    </row>
    <row r="1569" spans="1:21" ht="49" hidden="1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65"/>
        <v>120</v>
      </c>
      <c r="P1569">
        <f t="shared" si="167"/>
        <v>30.2</v>
      </c>
      <c r="Q1569" s="10" t="s">
        <v>8316</v>
      </c>
      <c r="R1569" t="s">
        <v>8317</v>
      </c>
      <c r="S1569" s="14">
        <f t="shared" si="168"/>
        <v>41663.500659722224</v>
      </c>
      <c r="T1569" s="15">
        <f t="shared" si="169"/>
        <v>41693.500659722224</v>
      </c>
    </row>
    <row r="1570" spans="1:21" ht="49" hidden="1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65"/>
        <v>5</v>
      </c>
      <c r="P1570">
        <f t="shared" si="167"/>
        <v>80.3</v>
      </c>
      <c r="Q1570" s="10" t="s">
        <v>8316</v>
      </c>
      <c r="R1570" t="s">
        <v>8334</v>
      </c>
      <c r="S1570" s="14">
        <f t="shared" si="168"/>
        <v>41771.40996527778</v>
      </c>
      <c r="T1570" s="15">
        <f t="shared" si="169"/>
        <v>41801.40996527778</v>
      </c>
    </row>
    <row r="1571" spans="1:21" ht="49" hidden="1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65"/>
        <v>59</v>
      </c>
      <c r="P1571">
        <f t="shared" si="167"/>
        <v>70.599999999999994</v>
      </c>
      <c r="Q1571" s="10" t="s">
        <v>8308</v>
      </c>
      <c r="R1571" t="s">
        <v>8318</v>
      </c>
      <c r="S1571" s="14">
        <f t="shared" si="168"/>
        <v>42129.226388888885</v>
      </c>
      <c r="T1571" s="15">
        <f t="shared" si="169"/>
        <v>42159.226388888885</v>
      </c>
    </row>
    <row r="1572" spans="1:21" ht="49" hidden="1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65"/>
        <v>30</v>
      </c>
      <c r="P1572">
        <f t="shared" si="167"/>
        <v>134.55000000000001</v>
      </c>
      <c r="Q1572" s="10" t="s">
        <v>8308</v>
      </c>
      <c r="R1572" t="s">
        <v>8310</v>
      </c>
      <c r="S1572" s="14">
        <f t="shared" si="168"/>
        <v>42325.684189814812</v>
      </c>
      <c r="T1572" s="15">
        <f t="shared" si="169"/>
        <v>42355.249305555553</v>
      </c>
    </row>
    <row r="1573" spans="1:21" ht="49" x14ac:dyDescent="0.25">
      <c r="A1573">
        <v>3277</v>
      </c>
      <c r="B1573" s="3" t="s">
        <v>3277</v>
      </c>
      <c r="C1573" s="3" t="s">
        <v>7387</v>
      </c>
      <c r="D1573" s="6">
        <v>5000</v>
      </c>
      <c r="E1573" s="8">
        <v>5430</v>
      </c>
      <c r="F1573" t="s">
        <v>8218</v>
      </c>
      <c r="G1573" t="s">
        <v>8224</v>
      </c>
      <c r="H1573" t="s">
        <v>8246</v>
      </c>
      <c r="I1573">
        <v>1416331406</v>
      </c>
      <c r="J1573">
        <v>1413735806</v>
      </c>
      <c r="K1573" t="b">
        <v>1</v>
      </c>
      <c r="L1573">
        <v>100</v>
      </c>
      <c r="M1573" t="b">
        <v>1</v>
      </c>
      <c r="N1573" t="s">
        <v>8269</v>
      </c>
      <c r="O1573">
        <f t="shared" si="165"/>
        <v>109</v>
      </c>
      <c r="P1573">
        <f t="shared" si="167"/>
        <v>54.3</v>
      </c>
      <c r="Q1573" s="10" t="s">
        <v>8323</v>
      </c>
      <c r="R1573" t="s">
        <v>8326</v>
      </c>
      <c r="S1573" s="14">
        <f t="shared" si="168"/>
        <v>41931.682939814818</v>
      </c>
      <c r="T1573" s="15">
        <f t="shared" si="169"/>
        <v>41961.724606481483</v>
      </c>
      <c r="U1573">
        <f t="shared" ref="U1573:U1574" si="171">YEAR(S1573)</f>
        <v>2014</v>
      </c>
    </row>
    <row r="1574" spans="1:21" ht="49" x14ac:dyDescent="0.25">
      <c r="A1574">
        <v>3278</v>
      </c>
      <c r="B1574" s="3" t="s">
        <v>3278</v>
      </c>
      <c r="C1574" s="3" t="s">
        <v>7388</v>
      </c>
      <c r="D1574" s="6">
        <v>2500</v>
      </c>
      <c r="E1574" s="8">
        <v>2585</v>
      </c>
      <c r="F1574" t="s">
        <v>8218</v>
      </c>
      <c r="G1574" t="s">
        <v>8224</v>
      </c>
      <c r="H1574" t="s">
        <v>8246</v>
      </c>
      <c r="I1574">
        <v>1433017303</v>
      </c>
      <c r="J1574">
        <v>1430425303</v>
      </c>
      <c r="K1574" t="b">
        <v>1</v>
      </c>
      <c r="L1574">
        <v>34</v>
      </c>
      <c r="M1574" t="b">
        <v>1</v>
      </c>
      <c r="N1574" t="s">
        <v>8269</v>
      </c>
      <c r="O1574">
        <f t="shared" si="165"/>
        <v>103</v>
      </c>
      <c r="P1574">
        <f t="shared" si="167"/>
        <v>76.03</v>
      </c>
      <c r="Q1574" s="10" t="s">
        <v>8323</v>
      </c>
      <c r="R1574" t="s">
        <v>8326</v>
      </c>
      <c r="S1574" s="14">
        <f t="shared" si="168"/>
        <v>42124.848414351851</v>
      </c>
      <c r="T1574" s="15">
        <f t="shared" si="169"/>
        <v>42154.848414351851</v>
      </c>
      <c r="U1574">
        <f t="shared" si="171"/>
        <v>2015</v>
      </c>
    </row>
    <row r="1575" spans="1:21" ht="49" hidden="1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65"/>
        <v>109</v>
      </c>
      <c r="P1575">
        <f t="shared" si="167"/>
        <v>89.24</v>
      </c>
      <c r="Q1575" s="10" t="s">
        <v>8313</v>
      </c>
      <c r="R1575" t="s">
        <v>8314</v>
      </c>
      <c r="S1575" s="14">
        <f t="shared" si="168"/>
        <v>42419.603703703702</v>
      </c>
      <c r="T1575" s="15">
        <f t="shared" si="169"/>
        <v>42449.562037037031</v>
      </c>
    </row>
    <row r="1576" spans="1:21" ht="49" x14ac:dyDescent="0.25">
      <c r="A1576">
        <v>3279</v>
      </c>
      <c r="B1576" s="3" t="s">
        <v>3279</v>
      </c>
      <c r="C1576" s="3" t="s">
        <v>7389</v>
      </c>
      <c r="D1576" s="6">
        <v>5800</v>
      </c>
      <c r="E1576" s="8">
        <v>6628</v>
      </c>
      <c r="F1576" t="s">
        <v>8218</v>
      </c>
      <c r="G1576" t="s">
        <v>8223</v>
      </c>
      <c r="H1576" t="s">
        <v>8245</v>
      </c>
      <c r="I1576">
        <v>1459474059</v>
      </c>
      <c r="J1576">
        <v>1456885659</v>
      </c>
      <c r="K1576" t="b">
        <v>0</v>
      </c>
      <c r="L1576">
        <v>63</v>
      </c>
      <c r="M1576" t="b">
        <v>1</v>
      </c>
      <c r="N1576" t="s">
        <v>8269</v>
      </c>
      <c r="O1576">
        <f t="shared" si="165"/>
        <v>114</v>
      </c>
      <c r="P1576">
        <f t="shared" si="167"/>
        <v>105.21</v>
      </c>
      <c r="Q1576" s="10" t="s">
        <v>8323</v>
      </c>
      <c r="R1576" t="s">
        <v>8326</v>
      </c>
      <c r="S1576" s="14">
        <f t="shared" si="168"/>
        <v>42431.102534722217</v>
      </c>
      <c r="T1576" s="15">
        <f t="shared" si="169"/>
        <v>42461.06086805556</v>
      </c>
      <c r="U1576">
        <f>YEAR(S1576)</f>
        <v>2016</v>
      </c>
    </row>
    <row r="1577" spans="1:21" ht="49" hidden="1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65"/>
        <v>147</v>
      </c>
      <c r="P1577">
        <f t="shared" si="167"/>
        <v>91.63</v>
      </c>
      <c r="Q1577" s="10" t="s">
        <v>8327</v>
      </c>
      <c r="R1577" t="s">
        <v>8331</v>
      </c>
      <c r="S1577" s="14">
        <f t="shared" si="168"/>
        <v>41933.838171296295</v>
      </c>
      <c r="T1577" s="15">
        <f t="shared" si="169"/>
        <v>41978.879837962959</v>
      </c>
    </row>
    <row r="1578" spans="1:21" ht="65" hidden="1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65"/>
        <v>195</v>
      </c>
      <c r="P1578">
        <f t="shared" si="167"/>
        <v>27.39</v>
      </c>
      <c r="Q1578" s="10" t="s">
        <v>8327</v>
      </c>
      <c r="R1578" t="s">
        <v>8328</v>
      </c>
      <c r="S1578" s="14">
        <f t="shared" si="168"/>
        <v>40456.954351851848</v>
      </c>
      <c r="T1578" s="15">
        <f t="shared" si="169"/>
        <v>40484.018055555556</v>
      </c>
    </row>
    <row r="1579" spans="1:21" ht="49" x14ac:dyDescent="0.25">
      <c r="A1579">
        <v>3280</v>
      </c>
      <c r="B1579" s="3" t="s">
        <v>3280</v>
      </c>
      <c r="C1579" s="3" t="s">
        <v>7390</v>
      </c>
      <c r="D1579" s="6">
        <v>2000</v>
      </c>
      <c r="E1579" s="8">
        <v>2060</v>
      </c>
      <c r="F1579" t="s">
        <v>8218</v>
      </c>
      <c r="G1579" t="s">
        <v>8223</v>
      </c>
      <c r="H1579" t="s">
        <v>8245</v>
      </c>
      <c r="I1579">
        <v>1433134800</v>
      </c>
      <c r="J1579">
        <v>1430158198</v>
      </c>
      <c r="K1579" t="b">
        <v>0</v>
      </c>
      <c r="L1579">
        <v>30</v>
      </c>
      <c r="M1579" t="b">
        <v>1</v>
      </c>
      <c r="N1579" t="s">
        <v>8269</v>
      </c>
      <c r="O1579">
        <f t="shared" si="165"/>
        <v>103</v>
      </c>
      <c r="P1579">
        <f t="shared" si="167"/>
        <v>68.67</v>
      </c>
      <c r="Q1579" s="10" t="s">
        <v>8323</v>
      </c>
      <c r="R1579" t="s">
        <v>8326</v>
      </c>
      <c r="S1579" s="14">
        <f t="shared" si="168"/>
        <v>42121.756921296299</v>
      </c>
      <c r="T1579" s="15">
        <f t="shared" si="169"/>
        <v>42156.208333333328</v>
      </c>
      <c r="U1579">
        <f>YEAR(S1579)</f>
        <v>2015</v>
      </c>
    </row>
    <row r="1580" spans="1:21" ht="33" hidden="1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65"/>
        <v>293</v>
      </c>
      <c r="P1580">
        <f t="shared" si="167"/>
        <v>36.61</v>
      </c>
      <c r="Q1580" s="10" t="s">
        <v>8321</v>
      </c>
      <c r="R1580" t="s">
        <v>8322</v>
      </c>
      <c r="S1580" s="14">
        <f t="shared" si="168"/>
        <v>41333.837187500001</v>
      </c>
      <c r="T1580" s="15">
        <f t="shared" si="169"/>
        <v>41353.795520833337</v>
      </c>
    </row>
    <row r="1581" spans="1:21" ht="33" x14ac:dyDescent="0.25">
      <c r="A1581">
        <v>3281</v>
      </c>
      <c r="B1581" s="3" t="s">
        <v>3281</v>
      </c>
      <c r="C1581" s="3" t="s">
        <v>7391</v>
      </c>
      <c r="D1581" s="6">
        <v>5000</v>
      </c>
      <c r="E1581" s="8">
        <v>6080</v>
      </c>
      <c r="F1581" t="s">
        <v>8218</v>
      </c>
      <c r="G1581" t="s">
        <v>8223</v>
      </c>
      <c r="H1581" t="s">
        <v>8245</v>
      </c>
      <c r="I1581">
        <v>1441153705</v>
      </c>
      <c r="J1581">
        <v>1438561705</v>
      </c>
      <c r="K1581" t="b">
        <v>0</v>
      </c>
      <c r="L1581">
        <v>47</v>
      </c>
      <c r="M1581" t="b">
        <v>1</v>
      </c>
      <c r="N1581" t="s">
        <v>8269</v>
      </c>
      <c r="O1581">
        <f t="shared" si="165"/>
        <v>122</v>
      </c>
      <c r="P1581">
        <f t="shared" si="167"/>
        <v>129.36000000000001</v>
      </c>
      <c r="Q1581" s="10" t="s">
        <v>8323</v>
      </c>
      <c r="R1581" t="s">
        <v>8326</v>
      </c>
      <c r="S1581" s="14">
        <f t="shared" si="168"/>
        <v>42219.019733796296</v>
      </c>
      <c r="T1581" s="15">
        <f t="shared" si="169"/>
        <v>42249.019733796296</v>
      </c>
      <c r="U1581">
        <f t="shared" ref="U1581:U1582" si="172">YEAR(S1581)</f>
        <v>2015</v>
      </c>
    </row>
    <row r="1582" spans="1:21" ht="49" x14ac:dyDescent="0.25">
      <c r="A1582">
        <v>3282</v>
      </c>
      <c r="B1582" s="3" t="s">
        <v>3282</v>
      </c>
      <c r="C1582" s="3" t="s">
        <v>7392</v>
      </c>
      <c r="D1582" s="6">
        <v>31000</v>
      </c>
      <c r="E1582" s="8">
        <v>31820.5</v>
      </c>
      <c r="F1582" t="s">
        <v>8218</v>
      </c>
      <c r="G1582" t="s">
        <v>8223</v>
      </c>
      <c r="H1582" t="s">
        <v>8245</v>
      </c>
      <c r="I1582">
        <v>1461904788</v>
      </c>
      <c r="J1582">
        <v>1458103188</v>
      </c>
      <c r="K1582" t="b">
        <v>0</v>
      </c>
      <c r="L1582">
        <v>237</v>
      </c>
      <c r="M1582" t="b">
        <v>1</v>
      </c>
      <c r="N1582" t="s">
        <v>8269</v>
      </c>
      <c r="O1582">
        <f t="shared" si="165"/>
        <v>103</v>
      </c>
      <c r="P1582">
        <f t="shared" si="167"/>
        <v>134.26</v>
      </c>
      <c r="Q1582" s="10" t="s">
        <v>8323</v>
      </c>
      <c r="R1582" t="s">
        <v>8326</v>
      </c>
      <c r="S1582" s="14">
        <f t="shared" si="168"/>
        <v>42445.19430555556</v>
      </c>
      <c r="T1582" s="15">
        <f t="shared" si="169"/>
        <v>42489.19430555556</v>
      </c>
      <c r="U1582">
        <f t="shared" si="172"/>
        <v>2016</v>
      </c>
    </row>
    <row r="1583" spans="1:21" ht="49" hidden="1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65"/>
        <v>145</v>
      </c>
      <c r="P1583">
        <f t="shared" si="167"/>
        <v>47.67</v>
      </c>
      <c r="Q1583" s="10" t="s">
        <v>8327</v>
      </c>
      <c r="R1583" t="s">
        <v>8331</v>
      </c>
      <c r="S1583" s="14">
        <f t="shared" si="168"/>
        <v>40895.897974537038</v>
      </c>
      <c r="T1583" s="15">
        <f t="shared" si="169"/>
        <v>40925.897974537038</v>
      </c>
    </row>
    <row r="1584" spans="1:21" ht="49" hidden="1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65"/>
        <v>2</v>
      </c>
      <c r="P1584">
        <f t="shared" si="167"/>
        <v>160.5</v>
      </c>
      <c r="Q1584" s="10" t="s">
        <v>8308</v>
      </c>
      <c r="R1584" t="s">
        <v>8310</v>
      </c>
      <c r="S1584" s="14">
        <f t="shared" si="168"/>
        <v>42185.058993055558</v>
      </c>
      <c r="T1584" s="15">
        <f t="shared" si="169"/>
        <v>42230.058993055558</v>
      </c>
    </row>
    <row r="1585" spans="1:21" ht="49" hidden="1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65"/>
        <v>192</v>
      </c>
      <c r="P1585">
        <f t="shared" si="167"/>
        <v>23.65</v>
      </c>
      <c r="Q1585" s="10" t="s">
        <v>8308</v>
      </c>
      <c r="R1585" t="s">
        <v>8309</v>
      </c>
      <c r="S1585" s="14">
        <f t="shared" si="168"/>
        <v>41737.097499999996</v>
      </c>
      <c r="T1585" s="15">
        <f t="shared" si="169"/>
        <v>41773.961111111108</v>
      </c>
    </row>
    <row r="1586" spans="1:21" ht="49" hidden="1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65"/>
        <v>125</v>
      </c>
      <c r="P1586">
        <f t="shared" si="167"/>
        <v>32.01</v>
      </c>
      <c r="Q1586" s="10" t="s">
        <v>8327</v>
      </c>
      <c r="R1586" t="s">
        <v>8338</v>
      </c>
      <c r="S1586" s="14">
        <f t="shared" si="168"/>
        <v>40592.704652777778</v>
      </c>
      <c r="T1586" s="15">
        <f t="shared" si="169"/>
        <v>40622.662986111114</v>
      </c>
    </row>
    <row r="1587" spans="1:21" ht="49" x14ac:dyDescent="0.25">
      <c r="A1587">
        <v>3283</v>
      </c>
      <c r="B1587" s="3" t="s">
        <v>3283</v>
      </c>
      <c r="C1587" s="3" t="s">
        <v>7393</v>
      </c>
      <c r="D1587" s="6">
        <v>800</v>
      </c>
      <c r="E1587" s="8">
        <v>838</v>
      </c>
      <c r="F1587" t="s">
        <v>8218</v>
      </c>
      <c r="G1587" t="s">
        <v>8224</v>
      </c>
      <c r="H1587" t="s">
        <v>8246</v>
      </c>
      <c r="I1587">
        <v>1455138000</v>
      </c>
      <c r="J1587">
        <v>1452448298</v>
      </c>
      <c r="K1587" t="b">
        <v>0</v>
      </c>
      <c r="L1587">
        <v>47</v>
      </c>
      <c r="M1587" t="b">
        <v>1</v>
      </c>
      <c r="N1587" t="s">
        <v>8269</v>
      </c>
      <c r="O1587">
        <f t="shared" si="165"/>
        <v>105</v>
      </c>
      <c r="P1587">
        <f t="shared" si="167"/>
        <v>17.829999999999998</v>
      </c>
      <c r="Q1587" s="10" t="s">
        <v>8323</v>
      </c>
      <c r="R1587" t="s">
        <v>8326</v>
      </c>
      <c r="S1587" s="14">
        <f t="shared" si="168"/>
        <v>42379.74418981481</v>
      </c>
      <c r="T1587" s="15">
        <f t="shared" si="169"/>
        <v>42410.875</v>
      </c>
      <c r="U1587">
        <f t="shared" ref="U1587:U1588" si="173">YEAR(S1587)</f>
        <v>2016</v>
      </c>
    </row>
    <row r="1588" spans="1:21" ht="49" x14ac:dyDescent="0.25">
      <c r="A1588">
        <v>3284</v>
      </c>
      <c r="B1588" s="3" t="s">
        <v>3284</v>
      </c>
      <c r="C1588" s="3" t="s">
        <v>7394</v>
      </c>
      <c r="D1588" s="6">
        <v>3000</v>
      </c>
      <c r="E1588" s="8">
        <v>3048</v>
      </c>
      <c r="F1588" t="s">
        <v>8218</v>
      </c>
      <c r="G1588" t="s">
        <v>8223</v>
      </c>
      <c r="H1588" t="s">
        <v>8245</v>
      </c>
      <c r="I1588">
        <v>1454047140</v>
      </c>
      <c r="J1588">
        <v>1452546853</v>
      </c>
      <c r="K1588" t="b">
        <v>0</v>
      </c>
      <c r="L1588">
        <v>15</v>
      </c>
      <c r="M1588" t="b">
        <v>1</v>
      </c>
      <c r="N1588" t="s">
        <v>8269</v>
      </c>
      <c r="O1588">
        <f t="shared" si="165"/>
        <v>102</v>
      </c>
      <c r="P1588">
        <f t="shared" si="167"/>
        <v>203.2</v>
      </c>
      <c r="Q1588" s="10" t="s">
        <v>8323</v>
      </c>
      <c r="R1588" t="s">
        <v>8326</v>
      </c>
      <c r="S1588" s="14">
        <f t="shared" si="168"/>
        <v>42380.884872685187</v>
      </c>
      <c r="T1588" s="15">
        <f t="shared" si="169"/>
        <v>42398.249305555553</v>
      </c>
      <c r="U1588">
        <f t="shared" si="173"/>
        <v>2016</v>
      </c>
    </row>
    <row r="1589" spans="1:21" ht="49" hidden="1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65"/>
        <v>19</v>
      </c>
      <c r="P1589">
        <f t="shared" si="167"/>
        <v>358.88</v>
      </c>
      <c r="Q1589" s="10" t="s">
        <v>8319</v>
      </c>
      <c r="R1589" t="s">
        <v>8345</v>
      </c>
      <c r="S1589" s="14">
        <f t="shared" si="168"/>
        <v>42150.485439814816</v>
      </c>
      <c r="T1589" s="15">
        <f t="shared" si="169"/>
        <v>42181.166666666672</v>
      </c>
    </row>
    <row r="1590" spans="1:21" ht="21" x14ac:dyDescent="0.25">
      <c r="A1590">
        <v>3285</v>
      </c>
      <c r="B1590" s="3" t="s">
        <v>3285</v>
      </c>
      <c r="C1590" s="3" t="s">
        <v>7395</v>
      </c>
      <c r="D1590" s="6">
        <v>4999</v>
      </c>
      <c r="E1590" s="8">
        <v>5604</v>
      </c>
      <c r="F1590" t="s">
        <v>8218</v>
      </c>
      <c r="G1590" t="s">
        <v>8223</v>
      </c>
      <c r="H1590" t="s">
        <v>8245</v>
      </c>
      <c r="I1590">
        <v>1488258000</v>
      </c>
      <c r="J1590">
        <v>1485556626</v>
      </c>
      <c r="K1590" t="b">
        <v>0</v>
      </c>
      <c r="L1590">
        <v>81</v>
      </c>
      <c r="M1590" t="b">
        <v>1</v>
      </c>
      <c r="N1590" t="s">
        <v>8269</v>
      </c>
      <c r="O1590">
        <f t="shared" si="165"/>
        <v>112</v>
      </c>
      <c r="P1590">
        <f t="shared" si="167"/>
        <v>69.19</v>
      </c>
      <c r="Q1590" s="10" t="s">
        <v>8323</v>
      </c>
      <c r="R1590" t="s">
        <v>8326</v>
      </c>
      <c r="S1590" s="14">
        <f t="shared" si="168"/>
        <v>42762.942430555559</v>
      </c>
      <c r="T1590" s="15">
        <f t="shared" si="169"/>
        <v>42794.208333333328</v>
      </c>
      <c r="U1590">
        <f t="shared" ref="U1590:U1591" si="174">YEAR(S1590)</f>
        <v>2017</v>
      </c>
    </row>
    <row r="1591" spans="1:21" ht="49" x14ac:dyDescent="0.25">
      <c r="A1591">
        <v>3286</v>
      </c>
      <c r="B1591" s="3" t="s">
        <v>3286</v>
      </c>
      <c r="C1591" s="3" t="s">
        <v>7396</v>
      </c>
      <c r="D1591" s="6">
        <v>15000</v>
      </c>
      <c r="E1591" s="8">
        <v>15265</v>
      </c>
      <c r="F1591" t="s">
        <v>8218</v>
      </c>
      <c r="G1591" t="s">
        <v>8223</v>
      </c>
      <c r="H1591" t="s">
        <v>8245</v>
      </c>
      <c r="I1591">
        <v>1471291782</v>
      </c>
      <c r="J1591">
        <v>1468699782</v>
      </c>
      <c r="K1591" t="b">
        <v>0</v>
      </c>
      <c r="L1591">
        <v>122</v>
      </c>
      <c r="M1591" t="b">
        <v>1</v>
      </c>
      <c r="N1591" t="s">
        <v>8269</v>
      </c>
      <c r="O1591">
        <f t="shared" si="165"/>
        <v>102</v>
      </c>
      <c r="P1591">
        <f t="shared" si="167"/>
        <v>125.12</v>
      </c>
      <c r="Q1591" s="10" t="s">
        <v>8323</v>
      </c>
      <c r="R1591" t="s">
        <v>8326</v>
      </c>
      <c r="S1591" s="14">
        <f t="shared" si="168"/>
        <v>42567.840069444443</v>
      </c>
      <c r="T1591" s="15">
        <f t="shared" si="169"/>
        <v>42597.840069444443</v>
      </c>
      <c r="U1591">
        <f t="shared" si="174"/>
        <v>2016</v>
      </c>
    </row>
    <row r="1592" spans="1:21" ht="49" hidden="1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65"/>
        <v>143</v>
      </c>
      <c r="P1592">
        <f t="shared" si="167"/>
        <v>48.54</v>
      </c>
      <c r="Q1592" s="10" t="s">
        <v>8323</v>
      </c>
      <c r="R1592" t="s">
        <v>8335</v>
      </c>
      <c r="S1592" s="14">
        <f t="shared" si="168"/>
        <v>41887.111354166671</v>
      </c>
      <c r="T1592" s="15">
        <f t="shared" si="169"/>
        <v>41909.166666666664</v>
      </c>
    </row>
    <row r="1593" spans="1:21" ht="33" x14ac:dyDescent="0.25">
      <c r="A1593">
        <v>3287</v>
      </c>
      <c r="B1593" s="3" t="s">
        <v>3287</v>
      </c>
      <c r="C1593" s="3" t="s">
        <v>7397</v>
      </c>
      <c r="D1593" s="6">
        <v>2500</v>
      </c>
      <c r="E1593" s="8">
        <v>2500</v>
      </c>
      <c r="F1593" t="s">
        <v>8218</v>
      </c>
      <c r="G1593" t="s">
        <v>8228</v>
      </c>
      <c r="H1593" t="s">
        <v>8250</v>
      </c>
      <c r="I1593">
        <v>1448733628</v>
      </c>
      <c r="J1593">
        <v>1446573628</v>
      </c>
      <c r="K1593" t="b">
        <v>0</v>
      </c>
      <c r="L1593">
        <v>34</v>
      </c>
      <c r="M1593" t="b">
        <v>1</v>
      </c>
      <c r="N1593" t="s">
        <v>8269</v>
      </c>
      <c r="O1593">
        <f t="shared" si="165"/>
        <v>100</v>
      </c>
      <c r="P1593">
        <f t="shared" si="167"/>
        <v>73.53</v>
      </c>
      <c r="Q1593" s="10" t="s">
        <v>8323</v>
      </c>
      <c r="R1593" t="s">
        <v>8326</v>
      </c>
      <c r="S1593" s="14">
        <f t="shared" si="168"/>
        <v>42311.750324074077</v>
      </c>
      <c r="T1593" s="15">
        <f t="shared" si="169"/>
        <v>42336.750324074077</v>
      </c>
      <c r="U1593">
        <f t="shared" ref="U1593:U1594" si="175">YEAR(S1593)</f>
        <v>2015</v>
      </c>
    </row>
    <row r="1594" spans="1:21" ht="49" x14ac:dyDescent="0.25">
      <c r="A1594">
        <v>3288</v>
      </c>
      <c r="B1594" s="3" t="s">
        <v>3288</v>
      </c>
      <c r="C1594" s="3" t="s">
        <v>7398</v>
      </c>
      <c r="D1594" s="6">
        <v>10000</v>
      </c>
      <c r="E1594" s="8">
        <v>10026.49</v>
      </c>
      <c r="F1594" t="s">
        <v>8218</v>
      </c>
      <c r="G1594" t="s">
        <v>8224</v>
      </c>
      <c r="H1594" t="s">
        <v>8246</v>
      </c>
      <c r="I1594">
        <v>1466463600</v>
      </c>
      <c r="J1594">
        <v>1463337315</v>
      </c>
      <c r="K1594" t="b">
        <v>0</v>
      </c>
      <c r="L1594">
        <v>207</v>
      </c>
      <c r="M1594" t="b">
        <v>1</v>
      </c>
      <c r="N1594" t="s">
        <v>8269</v>
      </c>
      <c r="O1594">
        <f t="shared" si="165"/>
        <v>100</v>
      </c>
      <c r="P1594">
        <f t="shared" si="167"/>
        <v>48.44</v>
      </c>
      <c r="Q1594" s="10" t="s">
        <v>8323</v>
      </c>
      <c r="R1594" t="s">
        <v>8326</v>
      </c>
      <c r="S1594" s="14">
        <f t="shared" si="168"/>
        <v>42505.774479166663</v>
      </c>
      <c r="T1594" s="15">
        <f t="shared" si="169"/>
        <v>42541.958333333328</v>
      </c>
      <c r="U1594">
        <f t="shared" si="175"/>
        <v>2016</v>
      </c>
    </row>
    <row r="1595" spans="1:21" ht="49" hidden="1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65"/>
        <v>3</v>
      </c>
      <c r="P1595">
        <f t="shared" si="167"/>
        <v>74.790000000000006</v>
      </c>
      <c r="Q1595" s="10" t="s">
        <v>8308</v>
      </c>
      <c r="R1595" t="s">
        <v>8310</v>
      </c>
      <c r="S1595" s="14">
        <f t="shared" si="168"/>
        <v>42422.107129629629</v>
      </c>
      <c r="T1595" s="15">
        <f t="shared" si="169"/>
        <v>42467.065462962957</v>
      </c>
    </row>
    <row r="1596" spans="1:21" ht="49" hidden="1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65"/>
        <v>189</v>
      </c>
      <c r="P1596">
        <f t="shared" si="167"/>
        <v>43.06</v>
      </c>
      <c r="Q1596" s="10" t="s">
        <v>8327</v>
      </c>
      <c r="R1596" t="s">
        <v>8331</v>
      </c>
      <c r="S1596" s="14">
        <f t="shared" si="168"/>
        <v>42424.161898148144</v>
      </c>
      <c r="T1596" s="15">
        <f t="shared" si="169"/>
        <v>42454.12023148148</v>
      </c>
    </row>
    <row r="1597" spans="1:21" ht="49" hidden="1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65"/>
        <v>114</v>
      </c>
      <c r="P1597">
        <f t="shared" si="167"/>
        <v>27.32</v>
      </c>
      <c r="Q1597" s="10" t="s">
        <v>8327</v>
      </c>
      <c r="R1597" t="s">
        <v>8331</v>
      </c>
      <c r="S1597" s="14">
        <f t="shared" si="168"/>
        <v>42401.154930555553</v>
      </c>
      <c r="T1597" s="15">
        <f t="shared" si="169"/>
        <v>42432.154930555553</v>
      </c>
    </row>
    <row r="1598" spans="1:21" ht="49" hidden="1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65"/>
        <v>11</v>
      </c>
      <c r="P1598">
        <f t="shared" si="167"/>
        <v>33.76</v>
      </c>
      <c r="Q1598" s="10" t="s">
        <v>8308</v>
      </c>
      <c r="R1598" t="s">
        <v>8340</v>
      </c>
      <c r="S1598" s="14">
        <f t="shared" si="168"/>
        <v>41962.749027777783</v>
      </c>
      <c r="T1598" s="15">
        <f t="shared" si="169"/>
        <v>41992.818055555559</v>
      </c>
    </row>
    <row r="1599" spans="1:21" ht="49" hidden="1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65"/>
        <v>123</v>
      </c>
      <c r="P1599">
        <f t="shared" si="167"/>
        <v>74.61</v>
      </c>
      <c r="Q1599" s="10" t="s">
        <v>8327</v>
      </c>
      <c r="R1599" t="s">
        <v>8331</v>
      </c>
      <c r="S1599" s="14">
        <f t="shared" si="168"/>
        <v>40665.949976851851</v>
      </c>
      <c r="T1599" s="15">
        <f t="shared" si="169"/>
        <v>40692.041666666664</v>
      </c>
    </row>
    <row r="1600" spans="1:21" ht="49" hidden="1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65"/>
        <v>142</v>
      </c>
      <c r="P1600">
        <f t="shared" si="167"/>
        <v>65.88</v>
      </c>
      <c r="Q1600" s="10" t="s">
        <v>8321</v>
      </c>
      <c r="R1600" t="s">
        <v>8322</v>
      </c>
      <c r="S1600" s="14">
        <f t="shared" si="168"/>
        <v>42292.539548611108</v>
      </c>
      <c r="T1600" s="15">
        <f t="shared" si="169"/>
        <v>42313.58121527778</v>
      </c>
    </row>
    <row r="1601" spans="1:21" ht="33" hidden="1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65"/>
        <v>142</v>
      </c>
      <c r="P1601">
        <f t="shared" si="167"/>
        <v>88.47</v>
      </c>
      <c r="Q1601" s="10" t="s">
        <v>8327</v>
      </c>
      <c r="R1601" t="s">
        <v>8338</v>
      </c>
      <c r="S1601" s="14">
        <f t="shared" si="168"/>
        <v>41526.435613425929</v>
      </c>
      <c r="T1601" s="15">
        <f t="shared" si="169"/>
        <v>41556.435613425929</v>
      </c>
    </row>
    <row r="1602" spans="1:21" ht="49" hidden="1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ref="O1602:O1665" si="176">ROUND(E1602/D1602*100,0)</f>
        <v>103</v>
      </c>
      <c r="P1602">
        <f t="shared" si="167"/>
        <v>88.33</v>
      </c>
      <c r="Q1602" s="10" t="s">
        <v>8327</v>
      </c>
      <c r="R1602" t="s">
        <v>8331</v>
      </c>
      <c r="S1602" s="14">
        <f t="shared" si="168"/>
        <v>41442.741249999999</v>
      </c>
      <c r="T1602" s="15">
        <f t="shared" si="169"/>
        <v>41458.207638888889</v>
      </c>
    </row>
    <row r="1603" spans="1:21" ht="49" x14ac:dyDescent="0.25">
      <c r="A1603">
        <v>3289</v>
      </c>
      <c r="B1603" s="3" t="s">
        <v>3289</v>
      </c>
      <c r="C1603" s="3" t="s">
        <v>7399</v>
      </c>
      <c r="D1603" s="6">
        <v>500</v>
      </c>
      <c r="E1603" s="8">
        <v>665.21</v>
      </c>
      <c r="F1603" t="s">
        <v>8218</v>
      </c>
      <c r="G1603" t="s">
        <v>8224</v>
      </c>
      <c r="H1603" t="s">
        <v>8246</v>
      </c>
      <c r="I1603">
        <v>1487580602</v>
      </c>
      <c r="J1603">
        <v>1485161402</v>
      </c>
      <c r="K1603" t="b">
        <v>0</v>
      </c>
      <c r="L1603">
        <v>25</v>
      </c>
      <c r="M1603" t="b">
        <v>1</v>
      </c>
      <c r="N1603" t="s">
        <v>8269</v>
      </c>
      <c r="O1603">
        <f t="shared" si="176"/>
        <v>133</v>
      </c>
      <c r="P1603">
        <f t="shared" si="167"/>
        <v>26.61</v>
      </c>
      <c r="Q1603" s="10" t="s">
        <v>8323</v>
      </c>
      <c r="R1603" t="s">
        <v>8326</v>
      </c>
      <c r="S1603" s="14">
        <f t="shared" si="168"/>
        <v>42758.368078703701</v>
      </c>
      <c r="T1603" s="15">
        <f t="shared" si="169"/>
        <v>42786.368078703701</v>
      </c>
      <c r="U1603">
        <f t="shared" ref="U1603:U1605" si="177">YEAR(S1603)</f>
        <v>2017</v>
      </c>
    </row>
    <row r="1604" spans="1:21" ht="81" x14ac:dyDescent="0.25">
      <c r="A1604">
        <v>3290</v>
      </c>
      <c r="B1604" s="3" t="s">
        <v>3290</v>
      </c>
      <c r="C1604" s="3" t="s">
        <v>7400</v>
      </c>
      <c r="D1604" s="6">
        <v>2000</v>
      </c>
      <c r="E1604" s="8">
        <v>2424</v>
      </c>
      <c r="F1604" t="s">
        <v>8218</v>
      </c>
      <c r="G1604" t="s">
        <v>8224</v>
      </c>
      <c r="H1604" t="s">
        <v>8246</v>
      </c>
      <c r="I1604">
        <v>1489234891</v>
      </c>
      <c r="J1604">
        <v>1486642891</v>
      </c>
      <c r="K1604" t="b">
        <v>0</v>
      </c>
      <c r="L1604">
        <v>72</v>
      </c>
      <c r="M1604" t="b">
        <v>1</v>
      </c>
      <c r="N1604" t="s">
        <v>8269</v>
      </c>
      <c r="O1604">
        <f t="shared" si="176"/>
        <v>121</v>
      </c>
      <c r="P1604">
        <f t="shared" si="167"/>
        <v>33.67</v>
      </c>
      <c r="Q1604" s="10" t="s">
        <v>8323</v>
      </c>
      <c r="R1604" t="s">
        <v>8326</v>
      </c>
      <c r="S1604" s="14">
        <f t="shared" si="168"/>
        <v>42775.51494212963</v>
      </c>
      <c r="T1604" s="15">
        <f t="shared" si="169"/>
        <v>42805.51494212963</v>
      </c>
      <c r="U1604">
        <f t="shared" si="177"/>
        <v>2017</v>
      </c>
    </row>
    <row r="1605" spans="1:21" ht="49" x14ac:dyDescent="0.25">
      <c r="A1605">
        <v>3291</v>
      </c>
      <c r="B1605" s="3" t="s">
        <v>3291</v>
      </c>
      <c r="C1605" s="3" t="s">
        <v>7401</v>
      </c>
      <c r="D1605" s="6">
        <v>500</v>
      </c>
      <c r="E1605" s="8">
        <v>570</v>
      </c>
      <c r="F1605" t="s">
        <v>8218</v>
      </c>
      <c r="G1605" t="s">
        <v>8223</v>
      </c>
      <c r="H1605" t="s">
        <v>8245</v>
      </c>
      <c r="I1605">
        <v>1442462340</v>
      </c>
      <c r="J1605">
        <v>1439743900</v>
      </c>
      <c r="K1605" t="b">
        <v>0</v>
      </c>
      <c r="L1605">
        <v>14</v>
      </c>
      <c r="M1605" t="b">
        <v>1</v>
      </c>
      <c r="N1605" t="s">
        <v>8269</v>
      </c>
      <c r="O1605">
        <f t="shared" si="176"/>
        <v>114</v>
      </c>
      <c r="P1605">
        <f t="shared" si="167"/>
        <v>40.71</v>
      </c>
      <c r="Q1605" s="10" t="s">
        <v>8323</v>
      </c>
      <c r="R1605" t="s">
        <v>8326</v>
      </c>
      <c r="S1605" s="14">
        <f t="shared" si="168"/>
        <v>42232.702546296292</v>
      </c>
      <c r="T1605" s="15">
        <f t="shared" si="169"/>
        <v>42264.165972222225</v>
      </c>
      <c r="U1605">
        <f t="shared" si="177"/>
        <v>2015</v>
      </c>
    </row>
    <row r="1606" spans="1:21" ht="49" hidden="1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76"/>
        <v>112</v>
      </c>
      <c r="P1606">
        <f t="shared" si="167"/>
        <v>56</v>
      </c>
      <c r="Q1606" s="10" t="s">
        <v>8308</v>
      </c>
      <c r="R1606" t="s">
        <v>8315</v>
      </c>
      <c r="S1606" s="14">
        <f t="shared" si="168"/>
        <v>42128.628113425926</v>
      </c>
      <c r="T1606" s="15">
        <f t="shared" si="169"/>
        <v>42158.628113425926</v>
      </c>
    </row>
    <row r="1607" spans="1:21" ht="49" x14ac:dyDescent="0.25">
      <c r="A1607">
        <v>3292</v>
      </c>
      <c r="B1607" s="3" t="s">
        <v>3292</v>
      </c>
      <c r="C1607" s="3" t="s">
        <v>7402</v>
      </c>
      <c r="D1607" s="6">
        <v>101</v>
      </c>
      <c r="E1607" s="8">
        <v>289</v>
      </c>
      <c r="F1607" t="s">
        <v>8218</v>
      </c>
      <c r="G1607" t="s">
        <v>8224</v>
      </c>
      <c r="H1607" t="s">
        <v>8246</v>
      </c>
      <c r="I1607">
        <v>1449257348</v>
      </c>
      <c r="J1607">
        <v>1444069748</v>
      </c>
      <c r="K1607" t="b">
        <v>0</v>
      </c>
      <c r="L1607">
        <v>15</v>
      </c>
      <c r="M1607" t="b">
        <v>1</v>
      </c>
      <c r="N1607" t="s">
        <v>8269</v>
      </c>
      <c r="O1607">
        <f t="shared" si="176"/>
        <v>286</v>
      </c>
      <c r="P1607">
        <f t="shared" si="167"/>
        <v>19.27</v>
      </c>
      <c r="Q1607" s="10" t="s">
        <v>8323</v>
      </c>
      <c r="R1607" t="s">
        <v>8326</v>
      </c>
      <c r="S1607" s="14">
        <f t="shared" si="168"/>
        <v>42282.770231481481</v>
      </c>
      <c r="T1607" s="15">
        <f t="shared" si="169"/>
        <v>42342.811898148153</v>
      </c>
      <c r="U1607">
        <f>YEAR(S1607)</f>
        <v>2015</v>
      </c>
    </row>
    <row r="1608" spans="1:21" ht="49" hidden="1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76"/>
        <v>140</v>
      </c>
      <c r="P1608">
        <f t="shared" si="167"/>
        <v>53.75</v>
      </c>
      <c r="Q1608" s="10" t="s">
        <v>8327</v>
      </c>
      <c r="R1608" t="s">
        <v>8338</v>
      </c>
      <c r="S1608" s="14">
        <f t="shared" si="168"/>
        <v>42461.885138888887</v>
      </c>
      <c r="T1608" s="15">
        <f t="shared" si="169"/>
        <v>42521.885138888887</v>
      </c>
    </row>
    <row r="1609" spans="1:21" ht="49" hidden="1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76"/>
        <v>43</v>
      </c>
      <c r="P1609">
        <f t="shared" si="167"/>
        <v>58.08</v>
      </c>
      <c r="Q1609" s="10" t="s">
        <v>8316</v>
      </c>
      <c r="R1609" t="s">
        <v>8344</v>
      </c>
      <c r="S1609" s="14">
        <f t="shared" si="168"/>
        <v>41733.716435185182</v>
      </c>
      <c r="T1609" s="15">
        <f t="shared" si="169"/>
        <v>41763.716435185182</v>
      </c>
    </row>
    <row r="1610" spans="1:21" ht="49" x14ac:dyDescent="0.25">
      <c r="A1610">
        <v>3293</v>
      </c>
      <c r="B1610" s="3" t="s">
        <v>3293</v>
      </c>
      <c r="C1610" s="3" t="s">
        <v>7403</v>
      </c>
      <c r="D1610" s="6">
        <v>4500</v>
      </c>
      <c r="E1610" s="8">
        <v>7670</v>
      </c>
      <c r="F1610" t="s">
        <v>8218</v>
      </c>
      <c r="G1610" t="s">
        <v>8227</v>
      </c>
      <c r="H1610" t="s">
        <v>8249</v>
      </c>
      <c r="I1610">
        <v>1488622352</v>
      </c>
      <c r="J1610">
        <v>1486030352</v>
      </c>
      <c r="K1610" t="b">
        <v>0</v>
      </c>
      <c r="L1610">
        <v>91</v>
      </c>
      <c r="M1610" t="b">
        <v>1</v>
      </c>
      <c r="N1610" t="s">
        <v>8269</v>
      </c>
      <c r="O1610">
        <f t="shared" si="176"/>
        <v>170</v>
      </c>
      <c r="P1610">
        <f t="shared" si="167"/>
        <v>84.29</v>
      </c>
      <c r="Q1610" s="10" t="s">
        <v>8323</v>
      </c>
      <c r="R1610" t="s">
        <v>8326</v>
      </c>
      <c r="S1610" s="14">
        <f t="shared" si="168"/>
        <v>42768.425370370373</v>
      </c>
      <c r="T1610" s="15">
        <f t="shared" si="169"/>
        <v>42798.425370370373</v>
      </c>
      <c r="U1610">
        <f>YEAR(S1610)</f>
        <v>2017</v>
      </c>
    </row>
    <row r="1611" spans="1:21" ht="49" hidden="1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76"/>
        <v>110</v>
      </c>
      <c r="P1611">
        <f t="shared" si="167"/>
        <v>41.68</v>
      </c>
      <c r="Q1611" s="10" t="s">
        <v>8321</v>
      </c>
      <c r="R1611" t="s">
        <v>8332</v>
      </c>
      <c r="S1611" s="14">
        <f t="shared" si="168"/>
        <v>41375.057222222218</v>
      </c>
      <c r="T1611" s="15">
        <f t="shared" si="169"/>
        <v>41405.057222222218</v>
      </c>
    </row>
    <row r="1612" spans="1:21" ht="49" x14ac:dyDescent="0.25">
      <c r="A1612">
        <v>3294</v>
      </c>
      <c r="B1612" s="3" t="s">
        <v>3294</v>
      </c>
      <c r="C1612" s="3" t="s">
        <v>7404</v>
      </c>
      <c r="D1612" s="6">
        <v>600</v>
      </c>
      <c r="E1612" s="8">
        <v>710</v>
      </c>
      <c r="F1612" t="s">
        <v>8218</v>
      </c>
      <c r="G1612" t="s">
        <v>8224</v>
      </c>
      <c r="H1612" t="s">
        <v>8246</v>
      </c>
      <c r="I1612">
        <v>1434459554</v>
      </c>
      <c r="J1612">
        <v>1431867554</v>
      </c>
      <c r="K1612" t="b">
        <v>0</v>
      </c>
      <c r="L1612">
        <v>24</v>
      </c>
      <c r="M1612" t="b">
        <v>1</v>
      </c>
      <c r="N1612" t="s">
        <v>8269</v>
      </c>
      <c r="O1612">
        <f t="shared" si="176"/>
        <v>118</v>
      </c>
      <c r="P1612">
        <f t="shared" si="167"/>
        <v>29.58</v>
      </c>
      <c r="Q1612" s="10" t="s">
        <v>8323</v>
      </c>
      <c r="R1612" t="s">
        <v>8326</v>
      </c>
      <c r="S1612" s="14">
        <f t="shared" si="168"/>
        <v>42141.541134259256</v>
      </c>
      <c r="T1612" s="15">
        <f t="shared" si="169"/>
        <v>42171.541134259256</v>
      </c>
      <c r="U1612">
        <f>YEAR(S1612)</f>
        <v>2015</v>
      </c>
    </row>
    <row r="1613" spans="1:21" ht="49" hidden="1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76"/>
        <v>23</v>
      </c>
      <c r="P1613">
        <f t="shared" si="167"/>
        <v>39.229999999999997</v>
      </c>
      <c r="Q1613" s="10" t="s">
        <v>8321</v>
      </c>
      <c r="R1613" t="s">
        <v>8339</v>
      </c>
      <c r="S1613" s="14">
        <f t="shared" si="168"/>
        <v>41218.391446759262</v>
      </c>
      <c r="T1613" s="15">
        <f t="shared" si="169"/>
        <v>41248.391446759262</v>
      </c>
    </row>
    <row r="1614" spans="1:21" ht="49" x14ac:dyDescent="0.25">
      <c r="A1614">
        <v>3295</v>
      </c>
      <c r="B1614" s="3" t="s">
        <v>3295</v>
      </c>
      <c r="C1614" s="3" t="s">
        <v>7405</v>
      </c>
      <c r="D1614" s="6">
        <v>700</v>
      </c>
      <c r="E1614" s="8">
        <v>720.01</v>
      </c>
      <c r="F1614" t="s">
        <v>8218</v>
      </c>
      <c r="G1614" t="s">
        <v>8224</v>
      </c>
      <c r="H1614" t="s">
        <v>8246</v>
      </c>
      <c r="I1614">
        <v>1474886229</v>
      </c>
      <c r="J1614">
        <v>1472294229</v>
      </c>
      <c r="K1614" t="b">
        <v>0</v>
      </c>
      <c r="L1614">
        <v>27</v>
      </c>
      <c r="M1614" t="b">
        <v>1</v>
      </c>
      <c r="N1614" t="s">
        <v>8269</v>
      </c>
      <c r="O1614">
        <f t="shared" si="176"/>
        <v>103</v>
      </c>
      <c r="P1614">
        <f t="shared" si="167"/>
        <v>26.67</v>
      </c>
      <c r="Q1614" s="10" t="s">
        <v>8323</v>
      </c>
      <c r="R1614" t="s">
        <v>8326</v>
      </c>
      <c r="S1614" s="14">
        <f t="shared" si="168"/>
        <v>42609.442465277782</v>
      </c>
      <c r="T1614" s="15">
        <f t="shared" si="169"/>
        <v>42639.442465277782</v>
      </c>
      <c r="U1614">
        <f>YEAR(S1614)</f>
        <v>2016</v>
      </c>
    </row>
    <row r="1615" spans="1:21" ht="49" hidden="1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76"/>
        <v>144</v>
      </c>
      <c r="P1615">
        <f t="shared" si="167"/>
        <v>66.709999999999994</v>
      </c>
      <c r="Q1615" s="10" t="s">
        <v>8311</v>
      </c>
      <c r="R1615" t="s">
        <v>8333</v>
      </c>
      <c r="S1615" s="14">
        <f t="shared" si="168"/>
        <v>40909.649201388893</v>
      </c>
      <c r="T1615" s="15">
        <f t="shared" si="169"/>
        <v>40937.649201388893</v>
      </c>
    </row>
    <row r="1616" spans="1:21" ht="49" hidden="1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76"/>
        <v>109</v>
      </c>
      <c r="P1616">
        <f t="shared" si="167"/>
        <v>50.63</v>
      </c>
      <c r="Q1616" s="10" t="s">
        <v>8327</v>
      </c>
      <c r="R1616" t="s">
        <v>8328</v>
      </c>
      <c r="S1616" s="14">
        <f t="shared" si="168"/>
        <v>41160.871886574074</v>
      </c>
      <c r="T1616" s="15">
        <f t="shared" si="169"/>
        <v>41188.415972222225</v>
      </c>
    </row>
    <row r="1617" spans="1:21" ht="49" hidden="1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76"/>
        <v>109</v>
      </c>
      <c r="P1617">
        <f t="shared" si="167"/>
        <v>24.15</v>
      </c>
      <c r="Q1617" s="10" t="s">
        <v>8327</v>
      </c>
      <c r="R1617" t="s">
        <v>8331</v>
      </c>
      <c r="S1617" s="14">
        <f t="shared" si="168"/>
        <v>42065.053368055553</v>
      </c>
      <c r="T1617" s="15">
        <f t="shared" si="169"/>
        <v>42125.011701388896</v>
      </c>
    </row>
    <row r="1618" spans="1:21" ht="49" hidden="1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76"/>
        <v>55</v>
      </c>
      <c r="P1618">
        <f t="shared" si="167"/>
        <v>109.04</v>
      </c>
      <c r="Q1618" s="10" t="s">
        <v>8323</v>
      </c>
      <c r="R1618" t="s">
        <v>8335</v>
      </c>
      <c r="S1618" s="14">
        <f t="shared" si="168"/>
        <v>42293.853541666671</v>
      </c>
      <c r="T1618" s="15">
        <f t="shared" si="169"/>
        <v>42352.249305555553</v>
      </c>
    </row>
    <row r="1619" spans="1:21" ht="81" hidden="1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76"/>
        <v>9</v>
      </c>
      <c r="P1619">
        <f t="shared" si="167"/>
        <v>389.29</v>
      </c>
      <c r="Q1619" s="10" t="s">
        <v>8308</v>
      </c>
      <c r="R1619" t="s">
        <v>8342</v>
      </c>
      <c r="S1619" s="14">
        <f t="shared" si="168"/>
        <v>42080.757326388892</v>
      </c>
      <c r="T1619" s="15">
        <f t="shared" si="169"/>
        <v>42110.757326388892</v>
      </c>
    </row>
    <row r="1620" spans="1:21" ht="49" x14ac:dyDescent="0.25">
      <c r="A1620">
        <v>3296</v>
      </c>
      <c r="B1620" s="3" t="s">
        <v>3296</v>
      </c>
      <c r="C1620" s="3" t="s">
        <v>7406</v>
      </c>
      <c r="D1620" s="6">
        <v>1500</v>
      </c>
      <c r="E1620" s="8">
        <v>2161</v>
      </c>
      <c r="F1620" t="s">
        <v>8218</v>
      </c>
      <c r="G1620" t="s">
        <v>8224</v>
      </c>
      <c r="H1620" t="s">
        <v>8246</v>
      </c>
      <c r="I1620">
        <v>1448229600</v>
      </c>
      <c r="J1620">
        <v>1446401372</v>
      </c>
      <c r="K1620" t="b">
        <v>0</v>
      </c>
      <c r="L1620">
        <v>47</v>
      </c>
      <c r="M1620" t="b">
        <v>1</v>
      </c>
      <c r="N1620" t="s">
        <v>8269</v>
      </c>
      <c r="O1620">
        <f t="shared" si="176"/>
        <v>144</v>
      </c>
      <c r="P1620">
        <f t="shared" ref="P1620:P1683" si="178">IFERROR(ROUND(E1620/L1620,2),0)</f>
        <v>45.98</v>
      </c>
      <c r="Q1620" s="10" t="s">
        <v>8323</v>
      </c>
      <c r="R1620" t="s">
        <v>8326</v>
      </c>
      <c r="S1620" s="14">
        <f t="shared" ref="S1620:S1683" si="179">(((J1620/60)/60)/24)+DATE(1970,1,1)</f>
        <v>42309.756620370375</v>
      </c>
      <c r="T1620" s="15">
        <f t="shared" ref="T1620:T1683" si="180">(((I1620/60)/60)/24)+DATE(1970,1,1)</f>
        <v>42330.916666666672</v>
      </c>
      <c r="U1620">
        <f>YEAR(S1620)</f>
        <v>2015</v>
      </c>
    </row>
    <row r="1621" spans="1:21" ht="21" hidden="1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76"/>
        <v>1</v>
      </c>
      <c r="P1621">
        <f t="shared" si="178"/>
        <v>49.38</v>
      </c>
      <c r="Q1621" s="10" t="s">
        <v>8316</v>
      </c>
      <c r="R1621" t="s">
        <v>8334</v>
      </c>
      <c r="S1621" s="14">
        <f t="shared" si="179"/>
        <v>41927.295694444445</v>
      </c>
      <c r="T1621" s="15">
        <f t="shared" si="180"/>
        <v>41959.337361111116</v>
      </c>
    </row>
    <row r="1622" spans="1:21" ht="49" hidden="1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76"/>
        <v>181</v>
      </c>
      <c r="P1622">
        <f t="shared" si="178"/>
        <v>40.49</v>
      </c>
      <c r="Q1622" s="10" t="s">
        <v>8319</v>
      </c>
      <c r="R1622" t="s">
        <v>8320</v>
      </c>
      <c r="S1622" s="14">
        <f t="shared" si="179"/>
        <v>42761.961099537039</v>
      </c>
      <c r="T1622" s="15">
        <f t="shared" si="180"/>
        <v>42791.961099537039</v>
      </c>
    </row>
    <row r="1623" spans="1:21" ht="49" hidden="1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76"/>
        <v>108</v>
      </c>
      <c r="P1623">
        <f t="shared" si="178"/>
        <v>54.2</v>
      </c>
      <c r="Q1623" s="10" t="s">
        <v>8327</v>
      </c>
      <c r="R1623" t="s">
        <v>8328</v>
      </c>
      <c r="S1623" s="14">
        <f t="shared" si="179"/>
        <v>41773.932534722226</v>
      </c>
      <c r="T1623" s="15">
        <f t="shared" si="180"/>
        <v>41811.207638888889</v>
      </c>
    </row>
    <row r="1624" spans="1:21" ht="49" hidden="1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76"/>
        <v>108</v>
      </c>
      <c r="P1624">
        <f t="shared" si="178"/>
        <v>48.33</v>
      </c>
      <c r="Q1624" s="10" t="s">
        <v>8327</v>
      </c>
      <c r="R1624" t="s">
        <v>8331</v>
      </c>
      <c r="S1624" s="14">
        <f t="shared" si="179"/>
        <v>40638.092974537038</v>
      </c>
      <c r="T1624" s="15">
        <f t="shared" si="180"/>
        <v>40668.092974537038</v>
      </c>
    </row>
    <row r="1625" spans="1:21" ht="49" x14ac:dyDescent="0.25">
      <c r="A1625">
        <v>3297</v>
      </c>
      <c r="B1625" s="3" t="s">
        <v>3297</v>
      </c>
      <c r="C1625" s="3" t="s">
        <v>7407</v>
      </c>
      <c r="D1625" s="6">
        <v>5500</v>
      </c>
      <c r="E1625" s="8">
        <v>5504</v>
      </c>
      <c r="F1625" t="s">
        <v>8218</v>
      </c>
      <c r="G1625" t="s">
        <v>8224</v>
      </c>
      <c r="H1625" t="s">
        <v>8246</v>
      </c>
      <c r="I1625">
        <v>1438037940</v>
      </c>
      <c r="J1625">
        <v>1436380256</v>
      </c>
      <c r="K1625" t="b">
        <v>0</v>
      </c>
      <c r="L1625">
        <v>44</v>
      </c>
      <c r="M1625" t="b">
        <v>1</v>
      </c>
      <c r="N1625" t="s">
        <v>8269</v>
      </c>
      <c r="O1625">
        <f t="shared" si="176"/>
        <v>100</v>
      </c>
      <c r="P1625">
        <f t="shared" si="178"/>
        <v>125.09</v>
      </c>
      <c r="Q1625" s="10" t="s">
        <v>8323</v>
      </c>
      <c r="R1625" t="s">
        <v>8326</v>
      </c>
      <c r="S1625" s="14">
        <f t="shared" si="179"/>
        <v>42193.771481481483</v>
      </c>
      <c r="T1625" s="15">
        <f t="shared" si="180"/>
        <v>42212.957638888889</v>
      </c>
      <c r="U1625">
        <f>YEAR(S1625)</f>
        <v>2015</v>
      </c>
    </row>
    <row r="1626" spans="1:21" ht="49" hidden="1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76"/>
        <v>42</v>
      </c>
      <c r="P1626">
        <f t="shared" si="178"/>
        <v>34.18</v>
      </c>
      <c r="Q1626" s="10" t="s">
        <v>8327</v>
      </c>
      <c r="R1626" t="s">
        <v>8350</v>
      </c>
      <c r="S1626" s="14">
        <f t="shared" si="179"/>
        <v>41541.106921296298</v>
      </c>
      <c r="T1626" s="15">
        <f t="shared" si="180"/>
        <v>41563.415972222225</v>
      </c>
    </row>
    <row r="1627" spans="1:21" ht="49" hidden="1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76"/>
        <v>108</v>
      </c>
      <c r="P1627">
        <f t="shared" si="178"/>
        <v>72.97</v>
      </c>
      <c r="Q1627" s="10" t="s">
        <v>8323</v>
      </c>
      <c r="R1627" t="s">
        <v>8335</v>
      </c>
      <c r="S1627" s="14">
        <f t="shared" si="179"/>
        <v>41775.636157407411</v>
      </c>
      <c r="T1627" s="15">
        <f t="shared" si="180"/>
        <v>41805.636157407411</v>
      </c>
    </row>
    <row r="1628" spans="1:21" ht="49" x14ac:dyDescent="0.25">
      <c r="A1628">
        <v>3298</v>
      </c>
      <c r="B1628" s="3" t="s">
        <v>3298</v>
      </c>
      <c r="C1628" s="3" t="s">
        <v>7408</v>
      </c>
      <c r="D1628" s="6">
        <v>10000</v>
      </c>
      <c r="E1628" s="8">
        <v>10173</v>
      </c>
      <c r="F1628" t="s">
        <v>8218</v>
      </c>
      <c r="G1628" t="s">
        <v>8223</v>
      </c>
      <c r="H1628" t="s">
        <v>8245</v>
      </c>
      <c r="I1628">
        <v>1442102400</v>
      </c>
      <c r="J1628">
        <v>1440370768</v>
      </c>
      <c r="K1628" t="b">
        <v>0</v>
      </c>
      <c r="L1628">
        <v>72</v>
      </c>
      <c r="M1628" t="b">
        <v>1</v>
      </c>
      <c r="N1628" t="s">
        <v>8269</v>
      </c>
      <c r="O1628">
        <f t="shared" si="176"/>
        <v>102</v>
      </c>
      <c r="P1628">
        <f t="shared" si="178"/>
        <v>141.29</v>
      </c>
      <c r="Q1628" s="10" t="s">
        <v>8323</v>
      </c>
      <c r="R1628" t="s">
        <v>8326</v>
      </c>
      <c r="S1628" s="14">
        <f t="shared" si="179"/>
        <v>42239.957962962959</v>
      </c>
      <c r="T1628" s="15">
        <f t="shared" si="180"/>
        <v>42260</v>
      </c>
      <c r="U1628">
        <f>YEAR(S1628)</f>
        <v>2015</v>
      </c>
    </row>
    <row r="1629" spans="1:21" ht="49" hidden="1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76"/>
        <v>101</v>
      </c>
      <c r="P1629">
        <f t="shared" si="178"/>
        <v>299.22000000000003</v>
      </c>
      <c r="Q1629" s="10" t="s">
        <v>8313</v>
      </c>
      <c r="R1629" t="s">
        <v>8314</v>
      </c>
      <c r="S1629" s="14">
        <f t="shared" si="179"/>
        <v>42161.770833333328</v>
      </c>
      <c r="T1629" s="15">
        <f t="shared" si="180"/>
        <v>42193.770833333328</v>
      </c>
    </row>
    <row r="1630" spans="1:21" ht="49" hidden="1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76"/>
        <v>128</v>
      </c>
      <c r="P1630">
        <f t="shared" si="178"/>
        <v>45.59</v>
      </c>
      <c r="Q1630" s="10" t="s">
        <v>8327</v>
      </c>
      <c r="R1630" t="s">
        <v>8338</v>
      </c>
      <c r="S1630" s="14">
        <f t="shared" si="179"/>
        <v>42039.878379629634</v>
      </c>
      <c r="T1630" s="15">
        <f t="shared" si="180"/>
        <v>42069.878379629634</v>
      </c>
    </row>
    <row r="1631" spans="1:21" ht="49" x14ac:dyDescent="0.25">
      <c r="A1631">
        <v>3299</v>
      </c>
      <c r="B1631" s="3" t="s">
        <v>3299</v>
      </c>
      <c r="C1631" s="3" t="s">
        <v>7409</v>
      </c>
      <c r="D1631" s="6">
        <v>3000</v>
      </c>
      <c r="E1631" s="8">
        <v>3486</v>
      </c>
      <c r="F1631" t="s">
        <v>8218</v>
      </c>
      <c r="G1631" t="s">
        <v>8223</v>
      </c>
      <c r="H1631" t="s">
        <v>8245</v>
      </c>
      <c r="I1631">
        <v>1444860063</v>
      </c>
      <c r="J1631">
        <v>1442268063</v>
      </c>
      <c r="K1631" t="b">
        <v>0</v>
      </c>
      <c r="L1631">
        <v>63</v>
      </c>
      <c r="M1631" t="b">
        <v>1</v>
      </c>
      <c r="N1631" t="s">
        <v>8269</v>
      </c>
      <c r="O1631">
        <f t="shared" si="176"/>
        <v>116</v>
      </c>
      <c r="P1631">
        <f t="shared" si="178"/>
        <v>55.33</v>
      </c>
      <c r="Q1631" s="10" t="s">
        <v>8323</v>
      </c>
      <c r="R1631" t="s">
        <v>8326</v>
      </c>
      <c r="S1631" s="14">
        <f t="shared" si="179"/>
        <v>42261.917395833334</v>
      </c>
      <c r="T1631" s="15">
        <f t="shared" si="180"/>
        <v>42291.917395833334</v>
      </c>
      <c r="U1631">
        <f>YEAR(S1631)</f>
        <v>2015</v>
      </c>
    </row>
    <row r="1632" spans="1:21" ht="49" hidden="1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76"/>
        <v>134</v>
      </c>
      <c r="P1632">
        <f t="shared" si="178"/>
        <v>70.55</v>
      </c>
      <c r="Q1632" s="10" t="s">
        <v>8327</v>
      </c>
      <c r="R1632" t="s">
        <v>8331</v>
      </c>
      <c r="S1632" s="14">
        <f t="shared" si="179"/>
        <v>41768.841921296298</v>
      </c>
      <c r="T1632" s="15">
        <f t="shared" si="180"/>
        <v>41799.208333333336</v>
      </c>
    </row>
    <row r="1633" spans="1:21" ht="49" hidden="1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76"/>
        <v>107</v>
      </c>
      <c r="P1633">
        <f t="shared" si="178"/>
        <v>81.239999999999995</v>
      </c>
      <c r="Q1633" s="10" t="s">
        <v>8323</v>
      </c>
      <c r="R1633" t="s">
        <v>8335</v>
      </c>
      <c r="S1633" s="14">
        <f t="shared" si="179"/>
        <v>41982.773356481484</v>
      </c>
      <c r="T1633" s="15">
        <f t="shared" si="180"/>
        <v>42022.773356481484</v>
      </c>
    </row>
    <row r="1634" spans="1:21" ht="49" hidden="1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76"/>
        <v>3</v>
      </c>
      <c r="P1634">
        <f t="shared" si="178"/>
        <v>106.8</v>
      </c>
      <c r="Q1634" s="10" t="s">
        <v>8308</v>
      </c>
      <c r="R1634" t="s">
        <v>8318</v>
      </c>
      <c r="S1634" s="14">
        <f t="shared" si="179"/>
        <v>42116.54315972222</v>
      </c>
      <c r="T1634" s="15">
        <f t="shared" si="180"/>
        <v>42146.541666666672</v>
      </c>
    </row>
    <row r="1635" spans="1:21" ht="49" x14ac:dyDescent="0.25">
      <c r="A1635">
        <v>3300</v>
      </c>
      <c r="B1635" s="3" t="s">
        <v>3300</v>
      </c>
      <c r="C1635" s="3" t="s">
        <v>7410</v>
      </c>
      <c r="D1635" s="6">
        <v>3000</v>
      </c>
      <c r="E1635" s="8">
        <v>4085</v>
      </c>
      <c r="F1635" t="s">
        <v>8218</v>
      </c>
      <c r="G1635" t="s">
        <v>8223</v>
      </c>
      <c r="H1635" t="s">
        <v>8245</v>
      </c>
      <c r="I1635">
        <v>1430329862</v>
      </c>
      <c r="J1635">
        <v>1428515462</v>
      </c>
      <c r="K1635" t="b">
        <v>0</v>
      </c>
      <c r="L1635">
        <v>88</v>
      </c>
      <c r="M1635" t="b">
        <v>1</v>
      </c>
      <c r="N1635" t="s">
        <v>8269</v>
      </c>
      <c r="O1635">
        <f t="shared" si="176"/>
        <v>136</v>
      </c>
      <c r="P1635">
        <f t="shared" si="178"/>
        <v>46.42</v>
      </c>
      <c r="Q1635" s="10" t="s">
        <v>8323</v>
      </c>
      <c r="R1635" t="s">
        <v>8326</v>
      </c>
      <c r="S1635" s="14">
        <f t="shared" si="179"/>
        <v>42102.743773148148</v>
      </c>
      <c r="T1635" s="15">
        <f t="shared" si="180"/>
        <v>42123.743773148148</v>
      </c>
      <c r="U1635">
        <f t="shared" ref="U1635:U1637" si="181">YEAR(S1635)</f>
        <v>2015</v>
      </c>
    </row>
    <row r="1636" spans="1:21" ht="49" x14ac:dyDescent="0.25">
      <c r="A1636">
        <v>3301</v>
      </c>
      <c r="B1636" s="3" t="s">
        <v>3301</v>
      </c>
      <c r="C1636" s="3" t="s">
        <v>7411</v>
      </c>
      <c r="D1636" s="6">
        <v>3000</v>
      </c>
      <c r="E1636" s="8">
        <v>4004</v>
      </c>
      <c r="F1636" t="s">
        <v>8218</v>
      </c>
      <c r="G1636" t="s">
        <v>8223</v>
      </c>
      <c r="H1636" t="s">
        <v>8245</v>
      </c>
      <c r="I1636">
        <v>1470034740</v>
      </c>
      <c r="J1636">
        <v>1466185176</v>
      </c>
      <c r="K1636" t="b">
        <v>0</v>
      </c>
      <c r="L1636">
        <v>70</v>
      </c>
      <c r="M1636" t="b">
        <v>1</v>
      </c>
      <c r="N1636" t="s">
        <v>8269</v>
      </c>
      <c r="O1636">
        <f t="shared" si="176"/>
        <v>133</v>
      </c>
      <c r="P1636">
        <f t="shared" si="178"/>
        <v>57.2</v>
      </c>
      <c r="Q1636" s="10" t="s">
        <v>8323</v>
      </c>
      <c r="R1636" t="s">
        <v>8326</v>
      </c>
      <c r="S1636" s="14">
        <f t="shared" si="179"/>
        <v>42538.73583333334</v>
      </c>
      <c r="T1636" s="15">
        <f t="shared" si="180"/>
        <v>42583.290972222225</v>
      </c>
      <c r="U1636">
        <f t="shared" si="181"/>
        <v>2016</v>
      </c>
    </row>
    <row r="1637" spans="1:21" ht="21" x14ac:dyDescent="0.25">
      <c r="A1637">
        <v>3302</v>
      </c>
      <c r="B1637" s="3" t="s">
        <v>3302</v>
      </c>
      <c r="C1637" s="3" t="s">
        <v>7412</v>
      </c>
      <c r="D1637" s="6">
        <v>8400</v>
      </c>
      <c r="E1637" s="8">
        <v>8685</v>
      </c>
      <c r="F1637" t="s">
        <v>8218</v>
      </c>
      <c r="G1637" t="s">
        <v>8226</v>
      </c>
      <c r="H1637" t="s">
        <v>8248</v>
      </c>
      <c r="I1637">
        <v>1481099176</v>
      </c>
      <c r="J1637">
        <v>1478507176</v>
      </c>
      <c r="K1637" t="b">
        <v>0</v>
      </c>
      <c r="L1637">
        <v>50</v>
      </c>
      <c r="M1637" t="b">
        <v>1</v>
      </c>
      <c r="N1637" t="s">
        <v>8269</v>
      </c>
      <c r="O1637">
        <f t="shared" si="176"/>
        <v>103</v>
      </c>
      <c r="P1637">
        <f t="shared" si="178"/>
        <v>173.7</v>
      </c>
      <c r="Q1637" s="10" t="s">
        <v>8323</v>
      </c>
      <c r="R1637" t="s">
        <v>8326</v>
      </c>
      <c r="S1637" s="14">
        <f t="shared" si="179"/>
        <v>42681.35157407407</v>
      </c>
      <c r="T1637" s="15">
        <f t="shared" si="180"/>
        <v>42711.35157407407</v>
      </c>
      <c r="U1637">
        <f t="shared" si="181"/>
        <v>2016</v>
      </c>
    </row>
    <row r="1638" spans="1:21" ht="49" hidden="1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76"/>
        <v>408</v>
      </c>
      <c r="P1638">
        <f t="shared" si="178"/>
        <v>33.549999999999997</v>
      </c>
      <c r="Q1638" s="10" t="s">
        <v>8316</v>
      </c>
      <c r="R1638" t="s">
        <v>8317</v>
      </c>
      <c r="S1638" s="14">
        <f t="shared" si="179"/>
        <v>41965.616655092599</v>
      </c>
      <c r="T1638" s="15">
        <f t="shared" si="180"/>
        <v>41995.616655092599</v>
      </c>
    </row>
    <row r="1639" spans="1:21" ht="49" x14ac:dyDescent="0.25">
      <c r="A1639">
        <v>3303</v>
      </c>
      <c r="B1639" s="3" t="s">
        <v>3303</v>
      </c>
      <c r="C1639" s="3" t="s">
        <v>7413</v>
      </c>
      <c r="D1639" s="6">
        <v>1800</v>
      </c>
      <c r="E1639" s="8">
        <v>2086</v>
      </c>
      <c r="F1639" t="s">
        <v>8218</v>
      </c>
      <c r="G1639" t="s">
        <v>8223</v>
      </c>
      <c r="H1639" t="s">
        <v>8245</v>
      </c>
      <c r="I1639">
        <v>1427553484</v>
      </c>
      <c r="J1639">
        <v>1424533084</v>
      </c>
      <c r="K1639" t="b">
        <v>0</v>
      </c>
      <c r="L1639">
        <v>35</v>
      </c>
      <c r="M1639" t="b">
        <v>1</v>
      </c>
      <c r="N1639" t="s">
        <v>8269</v>
      </c>
      <c r="O1639">
        <f t="shared" si="176"/>
        <v>116</v>
      </c>
      <c r="P1639">
        <f t="shared" si="178"/>
        <v>59.6</v>
      </c>
      <c r="Q1639" s="10" t="s">
        <v>8323</v>
      </c>
      <c r="R1639" t="s">
        <v>8326</v>
      </c>
      <c r="S1639" s="14">
        <f t="shared" si="179"/>
        <v>42056.65143518518</v>
      </c>
      <c r="T1639" s="15">
        <f t="shared" si="180"/>
        <v>42091.609768518523</v>
      </c>
      <c r="U1639">
        <f t="shared" ref="U1639:U1640" si="182">YEAR(S1639)</f>
        <v>2015</v>
      </c>
    </row>
    <row r="1640" spans="1:21" ht="49" x14ac:dyDescent="0.25">
      <c r="A1640">
        <v>3304</v>
      </c>
      <c r="B1640" s="3" t="s">
        <v>3304</v>
      </c>
      <c r="C1640" s="3" t="s">
        <v>7414</v>
      </c>
      <c r="D1640" s="6">
        <v>15000</v>
      </c>
      <c r="E1640" s="8">
        <v>15677.5</v>
      </c>
      <c r="F1640" t="s">
        <v>8218</v>
      </c>
      <c r="G1640" t="s">
        <v>8223</v>
      </c>
      <c r="H1640" t="s">
        <v>8245</v>
      </c>
      <c r="I1640">
        <v>1482418752</v>
      </c>
      <c r="J1640">
        <v>1479826752</v>
      </c>
      <c r="K1640" t="b">
        <v>0</v>
      </c>
      <c r="L1640">
        <v>175</v>
      </c>
      <c r="M1640" t="b">
        <v>1</v>
      </c>
      <c r="N1640" t="s">
        <v>8269</v>
      </c>
      <c r="O1640">
        <f t="shared" si="176"/>
        <v>105</v>
      </c>
      <c r="P1640">
        <f t="shared" si="178"/>
        <v>89.59</v>
      </c>
      <c r="Q1640" s="10" t="s">
        <v>8323</v>
      </c>
      <c r="R1640" t="s">
        <v>8326</v>
      </c>
      <c r="S1640" s="14">
        <f t="shared" si="179"/>
        <v>42696.624444444446</v>
      </c>
      <c r="T1640" s="15">
        <f t="shared" si="180"/>
        <v>42726.624444444446</v>
      </c>
      <c r="U1640">
        <f t="shared" si="182"/>
        <v>2016</v>
      </c>
    </row>
    <row r="1641" spans="1:21" ht="49" hidden="1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76"/>
        <v>132</v>
      </c>
      <c r="P1641">
        <f t="shared" si="178"/>
        <v>105.44</v>
      </c>
      <c r="Q1641" s="10" t="s">
        <v>8313</v>
      </c>
      <c r="R1641" t="s">
        <v>8314</v>
      </c>
      <c r="S1641" s="14">
        <f t="shared" si="179"/>
        <v>42104.840335648143</v>
      </c>
      <c r="T1641" s="15">
        <f t="shared" si="180"/>
        <v>42164.840335648143</v>
      </c>
    </row>
    <row r="1642" spans="1:21" ht="49" x14ac:dyDescent="0.25">
      <c r="A1642">
        <v>3305</v>
      </c>
      <c r="B1642" s="3" t="s">
        <v>3305</v>
      </c>
      <c r="C1642" s="3" t="s">
        <v>7415</v>
      </c>
      <c r="D1642" s="6">
        <v>4000</v>
      </c>
      <c r="E1642" s="8">
        <v>4081</v>
      </c>
      <c r="F1642" t="s">
        <v>8218</v>
      </c>
      <c r="G1642" t="s">
        <v>8223</v>
      </c>
      <c r="H1642" t="s">
        <v>8245</v>
      </c>
      <c r="I1642">
        <v>1438374748</v>
      </c>
      <c r="J1642">
        <v>1435782748</v>
      </c>
      <c r="K1642" t="b">
        <v>0</v>
      </c>
      <c r="L1642">
        <v>20</v>
      </c>
      <c r="M1642" t="b">
        <v>1</v>
      </c>
      <c r="N1642" t="s">
        <v>8269</v>
      </c>
      <c r="O1642">
        <f t="shared" si="176"/>
        <v>102</v>
      </c>
      <c r="P1642">
        <f t="shared" si="178"/>
        <v>204.05</v>
      </c>
      <c r="Q1642" s="10" t="s">
        <v>8323</v>
      </c>
      <c r="R1642" t="s">
        <v>8326</v>
      </c>
      <c r="S1642" s="14">
        <f t="shared" si="179"/>
        <v>42186.855879629627</v>
      </c>
      <c r="T1642" s="15">
        <f t="shared" si="180"/>
        <v>42216.855879629627</v>
      </c>
      <c r="U1642">
        <f>YEAR(S1642)</f>
        <v>2015</v>
      </c>
    </row>
    <row r="1643" spans="1:21" ht="33" hidden="1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76"/>
        <v>103</v>
      </c>
      <c r="P1643">
        <f t="shared" si="178"/>
        <v>77.349999999999994</v>
      </c>
      <c r="Q1643" s="10" t="s">
        <v>8327</v>
      </c>
      <c r="R1643" t="s">
        <v>8328</v>
      </c>
      <c r="S1643" s="14">
        <f t="shared" si="179"/>
        <v>41371.648078703707</v>
      </c>
      <c r="T1643" s="15">
        <f t="shared" si="180"/>
        <v>41401.648078703707</v>
      </c>
    </row>
    <row r="1644" spans="1:21" ht="49" hidden="1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76"/>
        <v>11</v>
      </c>
      <c r="P1644">
        <f t="shared" si="178"/>
        <v>97.41</v>
      </c>
      <c r="Q1644" s="10" t="s">
        <v>8308</v>
      </c>
      <c r="R1644" t="s">
        <v>8342</v>
      </c>
      <c r="S1644" s="14">
        <f t="shared" si="179"/>
        <v>42268.531631944439</v>
      </c>
      <c r="T1644" s="15">
        <f t="shared" si="180"/>
        <v>42298.531631944439</v>
      </c>
    </row>
    <row r="1645" spans="1:21" ht="49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76"/>
        <v>175</v>
      </c>
      <c r="P1645">
        <f t="shared" si="178"/>
        <v>48.7</v>
      </c>
      <c r="Q1645" s="10" t="s">
        <v>8323</v>
      </c>
      <c r="R1645" t="s">
        <v>8326</v>
      </c>
      <c r="S1645" s="14">
        <f t="shared" si="179"/>
        <v>42493.219236111108</v>
      </c>
      <c r="T1645" s="15">
        <f t="shared" si="180"/>
        <v>42531.125</v>
      </c>
      <c r="U1645">
        <f t="shared" ref="U1645:U1646" si="183">YEAR(S1645)</f>
        <v>2016</v>
      </c>
    </row>
    <row r="1646" spans="1:21" ht="49" x14ac:dyDescent="0.25">
      <c r="A1646">
        <v>3307</v>
      </c>
      <c r="B1646" s="3" t="s">
        <v>3307</v>
      </c>
      <c r="C1646" s="3" t="s">
        <v>7417</v>
      </c>
      <c r="D1646" s="6">
        <v>1000</v>
      </c>
      <c r="E1646" s="8">
        <v>1066.8</v>
      </c>
      <c r="F1646" t="s">
        <v>8218</v>
      </c>
      <c r="G1646" t="s">
        <v>8223</v>
      </c>
      <c r="H1646" t="s">
        <v>8245</v>
      </c>
      <c r="I1646">
        <v>1463275339</v>
      </c>
      <c r="J1646">
        <v>1460683339</v>
      </c>
      <c r="K1646" t="b">
        <v>0</v>
      </c>
      <c r="L1646">
        <v>20</v>
      </c>
      <c r="M1646" t="b">
        <v>1</v>
      </c>
      <c r="N1646" t="s">
        <v>8269</v>
      </c>
      <c r="O1646">
        <f t="shared" si="176"/>
        <v>107</v>
      </c>
      <c r="P1646">
        <f t="shared" si="178"/>
        <v>53.34</v>
      </c>
      <c r="Q1646" s="10" t="s">
        <v>8323</v>
      </c>
      <c r="R1646" t="s">
        <v>8326</v>
      </c>
      <c r="S1646" s="14">
        <f t="shared" si="179"/>
        <v>42475.057164351849</v>
      </c>
      <c r="T1646" s="15">
        <f t="shared" si="180"/>
        <v>42505.057164351849</v>
      </c>
      <c r="U1646">
        <f t="shared" si="183"/>
        <v>2016</v>
      </c>
    </row>
    <row r="1647" spans="1:21" ht="33" hidden="1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76"/>
        <v>105</v>
      </c>
      <c r="P1647">
        <f t="shared" si="178"/>
        <v>32.32</v>
      </c>
      <c r="Q1647" s="10" t="s">
        <v>8327</v>
      </c>
      <c r="R1647" t="s">
        <v>8328</v>
      </c>
      <c r="S1647" s="14">
        <f t="shared" si="179"/>
        <v>40310.287673611114</v>
      </c>
      <c r="T1647" s="15">
        <f t="shared" si="180"/>
        <v>40369.916666666664</v>
      </c>
    </row>
    <row r="1648" spans="1:21" ht="49" x14ac:dyDescent="0.25">
      <c r="A1648">
        <v>3308</v>
      </c>
      <c r="B1648" s="3" t="s">
        <v>3308</v>
      </c>
      <c r="C1648" s="3" t="s">
        <v>7418</v>
      </c>
      <c r="D1648" s="6">
        <v>3500</v>
      </c>
      <c r="E1648" s="8">
        <v>4280</v>
      </c>
      <c r="F1648" t="s">
        <v>8218</v>
      </c>
      <c r="G1648" t="s">
        <v>8223</v>
      </c>
      <c r="H1648" t="s">
        <v>8245</v>
      </c>
      <c r="I1648">
        <v>1460581365</v>
      </c>
      <c r="J1648">
        <v>1458766965</v>
      </c>
      <c r="K1648" t="b">
        <v>0</v>
      </c>
      <c r="L1648">
        <v>57</v>
      </c>
      <c r="M1648" t="b">
        <v>1</v>
      </c>
      <c r="N1648" t="s">
        <v>8269</v>
      </c>
      <c r="O1648">
        <f t="shared" si="176"/>
        <v>122</v>
      </c>
      <c r="P1648">
        <f t="shared" si="178"/>
        <v>75.09</v>
      </c>
      <c r="Q1648" s="10" t="s">
        <v>8323</v>
      </c>
      <c r="R1648" t="s">
        <v>8326</v>
      </c>
      <c r="S1648" s="14">
        <f t="shared" si="179"/>
        <v>42452.876909722225</v>
      </c>
      <c r="T1648" s="15">
        <f t="shared" si="180"/>
        <v>42473.876909722225</v>
      </c>
      <c r="U1648">
        <f>YEAR(S1648)</f>
        <v>2016</v>
      </c>
    </row>
    <row r="1649" spans="1:21" ht="49" hidden="1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76"/>
        <v>105</v>
      </c>
      <c r="P1649">
        <f t="shared" si="178"/>
        <v>104.6</v>
      </c>
      <c r="Q1649" s="10" t="s">
        <v>8321</v>
      </c>
      <c r="R1649" t="s">
        <v>8343</v>
      </c>
      <c r="S1649" s="14">
        <f t="shared" si="179"/>
        <v>40322.53938657407</v>
      </c>
      <c r="T1649" s="15">
        <f t="shared" si="180"/>
        <v>40332.070138888892</v>
      </c>
    </row>
    <row r="1650" spans="1:21" ht="33" hidden="1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76"/>
        <v>130</v>
      </c>
      <c r="P1650">
        <f t="shared" si="178"/>
        <v>37.270000000000003</v>
      </c>
      <c r="Q1650" s="10" t="s">
        <v>8327</v>
      </c>
      <c r="R1650" t="s">
        <v>8336</v>
      </c>
      <c r="S1650" s="14">
        <f t="shared" si="179"/>
        <v>42522.880243055552</v>
      </c>
      <c r="T1650" s="15">
        <f t="shared" si="180"/>
        <v>42582.822916666672</v>
      </c>
    </row>
    <row r="1651" spans="1:21" ht="49" hidden="1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76"/>
        <v>104</v>
      </c>
      <c r="P1651">
        <f t="shared" si="178"/>
        <v>66.87</v>
      </c>
      <c r="Q1651" s="10" t="s">
        <v>8327</v>
      </c>
      <c r="R1651" t="s">
        <v>8336</v>
      </c>
      <c r="S1651" s="14">
        <f t="shared" si="179"/>
        <v>41526.592395833337</v>
      </c>
      <c r="T1651" s="15">
        <f t="shared" si="180"/>
        <v>41561.165972222225</v>
      </c>
    </row>
    <row r="1652" spans="1:21" ht="49" hidden="1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76"/>
        <v>52</v>
      </c>
      <c r="P1652">
        <f t="shared" si="178"/>
        <v>49.21</v>
      </c>
      <c r="Q1652" s="10" t="s">
        <v>8323</v>
      </c>
      <c r="R1652" t="s">
        <v>8335</v>
      </c>
      <c r="S1652" s="14">
        <f t="shared" si="179"/>
        <v>41858.761782407404</v>
      </c>
      <c r="T1652" s="15">
        <f t="shared" si="180"/>
        <v>41888.875</v>
      </c>
    </row>
    <row r="1653" spans="1:21" ht="49" hidden="1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76"/>
        <v>3</v>
      </c>
      <c r="P1653">
        <f t="shared" si="178"/>
        <v>108.63</v>
      </c>
      <c r="Q1653" s="10" t="s">
        <v>8308</v>
      </c>
      <c r="R1653" t="s">
        <v>8310</v>
      </c>
      <c r="S1653" s="14">
        <f t="shared" si="179"/>
        <v>42489.696585648147</v>
      </c>
      <c r="T1653" s="15">
        <f t="shared" si="180"/>
        <v>42549.696585648147</v>
      </c>
    </row>
    <row r="1654" spans="1:21" ht="33" hidden="1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76"/>
        <v>104</v>
      </c>
      <c r="P1654">
        <f t="shared" si="178"/>
        <v>27.15</v>
      </c>
      <c r="Q1654" s="10" t="s">
        <v>8327</v>
      </c>
      <c r="R1654" t="s">
        <v>8331</v>
      </c>
      <c r="S1654" s="14">
        <f t="shared" si="179"/>
        <v>41766.970648148148</v>
      </c>
      <c r="T1654" s="15">
        <f t="shared" si="180"/>
        <v>41799.165972222225</v>
      </c>
    </row>
    <row r="1655" spans="1:21" ht="33" x14ac:dyDescent="0.25">
      <c r="A1655">
        <v>3309</v>
      </c>
      <c r="B1655" s="3" t="s">
        <v>3309</v>
      </c>
      <c r="C1655" s="3" t="s">
        <v>7419</v>
      </c>
      <c r="D1655" s="6">
        <v>350</v>
      </c>
      <c r="E1655" s="8">
        <v>558</v>
      </c>
      <c r="F1655" t="s">
        <v>8218</v>
      </c>
      <c r="G1655" t="s">
        <v>8224</v>
      </c>
      <c r="H1655" t="s">
        <v>8246</v>
      </c>
      <c r="I1655">
        <v>1476632178</v>
      </c>
      <c r="J1655">
        <v>1473953778</v>
      </c>
      <c r="K1655" t="b">
        <v>0</v>
      </c>
      <c r="L1655">
        <v>31</v>
      </c>
      <c r="M1655" t="b">
        <v>1</v>
      </c>
      <c r="N1655" t="s">
        <v>8269</v>
      </c>
      <c r="O1655">
        <f t="shared" si="176"/>
        <v>159</v>
      </c>
      <c r="P1655">
        <f t="shared" si="178"/>
        <v>18</v>
      </c>
      <c r="Q1655" s="10" t="s">
        <v>8323</v>
      </c>
      <c r="R1655" t="s">
        <v>8326</v>
      </c>
      <c r="S1655" s="14">
        <f t="shared" si="179"/>
        <v>42628.650208333333</v>
      </c>
      <c r="T1655" s="15">
        <f t="shared" si="180"/>
        <v>42659.650208333333</v>
      </c>
      <c r="U1655">
        <f>YEAR(S1655)</f>
        <v>2016</v>
      </c>
    </row>
    <row r="1656" spans="1:21" ht="49" hidden="1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76"/>
        <v>104</v>
      </c>
      <c r="P1656">
        <f t="shared" si="178"/>
        <v>57.78</v>
      </c>
      <c r="Q1656" s="10" t="s">
        <v>8327</v>
      </c>
      <c r="R1656" t="s">
        <v>8328</v>
      </c>
      <c r="S1656" s="14">
        <f t="shared" si="179"/>
        <v>40632.94195601852</v>
      </c>
      <c r="T1656" s="15">
        <f t="shared" si="180"/>
        <v>40649.165972222225</v>
      </c>
    </row>
    <row r="1657" spans="1:21" ht="33" x14ac:dyDescent="0.25">
      <c r="A1657">
        <v>3310</v>
      </c>
      <c r="B1657" s="3" t="s">
        <v>3310</v>
      </c>
      <c r="C1657" s="3" t="s">
        <v>7420</v>
      </c>
      <c r="D1657" s="6">
        <v>6500</v>
      </c>
      <c r="E1657" s="8">
        <v>6505</v>
      </c>
      <c r="F1657" t="s">
        <v>8218</v>
      </c>
      <c r="G1657" t="s">
        <v>8223</v>
      </c>
      <c r="H1657" t="s">
        <v>8245</v>
      </c>
      <c r="I1657">
        <v>1444169825</v>
      </c>
      <c r="J1657">
        <v>1441577825</v>
      </c>
      <c r="K1657" t="b">
        <v>0</v>
      </c>
      <c r="L1657">
        <v>31</v>
      </c>
      <c r="M1657" t="b">
        <v>1</v>
      </c>
      <c r="N1657" t="s">
        <v>8269</v>
      </c>
      <c r="O1657">
        <f t="shared" si="176"/>
        <v>100</v>
      </c>
      <c r="P1657">
        <f t="shared" si="178"/>
        <v>209.84</v>
      </c>
      <c r="Q1657" s="10" t="s">
        <v>8323</v>
      </c>
      <c r="R1657" t="s">
        <v>8326</v>
      </c>
      <c r="S1657" s="14">
        <f t="shared" si="179"/>
        <v>42253.928530092591</v>
      </c>
      <c r="T1657" s="15">
        <f t="shared" si="180"/>
        <v>42283.928530092591</v>
      </c>
      <c r="U1657">
        <f t="shared" ref="U1657:U1658" si="184">YEAR(S1657)</f>
        <v>2015</v>
      </c>
    </row>
    <row r="1658" spans="1:21" ht="49" x14ac:dyDescent="0.25">
      <c r="A1658">
        <v>3311</v>
      </c>
      <c r="B1658" s="3" t="s">
        <v>3311</v>
      </c>
      <c r="C1658" s="3" t="s">
        <v>7421</v>
      </c>
      <c r="D1658" s="6">
        <v>2500</v>
      </c>
      <c r="E1658" s="8">
        <v>2746</v>
      </c>
      <c r="F1658" t="s">
        <v>8218</v>
      </c>
      <c r="G1658" t="s">
        <v>8223</v>
      </c>
      <c r="H1658" t="s">
        <v>8245</v>
      </c>
      <c r="I1658">
        <v>1445065210</v>
      </c>
      <c r="J1658">
        <v>1442473210</v>
      </c>
      <c r="K1658" t="b">
        <v>0</v>
      </c>
      <c r="L1658">
        <v>45</v>
      </c>
      <c r="M1658" t="b">
        <v>1</v>
      </c>
      <c r="N1658" t="s">
        <v>8269</v>
      </c>
      <c r="O1658">
        <f t="shared" si="176"/>
        <v>110</v>
      </c>
      <c r="P1658">
        <f t="shared" si="178"/>
        <v>61.02</v>
      </c>
      <c r="Q1658" s="10" t="s">
        <v>8323</v>
      </c>
      <c r="R1658" t="s">
        <v>8326</v>
      </c>
      <c r="S1658" s="14">
        <f t="shared" si="179"/>
        <v>42264.29178240741</v>
      </c>
      <c r="T1658" s="15">
        <f t="shared" si="180"/>
        <v>42294.29178240741</v>
      </c>
      <c r="U1658">
        <f t="shared" si="184"/>
        <v>2015</v>
      </c>
    </row>
    <row r="1659" spans="1:21" ht="33" hidden="1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76"/>
        <v>173</v>
      </c>
      <c r="P1659">
        <f t="shared" si="178"/>
        <v>32.07</v>
      </c>
      <c r="Q1659" s="10" t="s">
        <v>8311</v>
      </c>
      <c r="R1659" t="s">
        <v>8333</v>
      </c>
      <c r="S1659" s="14">
        <f t="shared" si="179"/>
        <v>41095.900694444441</v>
      </c>
      <c r="T1659" s="15">
        <f t="shared" si="180"/>
        <v>41123.900694444441</v>
      </c>
    </row>
    <row r="1660" spans="1:21" ht="49" hidden="1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76"/>
        <v>106</v>
      </c>
      <c r="P1660">
        <f t="shared" si="178"/>
        <v>54.08</v>
      </c>
      <c r="Q1660" s="10" t="s">
        <v>8321</v>
      </c>
      <c r="R1660" t="s">
        <v>8322</v>
      </c>
      <c r="S1660" s="14">
        <f t="shared" si="179"/>
        <v>42576.452731481477</v>
      </c>
      <c r="T1660" s="15">
        <f t="shared" si="180"/>
        <v>42607.452731481477</v>
      </c>
    </row>
    <row r="1661" spans="1:21" ht="49" x14ac:dyDescent="0.25">
      <c r="A1661">
        <v>3312</v>
      </c>
      <c r="B1661" s="3" t="s">
        <v>3312</v>
      </c>
      <c r="C1661" s="3" t="s">
        <v>7422</v>
      </c>
      <c r="D1661" s="6">
        <v>2500</v>
      </c>
      <c r="E1661" s="8">
        <v>2501</v>
      </c>
      <c r="F1661" t="s">
        <v>8218</v>
      </c>
      <c r="G1661" t="s">
        <v>8223</v>
      </c>
      <c r="H1661" t="s">
        <v>8245</v>
      </c>
      <c r="I1661">
        <v>1478901600</v>
      </c>
      <c r="J1661">
        <v>1477077946</v>
      </c>
      <c r="K1661" t="b">
        <v>0</v>
      </c>
      <c r="L1661">
        <v>41</v>
      </c>
      <c r="M1661" t="b">
        <v>1</v>
      </c>
      <c r="N1661" t="s">
        <v>8269</v>
      </c>
      <c r="O1661">
        <f t="shared" si="176"/>
        <v>100</v>
      </c>
      <c r="P1661">
        <f t="shared" si="178"/>
        <v>61</v>
      </c>
      <c r="Q1661" s="10" t="s">
        <v>8323</v>
      </c>
      <c r="R1661" t="s">
        <v>8326</v>
      </c>
      <c r="S1661" s="14">
        <f t="shared" si="179"/>
        <v>42664.809560185182</v>
      </c>
      <c r="T1661" s="15">
        <f t="shared" si="180"/>
        <v>42685.916666666672</v>
      </c>
      <c r="U1661">
        <f>YEAR(S1661)</f>
        <v>2016</v>
      </c>
    </row>
    <row r="1662" spans="1:21" ht="49" hidden="1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76"/>
        <v>103</v>
      </c>
      <c r="P1662">
        <f t="shared" si="178"/>
        <v>95.74</v>
      </c>
      <c r="Q1662" s="10" t="s">
        <v>8327</v>
      </c>
      <c r="R1662" t="s">
        <v>8341</v>
      </c>
      <c r="S1662" s="14">
        <f t="shared" si="179"/>
        <v>40785.675011574072</v>
      </c>
      <c r="T1662" s="15">
        <f t="shared" si="180"/>
        <v>40845.675011574072</v>
      </c>
    </row>
    <row r="1663" spans="1:21" ht="49" x14ac:dyDescent="0.25">
      <c r="A1663">
        <v>3313</v>
      </c>
      <c r="B1663" s="3" t="s">
        <v>3313</v>
      </c>
      <c r="C1663" s="3" t="s">
        <v>7423</v>
      </c>
      <c r="D1663" s="6">
        <v>2000</v>
      </c>
      <c r="E1663" s="8">
        <v>2321</v>
      </c>
      <c r="F1663" t="s">
        <v>8218</v>
      </c>
      <c r="G1663" t="s">
        <v>8223</v>
      </c>
      <c r="H1663" t="s">
        <v>8245</v>
      </c>
      <c r="I1663">
        <v>1453856400</v>
      </c>
      <c r="J1663">
        <v>1452664317</v>
      </c>
      <c r="K1663" t="b">
        <v>0</v>
      </c>
      <c r="L1663">
        <v>29</v>
      </c>
      <c r="M1663" t="b">
        <v>1</v>
      </c>
      <c r="N1663" t="s">
        <v>8269</v>
      </c>
      <c r="O1663">
        <f t="shared" si="176"/>
        <v>116</v>
      </c>
      <c r="P1663">
        <f t="shared" si="178"/>
        <v>80.03</v>
      </c>
      <c r="Q1663" s="10" t="s">
        <v>8323</v>
      </c>
      <c r="R1663" t="s">
        <v>8326</v>
      </c>
      <c r="S1663" s="14">
        <f t="shared" si="179"/>
        <v>42382.244409722218</v>
      </c>
      <c r="T1663" s="15">
        <f t="shared" si="180"/>
        <v>42396.041666666672</v>
      </c>
      <c r="U1663">
        <f>YEAR(S1663)</f>
        <v>2016</v>
      </c>
    </row>
    <row r="1664" spans="1:21" ht="49" hidden="1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76"/>
        <v>215</v>
      </c>
      <c r="P1664">
        <f t="shared" si="178"/>
        <v>78.180000000000007</v>
      </c>
      <c r="Q1664" s="10" t="s">
        <v>8313</v>
      </c>
      <c r="R1664" t="s">
        <v>8314</v>
      </c>
      <c r="S1664" s="14">
        <f t="shared" si="179"/>
        <v>40254.450335648151</v>
      </c>
      <c r="T1664" s="15">
        <f t="shared" si="180"/>
        <v>40313.340277777781</v>
      </c>
    </row>
    <row r="1665" spans="1:21" ht="49" x14ac:dyDescent="0.25">
      <c r="A1665">
        <v>3314</v>
      </c>
      <c r="B1665" s="3" t="s">
        <v>3314</v>
      </c>
      <c r="C1665" s="3" t="s">
        <v>7424</v>
      </c>
      <c r="D1665" s="6">
        <v>800</v>
      </c>
      <c r="E1665" s="8">
        <v>1686</v>
      </c>
      <c r="F1665" t="s">
        <v>8218</v>
      </c>
      <c r="G1665" t="s">
        <v>8224</v>
      </c>
      <c r="H1665" t="s">
        <v>8246</v>
      </c>
      <c r="I1665">
        <v>1431115500</v>
      </c>
      <c r="J1665">
        <v>1428733511</v>
      </c>
      <c r="K1665" t="b">
        <v>0</v>
      </c>
      <c r="L1665">
        <v>58</v>
      </c>
      <c r="M1665" t="b">
        <v>1</v>
      </c>
      <c r="N1665" t="s">
        <v>8269</v>
      </c>
      <c r="O1665">
        <f t="shared" si="176"/>
        <v>211</v>
      </c>
      <c r="P1665">
        <f t="shared" si="178"/>
        <v>29.07</v>
      </c>
      <c r="Q1665" s="10" t="s">
        <v>8323</v>
      </c>
      <c r="R1665" t="s">
        <v>8326</v>
      </c>
      <c r="S1665" s="14">
        <f t="shared" si="179"/>
        <v>42105.267488425925</v>
      </c>
      <c r="T1665" s="15">
        <f t="shared" si="180"/>
        <v>42132.836805555555</v>
      </c>
      <c r="U1665">
        <f t="shared" ref="U1665:U1666" si="185">YEAR(S1665)</f>
        <v>2015</v>
      </c>
    </row>
    <row r="1666" spans="1:21" ht="49" x14ac:dyDescent="0.25">
      <c r="A1666">
        <v>3315</v>
      </c>
      <c r="B1666" s="3" t="s">
        <v>3315</v>
      </c>
      <c r="C1666" s="3" t="s">
        <v>7425</v>
      </c>
      <c r="D1666" s="6">
        <v>4000</v>
      </c>
      <c r="E1666" s="8">
        <v>4400</v>
      </c>
      <c r="F1666" t="s">
        <v>8218</v>
      </c>
      <c r="G1666" t="s">
        <v>8224</v>
      </c>
      <c r="H1666" t="s">
        <v>8246</v>
      </c>
      <c r="I1666">
        <v>1462519041</v>
      </c>
      <c r="J1666">
        <v>1459927041</v>
      </c>
      <c r="K1666" t="b">
        <v>0</v>
      </c>
      <c r="L1666">
        <v>89</v>
      </c>
      <c r="M1666" t="b">
        <v>1</v>
      </c>
      <c r="N1666" t="s">
        <v>8269</v>
      </c>
      <c r="O1666">
        <f t="shared" ref="O1666:O1729" si="186">ROUND(E1666/D1666*100,0)</f>
        <v>110</v>
      </c>
      <c r="P1666">
        <f t="shared" si="178"/>
        <v>49.44</v>
      </c>
      <c r="Q1666" s="10" t="s">
        <v>8323</v>
      </c>
      <c r="R1666" t="s">
        <v>8326</v>
      </c>
      <c r="S1666" s="14">
        <f t="shared" si="179"/>
        <v>42466.303715277783</v>
      </c>
      <c r="T1666" s="15">
        <f t="shared" si="180"/>
        <v>42496.303715277783</v>
      </c>
      <c r="U1666">
        <f t="shared" si="185"/>
        <v>2016</v>
      </c>
    </row>
    <row r="1667" spans="1:21" ht="49" hidden="1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si="186"/>
        <v>103</v>
      </c>
      <c r="P1667">
        <f t="shared" si="178"/>
        <v>47.57</v>
      </c>
      <c r="Q1667" s="10" t="s">
        <v>8323</v>
      </c>
      <c r="R1667" t="s">
        <v>8335</v>
      </c>
      <c r="S1667" s="14">
        <f t="shared" si="179"/>
        <v>42495.956631944442</v>
      </c>
      <c r="T1667" s="15">
        <f t="shared" si="180"/>
        <v>42525.956631944442</v>
      </c>
    </row>
    <row r="1668" spans="1:21" ht="81" x14ac:dyDescent="0.25">
      <c r="A1668">
        <v>3316</v>
      </c>
      <c r="B1668" s="3" t="s">
        <v>3316</v>
      </c>
      <c r="C1668" s="3" t="s">
        <v>7426</v>
      </c>
      <c r="D1668" s="6">
        <v>11737</v>
      </c>
      <c r="E1668" s="8">
        <v>11747.18</v>
      </c>
      <c r="F1668" t="s">
        <v>8218</v>
      </c>
      <c r="G1668" t="s">
        <v>8223</v>
      </c>
      <c r="H1668" t="s">
        <v>8245</v>
      </c>
      <c r="I1668">
        <v>1407506040</v>
      </c>
      <c r="J1668">
        <v>1404680075</v>
      </c>
      <c r="K1668" t="b">
        <v>0</v>
      </c>
      <c r="L1668">
        <v>125</v>
      </c>
      <c r="M1668" t="b">
        <v>1</v>
      </c>
      <c r="N1668" t="s">
        <v>8269</v>
      </c>
      <c r="O1668">
        <f t="shared" si="186"/>
        <v>100</v>
      </c>
      <c r="P1668">
        <f t="shared" si="178"/>
        <v>93.98</v>
      </c>
      <c r="Q1668" s="10" t="s">
        <v>8323</v>
      </c>
      <c r="R1668" t="s">
        <v>8326</v>
      </c>
      <c r="S1668" s="14">
        <f t="shared" si="179"/>
        <v>41826.871238425927</v>
      </c>
      <c r="T1668" s="15">
        <f t="shared" si="180"/>
        <v>41859.57916666667</v>
      </c>
      <c r="U1668">
        <f>YEAR(S1668)</f>
        <v>2014</v>
      </c>
    </row>
    <row r="1669" spans="1:21" ht="33" hidden="1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86"/>
        <v>103</v>
      </c>
      <c r="P1669">
        <f t="shared" si="178"/>
        <v>40.08</v>
      </c>
      <c r="Q1669" s="10" t="s">
        <v>8327</v>
      </c>
      <c r="R1669" t="s">
        <v>8328</v>
      </c>
      <c r="S1669" s="14">
        <f t="shared" si="179"/>
        <v>41004.72619212963</v>
      </c>
      <c r="T1669" s="15">
        <f t="shared" si="180"/>
        <v>41034.72619212963</v>
      </c>
    </row>
    <row r="1670" spans="1:21" ht="49" x14ac:dyDescent="0.25">
      <c r="A1670">
        <v>3317</v>
      </c>
      <c r="B1670" s="3" t="s">
        <v>3317</v>
      </c>
      <c r="C1670" s="3" t="s">
        <v>7427</v>
      </c>
      <c r="D1670" s="6">
        <v>1050</v>
      </c>
      <c r="E1670" s="8">
        <v>1115</v>
      </c>
      <c r="F1670" t="s">
        <v>8218</v>
      </c>
      <c r="G1670" t="s">
        <v>8223</v>
      </c>
      <c r="H1670" t="s">
        <v>8245</v>
      </c>
      <c r="I1670">
        <v>1465347424</v>
      </c>
      <c r="J1670">
        <v>1462755424</v>
      </c>
      <c r="K1670" t="b">
        <v>0</v>
      </c>
      <c r="L1670">
        <v>18</v>
      </c>
      <c r="M1670" t="b">
        <v>1</v>
      </c>
      <c r="N1670" t="s">
        <v>8269</v>
      </c>
      <c r="O1670">
        <f t="shared" si="186"/>
        <v>106</v>
      </c>
      <c r="P1670">
        <f t="shared" si="178"/>
        <v>61.94</v>
      </c>
      <c r="Q1670" s="10" t="s">
        <v>8323</v>
      </c>
      <c r="R1670" t="s">
        <v>8326</v>
      </c>
      <c r="S1670" s="14">
        <f t="shared" si="179"/>
        <v>42499.039629629624</v>
      </c>
      <c r="T1670" s="15">
        <f t="shared" si="180"/>
        <v>42529.039629629624</v>
      </c>
      <c r="U1670">
        <f t="shared" ref="U1670:U1675" si="187">YEAR(S1670)</f>
        <v>2016</v>
      </c>
    </row>
    <row r="1671" spans="1:21" ht="33" x14ac:dyDescent="0.25">
      <c r="A1671">
        <v>3318</v>
      </c>
      <c r="B1671" s="3" t="s">
        <v>3318</v>
      </c>
      <c r="C1671" s="3" t="s">
        <v>7428</v>
      </c>
      <c r="D1671" s="6">
        <v>2000</v>
      </c>
      <c r="E1671" s="8">
        <v>2512</v>
      </c>
      <c r="F1671" t="s">
        <v>8218</v>
      </c>
      <c r="G1671" t="s">
        <v>8228</v>
      </c>
      <c r="H1671" t="s">
        <v>8250</v>
      </c>
      <c r="I1671">
        <v>1460341800</v>
      </c>
      <c r="J1671">
        <v>1456902893</v>
      </c>
      <c r="K1671" t="b">
        <v>0</v>
      </c>
      <c r="L1671">
        <v>32</v>
      </c>
      <c r="M1671" t="b">
        <v>1</v>
      </c>
      <c r="N1671" t="s">
        <v>8269</v>
      </c>
      <c r="O1671">
        <f t="shared" si="186"/>
        <v>126</v>
      </c>
      <c r="P1671">
        <f t="shared" si="178"/>
        <v>78.5</v>
      </c>
      <c r="Q1671" s="10" t="s">
        <v>8323</v>
      </c>
      <c r="R1671" t="s">
        <v>8326</v>
      </c>
      <c r="S1671" s="14">
        <f t="shared" si="179"/>
        <v>42431.302002314813</v>
      </c>
      <c r="T1671" s="15">
        <f t="shared" si="180"/>
        <v>42471.104166666672</v>
      </c>
      <c r="U1671">
        <f t="shared" si="187"/>
        <v>2016</v>
      </c>
    </row>
    <row r="1672" spans="1:21" ht="49" x14ac:dyDescent="0.25">
      <c r="A1672">
        <v>3319</v>
      </c>
      <c r="B1672" s="3" t="s">
        <v>3319</v>
      </c>
      <c r="C1672" s="3" t="s">
        <v>7429</v>
      </c>
      <c r="D1672" s="6">
        <v>500</v>
      </c>
      <c r="E1672" s="8">
        <v>540</v>
      </c>
      <c r="F1672" t="s">
        <v>8218</v>
      </c>
      <c r="G1672" t="s">
        <v>8224</v>
      </c>
      <c r="H1672" t="s">
        <v>8246</v>
      </c>
      <c r="I1672">
        <v>1422712986</v>
      </c>
      <c r="J1672">
        <v>1418824986</v>
      </c>
      <c r="K1672" t="b">
        <v>0</v>
      </c>
      <c r="L1672">
        <v>16</v>
      </c>
      <c r="M1672" t="b">
        <v>1</v>
      </c>
      <c r="N1672" t="s">
        <v>8269</v>
      </c>
      <c r="O1672">
        <f t="shared" si="186"/>
        <v>108</v>
      </c>
      <c r="P1672">
        <f t="shared" si="178"/>
        <v>33.75</v>
      </c>
      <c r="Q1672" s="10" t="s">
        <v>8323</v>
      </c>
      <c r="R1672" t="s">
        <v>8326</v>
      </c>
      <c r="S1672" s="14">
        <f t="shared" si="179"/>
        <v>41990.585486111115</v>
      </c>
      <c r="T1672" s="15">
        <f t="shared" si="180"/>
        <v>42035.585486111115</v>
      </c>
      <c r="U1672">
        <f t="shared" si="187"/>
        <v>2014</v>
      </c>
    </row>
    <row r="1673" spans="1:21" ht="49" x14ac:dyDescent="0.25">
      <c r="A1673">
        <v>3320</v>
      </c>
      <c r="B1673" s="3" t="s">
        <v>3320</v>
      </c>
      <c r="C1673" s="3" t="s">
        <v>7430</v>
      </c>
      <c r="D1673" s="6">
        <v>2500</v>
      </c>
      <c r="E1673" s="8">
        <v>2525</v>
      </c>
      <c r="F1673" t="s">
        <v>8218</v>
      </c>
      <c r="G1673" t="s">
        <v>8223</v>
      </c>
      <c r="H1673" t="s">
        <v>8245</v>
      </c>
      <c r="I1673">
        <v>1466557557</v>
      </c>
      <c r="J1673">
        <v>1463965557</v>
      </c>
      <c r="K1673" t="b">
        <v>0</v>
      </c>
      <c r="L1673">
        <v>38</v>
      </c>
      <c r="M1673" t="b">
        <v>1</v>
      </c>
      <c r="N1673" t="s">
        <v>8269</v>
      </c>
      <c r="O1673">
        <f t="shared" si="186"/>
        <v>101</v>
      </c>
      <c r="P1673">
        <f t="shared" si="178"/>
        <v>66.45</v>
      </c>
      <c r="Q1673" s="10" t="s">
        <v>8323</v>
      </c>
      <c r="R1673" t="s">
        <v>8326</v>
      </c>
      <c r="S1673" s="14">
        <f t="shared" si="179"/>
        <v>42513.045798611114</v>
      </c>
      <c r="T1673" s="15">
        <f t="shared" si="180"/>
        <v>42543.045798611114</v>
      </c>
      <c r="U1673">
        <f t="shared" si="187"/>
        <v>2016</v>
      </c>
    </row>
    <row r="1674" spans="1:21" ht="49" x14ac:dyDescent="0.25">
      <c r="A1674">
        <v>3321</v>
      </c>
      <c r="B1674" s="3" t="s">
        <v>3321</v>
      </c>
      <c r="C1674" s="3" t="s">
        <v>7431</v>
      </c>
      <c r="D1674" s="6">
        <v>500</v>
      </c>
      <c r="E1674" s="8">
        <v>537</v>
      </c>
      <c r="F1674" t="s">
        <v>8218</v>
      </c>
      <c r="G1674" t="s">
        <v>8223</v>
      </c>
      <c r="H1674" t="s">
        <v>8245</v>
      </c>
      <c r="I1674">
        <v>1413431940</v>
      </c>
      <c r="J1674">
        <v>1412216665</v>
      </c>
      <c r="K1674" t="b">
        <v>0</v>
      </c>
      <c r="L1674">
        <v>15</v>
      </c>
      <c r="M1674" t="b">
        <v>1</v>
      </c>
      <c r="N1674" t="s">
        <v>8269</v>
      </c>
      <c r="O1674">
        <f t="shared" si="186"/>
        <v>107</v>
      </c>
      <c r="P1674">
        <f t="shared" si="178"/>
        <v>35.799999999999997</v>
      </c>
      <c r="Q1674" s="10" t="s">
        <v>8323</v>
      </c>
      <c r="R1674" t="s">
        <v>8326</v>
      </c>
      <c r="S1674" s="14">
        <f t="shared" si="179"/>
        <v>41914.100289351853</v>
      </c>
      <c r="T1674" s="15">
        <f t="shared" si="180"/>
        <v>41928.165972222225</v>
      </c>
      <c r="U1674">
        <f t="shared" si="187"/>
        <v>2014</v>
      </c>
    </row>
    <row r="1675" spans="1:21" ht="49" x14ac:dyDescent="0.25">
      <c r="A1675">
        <v>3322</v>
      </c>
      <c r="B1675" s="3" t="s">
        <v>3322</v>
      </c>
      <c r="C1675" s="3" t="s">
        <v>7432</v>
      </c>
      <c r="D1675" s="6">
        <v>3300</v>
      </c>
      <c r="E1675" s="8">
        <v>3350</v>
      </c>
      <c r="F1675" t="s">
        <v>8218</v>
      </c>
      <c r="G1675" t="s">
        <v>8223</v>
      </c>
      <c r="H1675" t="s">
        <v>8245</v>
      </c>
      <c r="I1675">
        <v>1466567700</v>
      </c>
      <c r="J1675">
        <v>1464653696</v>
      </c>
      <c r="K1675" t="b">
        <v>0</v>
      </c>
      <c r="L1675">
        <v>23</v>
      </c>
      <c r="M1675" t="b">
        <v>1</v>
      </c>
      <c r="N1675" t="s">
        <v>8269</v>
      </c>
      <c r="O1675">
        <f t="shared" si="186"/>
        <v>102</v>
      </c>
      <c r="P1675">
        <f t="shared" si="178"/>
        <v>145.65</v>
      </c>
      <c r="Q1675" s="10" t="s">
        <v>8323</v>
      </c>
      <c r="R1675" t="s">
        <v>8326</v>
      </c>
      <c r="S1675" s="14">
        <f t="shared" si="179"/>
        <v>42521.010370370372</v>
      </c>
      <c r="T1675" s="15">
        <f t="shared" si="180"/>
        <v>42543.163194444445</v>
      </c>
      <c r="U1675">
        <f t="shared" si="187"/>
        <v>2016</v>
      </c>
    </row>
    <row r="1676" spans="1:21" ht="49" hidden="1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86"/>
        <v>102</v>
      </c>
      <c r="P1676">
        <f t="shared" si="178"/>
        <v>82.42</v>
      </c>
      <c r="Q1676" s="10" t="s">
        <v>8311</v>
      </c>
      <c r="R1676" t="s">
        <v>8333</v>
      </c>
      <c r="S1676" s="14">
        <f t="shared" si="179"/>
        <v>42040.638020833328</v>
      </c>
      <c r="T1676" s="15">
        <f t="shared" si="180"/>
        <v>42070.638020833328</v>
      </c>
    </row>
    <row r="1677" spans="1:21" ht="49" x14ac:dyDescent="0.25">
      <c r="A1677">
        <v>3323</v>
      </c>
      <c r="B1677" s="3" t="s">
        <v>3323</v>
      </c>
      <c r="C1677" s="3" t="s">
        <v>7433</v>
      </c>
      <c r="D1677" s="6">
        <v>1000</v>
      </c>
      <c r="E1677" s="8">
        <v>1259</v>
      </c>
      <c r="F1677" t="s">
        <v>8218</v>
      </c>
      <c r="G1677" t="s">
        <v>8224</v>
      </c>
      <c r="H1677" t="s">
        <v>8246</v>
      </c>
      <c r="I1677">
        <v>1474793208</v>
      </c>
      <c r="J1677">
        <v>1472201208</v>
      </c>
      <c r="K1677" t="b">
        <v>0</v>
      </c>
      <c r="L1677">
        <v>49</v>
      </c>
      <c r="M1677" t="b">
        <v>1</v>
      </c>
      <c r="N1677" t="s">
        <v>8269</v>
      </c>
      <c r="O1677">
        <f t="shared" si="186"/>
        <v>126</v>
      </c>
      <c r="P1677">
        <f t="shared" si="178"/>
        <v>25.69</v>
      </c>
      <c r="Q1677" s="10" t="s">
        <v>8323</v>
      </c>
      <c r="R1677" t="s">
        <v>8326</v>
      </c>
      <c r="S1677" s="14">
        <f t="shared" si="179"/>
        <v>42608.36583333333</v>
      </c>
      <c r="T1677" s="15">
        <f t="shared" si="180"/>
        <v>42638.36583333333</v>
      </c>
      <c r="U1677">
        <f>YEAR(S1677)</f>
        <v>2016</v>
      </c>
    </row>
    <row r="1678" spans="1:21" ht="33" hidden="1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86"/>
        <v>102</v>
      </c>
      <c r="P1678">
        <f t="shared" si="178"/>
        <v>134.21</v>
      </c>
      <c r="Q1678" s="10" t="s">
        <v>8311</v>
      </c>
      <c r="R1678" t="s">
        <v>8333</v>
      </c>
      <c r="S1678" s="14">
        <f t="shared" si="179"/>
        <v>40429.836435185185</v>
      </c>
      <c r="T1678" s="15">
        <f t="shared" si="180"/>
        <v>40459.836435185185</v>
      </c>
    </row>
    <row r="1679" spans="1:21" ht="49" hidden="1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86"/>
        <v>13</v>
      </c>
      <c r="P1679">
        <f t="shared" si="178"/>
        <v>110.87</v>
      </c>
      <c r="Q1679" s="10" t="s">
        <v>8308</v>
      </c>
      <c r="R1679" t="s">
        <v>8310</v>
      </c>
      <c r="S1679" s="14">
        <f t="shared" si="179"/>
        <v>42324.767361111109</v>
      </c>
      <c r="T1679" s="15">
        <f t="shared" si="180"/>
        <v>42379</v>
      </c>
    </row>
    <row r="1680" spans="1:21" ht="49" hidden="1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86"/>
        <v>46</v>
      </c>
      <c r="P1680">
        <f t="shared" si="178"/>
        <v>70.83</v>
      </c>
      <c r="Q1680" s="10" t="s">
        <v>8323</v>
      </c>
      <c r="R1680" t="s">
        <v>8335</v>
      </c>
      <c r="S1680" s="14">
        <f t="shared" si="179"/>
        <v>42057.277858796297</v>
      </c>
      <c r="T1680" s="15">
        <f t="shared" si="180"/>
        <v>42117.236192129625</v>
      </c>
    </row>
    <row r="1681" spans="1:21" ht="33" x14ac:dyDescent="0.25">
      <c r="A1681">
        <v>3324</v>
      </c>
      <c r="B1681" s="3" t="s">
        <v>3324</v>
      </c>
      <c r="C1681" s="3" t="s">
        <v>7434</v>
      </c>
      <c r="D1681" s="6">
        <v>1500</v>
      </c>
      <c r="E1681" s="8">
        <v>1525</v>
      </c>
      <c r="F1681" t="s">
        <v>8218</v>
      </c>
      <c r="G1681" t="s">
        <v>8240</v>
      </c>
      <c r="H1681" t="s">
        <v>8248</v>
      </c>
      <c r="I1681">
        <v>1465135190</v>
      </c>
      <c r="J1681">
        <v>1463925590</v>
      </c>
      <c r="K1681" t="b">
        <v>0</v>
      </c>
      <c r="L1681">
        <v>10</v>
      </c>
      <c r="M1681" t="b">
        <v>1</v>
      </c>
      <c r="N1681" t="s">
        <v>8269</v>
      </c>
      <c r="O1681">
        <f t="shared" si="186"/>
        <v>102</v>
      </c>
      <c r="P1681">
        <f t="shared" si="178"/>
        <v>152.5</v>
      </c>
      <c r="Q1681" s="10" t="s">
        <v>8323</v>
      </c>
      <c r="R1681" t="s">
        <v>8326</v>
      </c>
      <c r="S1681" s="14">
        <f t="shared" si="179"/>
        <v>42512.58321759259</v>
      </c>
      <c r="T1681" s="15">
        <f t="shared" si="180"/>
        <v>42526.58321759259</v>
      </c>
      <c r="U1681">
        <f>YEAR(S1681)</f>
        <v>2016</v>
      </c>
    </row>
    <row r="1682" spans="1:21" ht="49" hidden="1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86"/>
        <v>102</v>
      </c>
      <c r="P1682">
        <f t="shared" si="178"/>
        <v>37.47</v>
      </c>
      <c r="Q1682" s="10" t="s">
        <v>8311</v>
      </c>
      <c r="R1682" t="s">
        <v>8333</v>
      </c>
      <c r="S1682" s="14">
        <f t="shared" si="179"/>
        <v>41383.605057870373</v>
      </c>
      <c r="T1682" s="15">
        <f t="shared" si="180"/>
        <v>41414.02847222222</v>
      </c>
    </row>
    <row r="1683" spans="1:21" ht="49" x14ac:dyDescent="0.25">
      <c r="A1683">
        <v>3325</v>
      </c>
      <c r="B1683" s="3" t="s">
        <v>3325</v>
      </c>
      <c r="C1683" s="3" t="s">
        <v>7435</v>
      </c>
      <c r="D1683" s="6">
        <v>400</v>
      </c>
      <c r="E1683" s="8">
        <v>450</v>
      </c>
      <c r="F1683" t="s">
        <v>8218</v>
      </c>
      <c r="G1683" t="s">
        <v>8224</v>
      </c>
      <c r="H1683" t="s">
        <v>8246</v>
      </c>
      <c r="I1683">
        <v>1428256277</v>
      </c>
      <c r="J1683">
        <v>1425235877</v>
      </c>
      <c r="K1683" t="b">
        <v>0</v>
      </c>
      <c r="L1683">
        <v>15</v>
      </c>
      <c r="M1683" t="b">
        <v>1</v>
      </c>
      <c r="N1683" t="s">
        <v>8269</v>
      </c>
      <c r="O1683">
        <f t="shared" si="186"/>
        <v>113</v>
      </c>
      <c r="P1683">
        <f t="shared" si="178"/>
        <v>30</v>
      </c>
      <c r="Q1683" s="10" t="s">
        <v>8323</v>
      </c>
      <c r="R1683" t="s">
        <v>8326</v>
      </c>
      <c r="S1683" s="14">
        <f t="shared" si="179"/>
        <v>42064.785613425927</v>
      </c>
      <c r="T1683" s="15">
        <f t="shared" si="180"/>
        <v>42099.743946759263</v>
      </c>
      <c r="U1683">
        <f>YEAR(S1683)</f>
        <v>2015</v>
      </c>
    </row>
    <row r="1684" spans="1:21" ht="49" hidden="1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86"/>
        <v>18</v>
      </c>
      <c r="P1684">
        <f t="shared" ref="P1684:P1747" si="188">IFERROR(ROUND(E1684/L1684,2),0)</f>
        <v>52.92</v>
      </c>
      <c r="Q1684" s="10" t="s">
        <v>8327</v>
      </c>
      <c r="R1684" t="s">
        <v>8350</v>
      </c>
      <c r="S1684" s="14">
        <f t="shared" ref="S1684:S1747" si="189">(((J1684/60)/60)/24)+DATE(1970,1,1)</f>
        <v>41570.482789351852</v>
      </c>
      <c r="T1684" s="15">
        <f t="shared" ref="T1684:T1747" si="190">(((I1684/60)/60)/24)+DATE(1970,1,1)</f>
        <v>41600.524456018517</v>
      </c>
    </row>
    <row r="1685" spans="1:21" ht="49" hidden="1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86"/>
        <v>51</v>
      </c>
      <c r="P1685">
        <f t="shared" si="188"/>
        <v>74.62</v>
      </c>
      <c r="Q1685" s="10" t="s">
        <v>8327</v>
      </c>
      <c r="R1685" t="s">
        <v>8354</v>
      </c>
      <c r="S1685" s="14">
        <f t="shared" si="189"/>
        <v>41923.837731481479</v>
      </c>
      <c r="T1685" s="15">
        <f t="shared" si="190"/>
        <v>41946.249305555553</v>
      </c>
    </row>
    <row r="1686" spans="1:21" ht="49" hidden="1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86"/>
        <v>101</v>
      </c>
      <c r="P1686">
        <f t="shared" si="188"/>
        <v>72.430000000000007</v>
      </c>
      <c r="Q1686" s="10" t="s">
        <v>8311</v>
      </c>
      <c r="R1686" t="s">
        <v>8333</v>
      </c>
      <c r="S1686" s="14">
        <f t="shared" si="189"/>
        <v>41346.042673611111</v>
      </c>
      <c r="T1686" s="15">
        <f t="shared" si="190"/>
        <v>41376.042673611111</v>
      </c>
    </row>
    <row r="1687" spans="1:21" ht="33" hidden="1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86"/>
        <v>101</v>
      </c>
      <c r="P1687">
        <f t="shared" si="188"/>
        <v>97.5</v>
      </c>
      <c r="Q1687" s="10" t="s">
        <v>8327</v>
      </c>
      <c r="R1687" t="s">
        <v>8338</v>
      </c>
      <c r="S1687" s="14">
        <f t="shared" si="189"/>
        <v>41962.596574074079</v>
      </c>
      <c r="T1687" s="15">
        <f t="shared" si="190"/>
        <v>41992.596574074079</v>
      </c>
    </row>
    <row r="1688" spans="1:21" ht="49" hidden="1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86"/>
        <v>106</v>
      </c>
      <c r="P1688">
        <f t="shared" si="188"/>
        <v>45.21</v>
      </c>
      <c r="Q1688" s="10" t="s">
        <v>8323</v>
      </c>
      <c r="R1688" t="s">
        <v>8324</v>
      </c>
      <c r="S1688" s="14">
        <f t="shared" si="189"/>
        <v>42431.500069444446</v>
      </c>
      <c r="T1688" s="15">
        <f t="shared" si="190"/>
        <v>42491.458402777775</v>
      </c>
    </row>
    <row r="1689" spans="1:21" ht="49" hidden="1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86"/>
        <v>20</v>
      </c>
      <c r="P1689">
        <f t="shared" si="188"/>
        <v>114.82</v>
      </c>
      <c r="Q1689" s="10" t="s">
        <v>8327</v>
      </c>
      <c r="R1689" t="s">
        <v>8330</v>
      </c>
      <c r="S1689" s="14">
        <f t="shared" si="189"/>
        <v>42805.032962962956</v>
      </c>
      <c r="T1689" s="15">
        <f t="shared" si="190"/>
        <v>42834.991296296299</v>
      </c>
    </row>
    <row r="1690" spans="1:21" ht="49" x14ac:dyDescent="0.25">
      <c r="A1690">
        <v>3326</v>
      </c>
      <c r="B1690" s="3" t="s">
        <v>3326</v>
      </c>
      <c r="C1690" s="3" t="s">
        <v>7436</v>
      </c>
      <c r="D1690" s="6">
        <v>8000</v>
      </c>
      <c r="E1690" s="8">
        <v>8110</v>
      </c>
      <c r="F1690" t="s">
        <v>8218</v>
      </c>
      <c r="G1690" t="s">
        <v>8223</v>
      </c>
      <c r="H1690" t="s">
        <v>8245</v>
      </c>
      <c r="I1690">
        <v>1425830905</v>
      </c>
      <c r="J1690">
        <v>1423242505</v>
      </c>
      <c r="K1690" t="b">
        <v>0</v>
      </c>
      <c r="L1690">
        <v>57</v>
      </c>
      <c r="M1690" t="b">
        <v>1</v>
      </c>
      <c r="N1690" t="s">
        <v>8269</v>
      </c>
      <c r="O1690">
        <f t="shared" si="186"/>
        <v>101</v>
      </c>
      <c r="P1690">
        <f t="shared" si="188"/>
        <v>142.28</v>
      </c>
      <c r="Q1690" s="10" t="s">
        <v>8323</v>
      </c>
      <c r="R1690" t="s">
        <v>8326</v>
      </c>
      <c r="S1690" s="14">
        <f t="shared" si="189"/>
        <v>42041.714178240742</v>
      </c>
      <c r="T1690" s="15">
        <f t="shared" si="190"/>
        <v>42071.67251157407</v>
      </c>
      <c r="U1690">
        <f t="shared" ref="U1690:U1691" si="191">YEAR(S1690)</f>
        <v>2015</v>
      </c>
    </row>
    <row r="1691" spans="1:21" ht="49" x14ac:dyDescent="0.25">
      <c r="A1691">
        <v>3327</v>
      </c>
      <c r="B1691" s="3" t="s">
        <v>3327</v>
      </c>
      <c r="C1691" s="3" t="s">
        <v>7437</v>
      </c>
      <c r="D1691" s="6">
        <v>800</v>
      </c>
      <c r="E1691" s="8">
        <v>810</v>
      </c>
      <c r="F1691" t="s">
        <v>8218</v>
      </c>
      <c r="G1691" t="s">
        <v>8224</v>
      </c>
      <c r="H1691" t="s">
        <v>8246</v>
      </c>
      <c r="I1691">
        <v>1462697966</v>
      </c>
      <c r="J1691">
        <v>1460105966</v>
      </c>
      <c r="K1691" t="b">
        <v>0</v>
      </c>
      <c r="L1691">
        <v>33</v>
      </c>
      <c r="M1691" t="b">
        <v>1</v>
      </c>
      <c r="N1691" t="s">
        <v>8269</v>
      </c>
      <c r="O1691">
        <f t="shared" si="186"/>
        <v>101</v>
      </c>
      <c r="P1691">
        <f t="shared" si="188"/>
        <v>24.55</v>
      </c>
      <c r="Q1691" s="10" t="s">
        <v>8323</v>
      </c>
      <c r="R1691" t="s">
        <v>8326</v>
      </c>
      <c r="S1691" s="14">
        <f t="shared" si="189"/>
        <v>42468.374606481477</v>
      </c>
      <c r="T1691" s="15">
        <f t="shared" si="190"/>
        <v>42498.374606481477</v>
      </c>
      <c r="U1691">
        <f t="shared" si="191"/>
        <v>2016</v>
      </c>
    </row>
    <row r="1692" spans="1:21" ht="49" hidden="1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86"/>
        <v>36</v>
      </c>
      <c r="P1692">
        <f t="shared" si="188"/>
        <v>57.3</v>
      </c>
      <c r="Q1692" s="10" t="s">
        <v>8311</v>
      </c>
      <c r="R1692" t="s">
        <v>8352</v>
      </c>
      <c r="S1692" s="14">
        <f t="shared" si="189"/>
        <v>41901.542638888888</v>
      </c>
      <c r="T1692" s="15">
        <f t="shared" si="190"/>
        <v>41931.542638888888</v>
      </c>
    </row>
    <row r="1693" spans="1:21" ht="33" hidden="1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86"/>
        <v>105</v>
      </c>
      <c r="P1693">
        <f t="shared" si="188"/>
        <v>70.03</v>
      </c>
      <c r="Q1693" s="10" t="s">
        <v>8323</v>
      </c>
      <c r="R1693" t="s">
        <v>8335</v>
      </c>
      <c r="S1693" s="14">
        <f t="shared" si="189"/>
        <v>41989.819212962961</v>
      </c>
      <c r="T1693" s="15">
        <f t="shared" si="190"/>
        <v>42049.819212962961</v>
      </c>
    </row>
    <row r="1694" spans="1:21" ht="49" x14ac:dyDescent="0.25">
      <c r="A1694">
        <v>3328</v>
      </c>
      <c r="B1694" s="3" t="s">
        <v>3328</v>
      </c>
      <c r="C1694" s="3" t="s">
        <v>7438</v>
      </c>
      <c r="D1694" s="6">
        <v>1800</v>
      </c>
      <c r="E1694" s="8">
        <v>2635</v>
      </c>
      <c r="F1694" t="s">
        <v>8218</v>
      </c>
      <c r="G1694" t="s">
        <v>8223</v>
      </c>
      <c r="H1694" t="s">
        <v>8245</v>
      </c>
      <c r="I1694">
        <v>1404522000</v>
      </c>
      <c r="J1694">
        <v>1404308883</v>
      </c>
      <c r="K1694" t="b">
        <v>0</v>
      </c>
      <c r="L1694">
        <v>9</v>
      </c>
      <c r="M1694" t="b">
        <v>1</v>
      </c>
      <c r="N1694" t="s">
        <v>8269</v>
      </c>
      <c r="O1694">
        <f t="shared" si="186"/>
        <v>146</v>
      </c>
      <c r="P1694">
        <f t="shared" si="188"/>
        <v>292.77999999999997</v>
      </c>
      <c r="Q1694" s="10" t="s">
        <v>8323</v>
      </c>
      <c r="R1694" t="s">
        <v>8326</v>
      </c>
      <c r="S1694" s="14">
        <f t="shared" si="189"/>
        <v>41822.57503472222</v>
      </c>
      <c r="T1694" s="15">
        <f t="shared" si="190"/>
        <v>41825.041666666664</v>
      </c>
      <c r="U1694">
        <f t="shared" ref="U1694:U1696" si="192">YEAR(S1694)</f>
        <v>2014</v>
      </c>
    </row>
    <row r="1695" spans="1:21" ht="49" x14ac:dyDescent="0.25">
      <c r="A1695">
        <v>3329</v>
      </c>
      <c r="B1695" s="3" t="s">
        <v>3329</v>
      </c>
      <c r="C1695" s="3" t="s">
        <v>7439</v>
      </c>
      <c r="D1695" s="6">
        <v>1000</v>
      </c>
      <c r="E1695" s="8">
        <v>1168</v>
      </c>
      <c r="F1695" t="s">
        <v>8218</v>
      </c>
      <c r="G1695" t="s">
        <v>8224</v>
      </c>
      <c r="H1695" t="s">
        <v>8246</v>
      </c>
      <c r="I1695">
        <v>1406502000</v>
      </c>
      <c r="J1695">
        <v>1405583108</v>
      </c>
      <c r="K1695" t="b">
        <v>0</v>
      </c>
      <c r="L1695">
        <v>26</v>
      </c>
      <c r="M1695" t="b">
        <v>1</v>
      </c>
      <c r="N1695" t="s">
        <v>8269</v>
      </c>
      <c r="O1695">
        <f t="shared" si="186"/>
        <v>117</v>
      </c>
      <c r="P1695">
        <f t="shared" si="188"/>
        <v>44.92</v>
      </c>
      <c r="Q1695" s="10" t="s">
        <v>8323</v>
      </c>
      <c r="R1695" t="s">
        <v>8326</v>
      </c>
      <c r="S1695" s="14">
        <f t="shared" si="189"/>
        <v>41837.323009259257</v>
      </c>
      <c r="T1695" s="15">
        <f t="shared" si="190"/>
        <v>41847.958333333336</v>
      </c>
      <c r="U1695">
        <f t="shared" si="192"/>
        <v>2014</v>
      </c>
    </row>
    <row r="1696" spans="1:21" ht="49" x14ac:dyDescent="0.25">
      <c r="A1696">
        <v>3330</v>
      </c>
      <c r="B1696" s="3" t="s">
        <v>3330</v>
      </c>
      <c r="C1696" s="3" t="s">
        <v>7440</v>
      </c>
      <c r="D1696" s="6">
        <v>1500</v>
      </c>
      <c r="E1696" s="8">
        <v>1594</v>
      </c>
      <c r="F1696" t="s">
        <v>8218</v>
      </c>
      <c r="G1696" t="s">
        <v>8224</v>
      </c>
      <c r="H1696" t="s">
        <v>8246</v>
      </c>
      <c r="I1696">
        <v>1427919468</v>
      </c>
      <c r="J1696">
        <v>1425331068</v>
      </c>
      <c r="K1696" t="b">
        <v>0</v>
      </c>
      <c r="L1696">
        <v>69</v>
      </c>
      <c r="M1696" t="b">
        <v>1</v>
      </c>
      <c r="N1696" t="s">
        <v>8269</v>
      </c>
      <c r="O1696">
        <f t="shared" si="186"/>
        <v>106</v>
      </c>
      <c r="P1696">
        <f t="shared" si="188"/>
        <v>23.1</v>
      </c>
      <c r="Q1696" s="10" t="s">
        <v>8323</v>
      </c>
      <c r="R1696" t="s">
        <v>8326</v>
      </c>
      <c r="S1696" s="14">
        <f t="shared" si="189"/>
        <v>42065.887361111112</v>
      </c>
      <c r="T1696" s="15">
        <f t="shared" si="190"/>
        <v>42095.845694444448</v>
      </c>
      <c r="U1696">
        <f t="shared" si="192"/>
        <v>2015</v>
      </c>
    </row>
    <row r="1697" spans="1:21" ht="33" hidden="1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86"/>
        <v>100</v>
      </c>
      <c r="P1697">
        <f t="shared" si="188"/>
        <v>41.85</v>
      </c>
      <c r="Q1697" s="10" t="s">
        <v>8327</v>
      </c>
      <c r="R1697" t="s">
        <v>8331</v>
      </c>
      <c r="S1697" s="14">
        <f t="shared" si="189"/>
        <v>41555.873645833337</v>
      </c>
      <c r="T1697" s="15">
        <f t="shared" si="190"/>
        <v>41585.915312500001</v>
      </c>
    </row>
    <row r="1698" spans="1:21" ht="49" hidden="1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86"/>
        <v>125</v>
      </c>
      <c r="P1698">
        <f t="shared" si="188"/>
        <v>38.549999999999997</v>
      </c>
      <c r="Q1698" s="10" t="s">
        <v>8311</v>
      </c>
      <c r="R1698" t="s">
        <v>8333</v>
      </c>
      <c r="S1698" s="14">
        <f t="shared" si="189"/>
        <v>41304.962233796294</v>
      </c>
      <c r="T1698" s="15">
        <f t="shared" si="190"/>
        <v>41334.249305555553</v>
      </c>
    </row>
    <row r="1699" spans="1:21" ht="49" hidden="1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86"/>
        <v>125</v>
      </c>
      <c r="P1699">
        <f t="shared" si="188"/>
        <v>67.73</v>
      </c>
      <c r="Q1699" s="10" t="s">
        <v>8327</v>
      </c>
      <c r="R1699" t="s">
        <v>8331</v>
      </c>
      <c r="S1699" s="14">
        <f t="shared" si="189"/>
        <v>42502.868761574078</v>
      </c>
      <c r="T1699" s="15">
        <f t="shared" si="190"/>
        <v>42562.868761574078</v>
      </c>
    </row>
    <row r="1700" spans="1:21" ht="49" hidden="1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86"/>
        <v>125</v>
      </c>
      <c r="P1700">
        <f t="shared" si="188"/>
        <v>119.29</v>
      </c>
      <c r="Q1700" s="10" t="s">
        <v>8327</v>
      </c>
      <c r="R1700" t="s">
        <v>8331</v>
      </c>
      <c r="S1700" s="14">
        <f t="shared" si="189"/>
        <v>42031.631724537037</v>
      </c>
      <c r="T1700" s="15">
        <f t="shared" si="190"/>
        <v>42065.249305555553</v>
      </c>
    </row>
    <row r="1701" spans="1:21" ht="65" hidden="1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86"/>
        <v>100</v>
      </c>
      <c r="P1701">
        <f t="shared" si="188"/>
        <v>65.87</v>
      </c>
      <c r="Q1701" s="10" t="s">
        <v>8327</v>
      </c>
      <c r="R1701" t="s">
        <v>8331</v>
      </c>
      <c r="S1701" s="14">
        <f t="shared" si="189"/>
        <v>42502.250775462962</v>
      </c>
      <c r="T1701" s="15">
        <f t="shared" si="190"/>
        <v>42527.250775462962</v>
      </c>
    </row>
    <row r="1702" spans="1:21" ht="49" hidden="1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86"/>
        <v>100</v>
      </c>
      <c r="P1702">
        <f t="shared" si="188"/>
        <v>43.91</v>
      </c>
      <c r="Q1702" s="10" t="s">
        <v>8316</v>
      </c>
      <c r="R1702" t="s">
        <v>8317</v>
      </c>
      <c r="S1702" s="14">
        <f t="shared" si="189"/>
        <v>42221.79178240741</v>
      </c>
      <c r="T1702" s="15">
        <f t="shared" si="190"/>
        <v>42251.79178240741</v>
      </c>
    </row>
    <row r="1703" spans="1:21" ht="49" hidden="1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86"/>
        <v>15</v>
      </c>
      <c r="P1703">
        <f t="shared" si="188"/>
        <v>69.47</v>
      </c>
      <c r="Q1703" s="10" t="s">
        <v>8319</v>
      </c>
      <c r="R1703" t="s">
        <v>8345</v>
      </c>
      <c r="S1703" s="14">
        <f t="shared" si="189"/>
        <v>41893.028877314813</v>
      </c>
      <c r="T1703" s="15">
        <f t="shared" si="190"/>
        <v>41953.070543981477</v>
      </c>
    </row>
    <row r="1704" spans="1:21" ht="49" x14ac:dyDescent="0.25">
      <c r="A1704">
        <v>3331</v>
      </c>
      <c r="B1704" s="3" t="s">
        <v>3331</v>
      </c>
      <c r="C1704" s="3" t="s">
        <v>7441</v>
      </c>
      <c r="D1704" s="6">
        <v>5000</v>
      </c>
      <c r="E1704" s="8">
        <v>5226</v>
      </c>
      <c r="F1704" t="s">
        <v>8218</v>
      </c>
      <c r="G1704" t="s">
        <v>8223</v>
      </c>
      <c r="H1704" t="s">
        <v>8245</v>
      </c>
      <c r="I1704">
        <v>1444149886</v>
      </c>
      <c r="J1704">
        <v>1441125886</v>
      </c>
      <c r="K1704" t="b">
        <v>0</v>
      </c>
      <c r="L1704">
        <v>65</v>
      </c>
      <c r="M1704" t="b">
        <v>1</v>
      </c>
      <c r="N1704" t="s">
        <v>8269</v>
      </c>
      <c r="O1704">
        <f t="shared" si="186"/>
        <v>105</v>
      </c>
      <c r="P1704">
        <f t="shared" si="188"/>
        <v>80.400000000000006</v>
      </c>
      <c r="Q1704" s="10" t="s">
        <v>8323</v>
      </c>
      <c r="R1704" t="s">
        <v>8326</v>
      </c>
      <c r="S1704" s="14">
        <f t="shared" si="189"/>
        <v>42248.697754629626</v>
      </c>
      <c r="T1704" s="15">
        <f t="shared" si="190"/>
        <v>42283.697754629626</v>
      </c>
      <c r="U1704">
        <f>YEAR(S1704)</f>
        <v>2015</v>
      </c>
    </row>
    <row r="1705" spans="1:21" ht="49" hidden="1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86"/>
        <v>167</v>
      </c>
      <c r="P1705">
        <f t="shared" si="188"/>
        <v>75.77</v>
      </c>
      <c r="Q1705" s="10" t="s">
        <v>8327</v>
      </c>
      <c r="R1705" t="s">
        <v>8331</v>
      </c>
      <c r="S1705" s="14">
        <f t="shared" si="189"/>
        <v>40516.087627314817</v>
      </c>
      <c r="T1705" s="15">
        <f t="shared" si="190"/>
        <v>40564.916666666664</v>
      </c>
    </row>
    <row r="1706" spans="1:21" ht="49" x14ac:dyDescent="0.25">
      <c r="A1706">
        <v>3332</v>
      </c>
      <c r="B1706" s="3" t="s">
        <v>3332</v>
      </c>
      <c r="C1706" s="3" t="s">
        <v>7442</v>
      </c>
      <c r="D1706" s="6">
        <v>6000</v>
      </c>
      <c r="E1706" s="8">
        <v>6000</v>
      </c>
      <c r="F1706" t="s">
        <v>8218</v>
      </c>
      <c r="G1706" t="s">
        <v>8223</v>
      </c>
      <c r="H1706" t="s">
        <v>8245</v>
      </c>
      <c r="I1706">
        <v>1405802330</v>
      </c>
      <c r="J1706">
        <v>1403210330</v>
      </c>
      <c r="K1706" t="b">
        <v>0</v>
      </c>
      <c r="L1706">
        <v>83</v>
      </c>
      <c r="M1706" t="b">
        <v>1</v>
      </c>
      <c r="N1706" t="s">
        <v>8269</v>
      </c>
      <c r="O1706">
        <f t="shared" si="186"/>
        <v>100</v>
      </c>
      <c r="P1706">
        <f t="shared" si="188"/>
        <v>72.290000000000006</v>
      </c>
      <c r="Q1706" s="10" t="s">
        <v>8323</v>
      </c>
      <c r="R1706" t="s">
        <v>8326</v>
      </c>
      <c r="S1706" s="14">
        <f t="shared" si="189"/>
        <v>41809.860300925924</v>
      </c>
      <c r="T1706" s="15">
        <f t="shared" si="190"/>
        <v>41839.860300925924</v>
      </c>
      <c r="U1706">
        <f>YEAR(S1706)</f>
        <v>2014</v>
      </c>
    </row>
    <row r="1707" spans="1:21" ht="49" hidden="1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86"/>
        <v>100</v>
      </c>
      <c r="P1707">
        <f t="shared" si="188"/>
        <v>113.64</v>
      </c>
      <c r="Q1707" s="10" t="s">
        <v>8327</v>
      </c>
      <c r="R1707" t="s">
        <v>8328</v>
      </c>
      <c r="S1707" s="14">
        <f t="shared" si="189"/>
        <v>40758.733483796292</v>
      </c>
      <c r="T1707" s="15">
        <f t="shared" si="190"/>
        <v>40818.733483796292</v>
      </c>
    </row>
    <row r="1708" spans="1:21" ht="49" hidden="1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86"/>
        <v>100</v>
      </c>
      <c r="P1708">
        <f t="shared" si="188"/>
        <v>48.08</v>
      </c>
      <c r="Q1708" s="10" t="s">
        <v>8327</v>
      </c>
      <c r="R1708" t="s">
        <v>8328</v>
      </c>
      <c r="S1708" s="14">
        <f t="shared" si="189"/>
        <v>41373.102465277778</v>
      </c>
      <c r="T1708" s="15">
        <f t="shared" si="190"/>
        <v>41403.102465277778</v>
      </c>
    </row>
    <row r="1709" spans="1:21" ht="49" x14ac:dyDescent="0.25">
      <c r="A1709">
        <v>3333</v>
      </c>
      <c r="B1709" s="3" t="s">
        <v>3333</v>
      </c>
      <c r="C1709" s="3" t="s">
        <v>7443</v>
      </c>
      <c r="D1709" s="6">
        <v>3500</v>
      </c>
      <c r="E1709" s="8">
        <v>3660</v>
      </c>
      <c r="F1709" t="s">
        <v>8218</v>
      </c>
      <c r="G1709" t="s">
        <v>8223</v>
      </c>
      <c r="H1709" t="s">
        <v>8245</v>
      </c>
      <c r="I1709">
        <v>1434384880</v>
      </c>
      <c r="J1709">
        <v>1432484080</v>
      </c>
      <c r="K1709" t="b">
        <v>0</v>
      </c>
      <c r="L1709">
        <v>111</v>
      </c>
      <c r="M1709" t="b">
        <v>1</v>
      </c>
      <c r="N1709" t="s">
        <v>8269</v>
      </c>
      <c r="O1709">
        <f t="shared" si="186"/>
        <v>105</v>
      </c>
      <c r="P1709">
        <f t="shared" si="188"/>
        <v>32.97</v>
      </c>
      <c r="Q1709" s="10" t="s">
        <v>8323</v>
      </c>
      <c r="R1709" t="s">
        <v>8326</v>
      </c>
      <c r="S1709" s="14">
        <f t="shared" si="189"/>
        <v>42148.676851851851</v>
      </c>
      <c r="T1709" s="15">
        <f t="shared" si="190"/>
        <v>42170.676851851851</v>
      </c>
      <c r="U1709">
        <f t="shared" ref="U1709:U1711" si="193">YEAR(S1709)</f>
        <v>2015</v>
      </c>
    </row>
    <row r="1710" spans="1:21" ht="33" x14ac:dyDescent="0.25">
      <c r="A1710">
        <v>3334</v>
      </c>
      <c r="B1710" s="3" t="s">
        <v>3334</v>
      </c>
      <c r="C1710" s="3" t="s">
        <v>7444</v>
      </c>
      <c r="D1710" s="6">
        <v>3871</v>
      </c>
      <c r="E1710" s="8">
        <v>5366</v>
      </c>
      <c r="F1710" t="s">
        <v>8218</v>
      </c>
      <c r="G1710" t="s">
        <v>8223</v>
      </c>
      <c r="H1710" t="s">
        <v>8245</v>
      </c>
      <c r="I1710">
        <v>1438259422</v>
      </c>
      <c r="J1710">
        <v>1435667422</v>
      </c>
      <c r="K1710" t="b">
        <v>0</v>
      </c>
      <c r="L1710">
        <v>46</v>
      </c>
      <c r="M1710" t="b">
        <v>1</v>
      </c>
      <c r="N1710" t="s">
        <v>8269</v>
      </c>
      <c r="O1710">
        <f t="shared" si="186"/>
        <v>139</v>
      </c>
      <c r="P1710">
        <f t="shared" si="188"/>
        <v>116.65</v>
      </c>
      <c r="Q1710" s="10" t="s">
        <v>8323</v>
      </c>
      <c r="R1710" t="s">
        <v>8326</v>
      </c>
      <c r="S1710" s="14">
        <f t="shared" si="189"/>
        <v>42185.521087962959</v>
      </c>
      <c r="T1710" s="15">
        <f t="shared" si="190"/>
        <v>42215.521087962959</v>
      </c>
      <c r="U1710">
        <f t="shared" si="193"/>
        <v>2015</v>
      </c>
    </row>
    <row r="1711" spans="1:21" ht="49" x14ac:dyDescent="0.25">
      <c r="A1711">
        <v>3335</v>
      </c>
      <c r="B1711" s="3" t="s">
        <v>3335</v>
      </c>
      <c r="C1711" s="3" t="s">
        <v>7445</v>
      </c>
      <c r="D1711" s="6">
        <v>5000</v>
      </c>
      <c r="E1711" s="8">
        <v>5016</v>
      </c>
      <c r="F1711" t="s">
        <v>8218</v>
      </c>
      <c r="G1711" t="s">
        <v>8224</v>
      </c>
      <c r="H1711" t="s">
        <v>8246</v>
      </c>
      <c r="I1711">
        <v>1407106800</v>
      </c>
      <c r="J1711">
        <v>1404749446</v>
      </c>
      <c r="K1711" t="b">
        <v>0</v>
      </c>
      <c r="L1711">
        <v>63</v>
      </c>
      <c r="M1711" t="b">
        <v>1</v>
      </c>
      <c r="N1711" t="s">
        <v>8269</v>
      </c>
      <c r="O1711">
        <f t="shared" si="186"/>
        <v>100</v>
      </c>
      <c r="P1711">
        <f t="shared" si="188"/>
        <v>79.62</v>
      </c>
      <c r="Q1711" s="10" t="s">
        <v>8323</v>
      </c>
      <c r="R1711" t="s">
        <v>8326</v>
      </c>
      <c r="S1711" s="14">
        <f t="shared" si="189"/>
        <v>41827.674143518518</v>
      </c>
      <c r="T1711" s="15">
        <f t="shared" si="190"/>
        <v>41854.958333333336</v>
      </c>
      <c r="U1711">
        <f t="shared" si="193"/>
        <v>2014</v>
      </c>
    </row>
    <row r="1712" spans="1:21" ht="49" hidden="1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86"/>
        <v>100</v>
      </c>
      <c r="P1712">
        <f t="shared" si="188"/>
        <v>100</v>
      </c>
      <c r="Q1712" s="10" t="s">
        <v>8323</v>
      </c>
      <c r="R1712" t="s">
        <v>8335</v>
      </c>
      <c r="S1712" s="14">
        <f t="shared" si="189"/>
        <v>42087.792303240742</v>
      </c>
      <c r="T1712" s="15">
        <f t="shared" si="190"/>
        <v>42103.792303240742</v>
      </c>
    </row>
    <row r="1713" spans="1:21" ht="49" x14ac:dyDescent="0.25">
      <c r="A1713">
        <v>3336</v>
      </c>
      <c r="B1713" s="3" t="s">
        <v>3336</v>
      </c>
      <c r="C1713" s="3" t="s">
        <v>7446</v>
      </c>
      <c r="D1713" s="6">
        <v>250</v>
      </c>
      <c r="E1713" s="8">
        <v>250</v>
      </c>
      <c r="F1713" t="s">
        <v>8218</v>
      </c>
      <c r="G1713" t="s">
        <v>8224</v>
      </c>
      <c r="H1713" t="s">
        <v>8246</v>
      </c>
      <c r="I1713">
        <v>1459845246</v>
      </c>
      <c r="J1713">
        <v>1457429646</v>
      </c>
      <c r="K1713" t="b">
        <v>0</v>
      </c>
      <c r="L1713">
        <v>9</v>
      </c>
      <c r="M1713" t="b">
        <v>1</v>
      </c>
      <c r="N1713" t="s">
        <v>8269</v>
      </c>
      <c r="O1713">
        <f t="shared" si="186"/>
        <v>100</v>
      </c>
      <c r="P1713">
        <f t="shared" si="188"/>
        <v>27.78</v>
      </c>
      <c r="Q1713" s="10" t="s">
        <v>8323</v>
      </c>
      <c r="R1713" t="s">
        <v>8326</v>
      </c>
      <c r="S1713" s="14">
        <f t="shared" si="189"/>
        <v>42437.398680555561</v>
      </c>
      <c r="T1713" s="15">
        <f t="shared" si="190"/>
        <v>42465.35701388889</v>
      </c>
      <c r="U1713">
        <f>YEAR(S1713)</f>
        <v>2016</v>
      </c>
    </row>
    <row r="1714" spans="1:21" ht="49" hidden="1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86"/>
        <v>6</v>
      </c>
      <c r="P1714">
        <f t="shared" si="188"/>
        <v>41.58</v>
      </c>
      <c r="Q1714" s="10" t="s">
        <v>8308</v>
      </c>
      <c r="R1714" t="s">
        <v>8340</v>
      </c>
      <c r="S1714" s="14">
        <f t="shared" si="189"/>
        <v>41821.020601851851</v>
      </c>
      <c r="T1714" s="15">
        <f t="shared" si="190"/>
        <v>41849.020601851851</v>
      </c>
    </row>
    <row r="1715" spans="1:21" ht="49" x14ac:dyDescent="0.25">
      <c r="A1715">
        <v>3337</v>
      </c>
      <c r="B1715" s="3" t="s">
        <v>3337</v>
      </c>
      <c r="C1715" s="3" t="s">
        <v>7447</v>
      </c>
      <c r="D1715" s="6">
        <v>2500</v>
      </c>
      <c r="E1715" s="8">
        <v>2755</v>
      </c>
      <c r="F1715" t="s">
        <v>8218</v>
      </c>
      <c r="G1715" t="s">
        <v>8224</v>
      </c>
      <c r="H1715" t="s">
        <v>8246</v>
      </c>
      <c r="I1715">
        <v>1412974800</v>
      </c>
      <c r="J1715">
        <v>1411109167</v>
      </c>
      <c r="K1715" t="b">
        <v>0</v>
      </c>
      <c r="L1715">
        <v>34</v>
      </c>
      <c r="M1715" t="b">
        <v>1</v>
      </c>
      <c r="N1715" t="s">
        <v>8269</v>
      </c>
      <c r="O1715">
        <f t="shared" si="186"/>
        <v>110</v>
      </c>
      <c r="P1715">
        <f t="shared" si="188"/>
        <v>81.03</v>
      </c>
      <c r="Q1715" s="10" t="s">
        <v>8323</v>
      </c>
      <c r="R1715" t="s">
        <v>8326</v>
      </c>
      <c r="S1715" s="14">
        <f t="shared" si="189"/>
        <v>41901.282025462962</v>
      </c>
      <c r="T1715" s="15">
        <f t="shared" si="190"/>
        <v>41922.875</v>
      </c>
      <c r="U1715">
        <f>YEAR(S1715)</f>
        <v>2014</v>
      </c>
    </row>
    <row r="1716" spans="1:21" ht="49" hidden="1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86"/>
        <v>2</v>
      </c>
      <c r="P1716">
        <f t="shared" si="188"/>
        <v>155.25</v>
      </c>
      <c r="Q1716" s="10" t="s">
        <v>8308</v>
      </c>
      <c r="R1716" t="s">
        <v>8310</v>
      </c>
      <c r="S1716" s="14">
        <f t="shared" si="189"/>
        <v>42732.872986111113</v>
      </c>
      <c r="T1716" s="15">
        <f t="shared" si="190"/>
        <v>42784.999305555553</v>
      </c>
    </row>
    <row r="1717" spans="1:21" ht="33" hidden="1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86"/>
        <v>41</v>
      </c>
      <c r="P1717">
        <f t="shared" si="188"/>
        <v>47.77</v>
      </c>
      <c r="Q1717" s="10" t="s">
        <v>8311</v>
      </c>
      <c r="R1717" t="s">
        <v>8349</v>
      </c>
      <c r="S1717" s="14">
        <f t="shared" si="189"/>
        <v>42438.813449074078</v>
      </c>
      <c r="T1717" s="15">
        <f t="shared" si="190"/>
        <v>42468.771782407406</v>
      </c>
    </row>
    <row r="1718" spans="1:21" ht="49" hidden="1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86"/>
        <v>42</v>
      </c>
      <c r="P1718">
        <f t="shared" si="188"/>
        <v>79.87</v>
      </c>
      <c r="Q1718" s="10" t="s">
        <v>8323</v>
      </c>
      <c r="R1718" t="s">
        <v>8324</v>
      </c>
      <c r="S1718" s="14">
        <f t="shared" si="189"/>
        <v>41876.718935185185</v>
      </c>
      <c r="T1718" s="15">
        <f t="shared" si="190"/>
        <v>41931.208333333336</v>
      </c>
    </row>
    <row r="1719" spans="1:21" ht="33" hidden="1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86"/>
        <v>12</v>
      </c>
      <c r="P1719">
        <f t="shared" si="188"/>
        <v>72.59</v>
      </c>
      <c r="Q1719" s="10" t="s">
        <v>8308</v>
      </c>
      <c r="R1719" t="s">
        <v>8310</v>
      </c>
      <c r="S1719" s="14">
        <f t="shared" si="189"/>
        <v>42579.634733796294</v>
      </c>
      <c r="T1719" s="15">
        <f t="shared" si="190"/>
        <v>42622.25</v>
      </c>
    </row>
    <row r="1720" spans="1:21" ht="49" hidden="1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86"/>
        <v>123</v>
      </c>
      <c r="P1720">
        <f t="shared" si="188"/>
        <v>32.32</v>
      </c>
      <c r="Q1720" s="10" t="s">
        <v>8327</v>
      </c>
      <c r="R1720" t="s">
        <v>8329</v>
      </c>
      <c r="S1720" s="14">
        <f t="shared" si="189"/>
        <v>41127.812303240738</v>
      </c>
      <c r="T1720" s="15">
        <f t="shared" si="190"/>
        <v>41150</v>
      </c>
    </row>
    <row r="1721" spans="1:21" ht="49" hidden="1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86"/>
        <v>111</v>
      </c>
      <c r="P1721">
        <f t="shared" si="188"/>
        <v>23.8</v>
      </c>
      <c r="Q1721" s="10" t="s">
        <v>8313</v>
      </c>
      <c r="R1721" t="s">
        <v>8314</v>
      </c>
      <c r="S1721" s="14">
        <f t="shared" si="189"/>
        <v>42680.47555555556</v>
      </c>
      <c r="T1721" s="15">
        <f t="shared" si="190"/>
        <v>42708</v>
      </c>
    </row>
    <row r="1722" spans="1:21" ht="49" hidden="1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86"/>
        <v>41</v>
      </c>
      <c r="P1722">
        <f t="shared" si="188"/>
        <v>143.82</v>
      </c>
      <c r="Q1722" s="10" t="s">
        <v>8327</v>
      </c>
      <c r="R1722" t="s">
        <v>8328</v>
      </c>
      <c r="S1722" s="14">
        <f t="shared" si="189"/>
        <v>40304.20003472222</v>
      </c>
      <c r="T1722" s="15">
        <f t="shared" si="190"/>
        <v>40391.166666666664</v>
      </c>
    </row>
    <row r="1723" spans="1:21" ht="33" x14ac:dyDescent="0.25">
      <c r="A1723">
        <v>3338</v>
      </c>
      <c r="B1723" s="3" t="s">
        <v>3338</v>
      </c>
      <c r="C1723" s="3" t="s">
        <v>7448</v>
      </c>
      <c r="D1723" s="6">
        <v>15000</v>
      </c>
      <c r="E1723" s="8">
        <v>15327</v>
      </c>
      <c r="F1723" t="s">
        <v>8218</v>
      </c>
      <c r="G1723" t="s">
        <v>8223</v>
      </c>
      <c r="H1723" t="s">
        <v>8245</v>
      </c>
      <c r="I1723">
        <v>1487944080</v>
      </c>
      <c r="J1723">
        <v>1486129680</v>
      </c>
      <c r="K1723" t="b">
        <v>0</v>
      </c>
      <c r="L1723">
        <v>112</v>
      </c>
      <c r="M1723" t="b">
        <v>1</v>
      </c>
      <c r="N1723" t="s">
        <v>8269</v>
      </c>
      <c r="O1723">
        <f t="shared" si="186"/>
        <v>102</v>
      </c>
      <c r="P1723">
        <f t="shared" si="188"/>
        <v>136.85</v>
      </c>
      <c r="Q1723" s="10" t="s">
        <v>8323</v>
      </c>
      <c r="R1723" t="s">
        <v>8326</v>
      </c>
      <c r="S1723" s="14">
        <f t="shared" si="189"/>
        <v>42769.574999999997</v>
      </c>
      <c r="T1723" s="15">
        <f t="shared" si="190"/>
        <v>42790.574999999997</v>
      </c>
      <c r="U1723">
        <f>YEAR(S1723)</f>
        <v>2017</v>
      </c>
    </row>
    <row r="1724" spans="1:21" ht="33" hidden="1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86"/>
        <v>121</v>
      </c>
      <c r="P1724">
        <f t="shared" si="188"/>
        <v>48.24</v>
      </c>
      <c r="Q1724" s="10" t="s">
        <v>8327</v>
      </c>
      <c r="R1724" t="s">
        <v>8328</v>
      </c>
      <c r="S1724" s="14">
        <f t="shared" si="189"/>
        <v>41037.892465277779</v>
      </c>
      <c r="T1724" s="15">
        <f t="shared" si="190"/>
        <v>41051.145833333336</v>
      </c>
    </row>
    <row r="1725" spans="1:21" ht="33" x14ac:dyDescent="0.25">
      <c r="A1725">
        <v>3339</v>
      </c>
      <c r="B1725" s="3" t="s">
        <v>3339</v>
      </c>
      <c r="C1725" s="3" t="s">
        <v>7449</v>
      </c>
      <c r="D1725" s="6">
        <v>8000</v>
      </c>
      <c r="E1725" s="8">
        <v>8348</v>
      </c>
      <c r="F1725" t="s">
        <v>8218</v>
      </c>
      <c r="G1725" t="s">
        <v>8223</v>
      </c>
      <c r="H1725" t="s">
        <v>8245</v>
      </c>
      <c r="I1725">
        <v>1469721518</v>
      </c>
      <c r="J1725">
        <v>1467129518</v>
      </c>
      <c r="K1725" t="b">
        <v>0</v>
      </c>
      <c r="L1725">
        <v>47</v>
      </c>
      <c r="M1725" t="b">
        <v>1</v>
      </c>
      <c r="N1725" t="s">
        <v>8269</v>
      </c>
      <c r="O1725">
        <f t="shared" si="186"/>
        <v>104</v>
      </c>
      <c r="P1725">
        <f t="shared" si="188"/>
        <v>177.62</v>
      </c>
      <c r="Q1725" s="10" t="s">
        <v>8323</v>
      </c>
      <c r="R1725" t="s">
        <v>8326</v>
      </c>
      <c r="S1725" s="14">
        <f t="shared" si="189"/>
        <v>42549.665717592594</v>
      </c>
      <c r="T1725" s="15">
        <f t="shared" si="190"/>
        <v>42579.665717592594</v>
      </c>
      <c r="U1725">
        <f>YEAR(S1725)</f>
        <v>2016</v>
      </c>
    </row>
    <row r="1726" spans="1:21" ht="49" hidden="1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86"/>
        <v>120</v>
      </c>
      <c r="P1726">
        <f t="shared" si="188"/>
        <v>141.47</v>
      </c>
      <c r="Q1726" s="10" t="s">
        <v>8327</v>
      </c>
      <c r="R1726" t="s">
        <v>8331</v>
      </c>
      <c r="S1726" s="14">
        <f t="shared" si="189"/>
        <v>41774.599930555552</v>
      </c>
      <c r="T1726" s="15">
        <f t="shared" si="190"/>
        <v>41804.599930555552</v>
      </c>
    </row>
    <row r="1727" spans="1:21" ht="49" x14ac:dyDescent="0.25">
      <c r="A1727">
        <v>3340</v>
      </c>
      <c r="B1727" s="3" t="s">
        <v>3340</v>
      </c>
      <c r="C1727" s="3" t="s">
        <v>7450</v>
      </c>
      <c r="D1727" s="6">
        <v>3000</v>
      </c>
      <c r="E1727" s="8">
        <v>4145</v>
      </c>
      <c r="F1727" t="s">
        <v>8218</v>
      </c>
      <c r="G1727" t="s">
        <v>8223</v>
      </c>
      <c r="H1727" t="s">
        <v>8245</v>
      </c>
      <c r="I1727">
        <v>1481066554</v>
      </c>
      <c r="J1727">
        <v>1478906554</v>
      </c>
      <c r="K1727" t="b">
        <v>0</v>
      </c>
      <c r="L1727">
        <v>38</v>
      </c>
      <c r="M1727" t="b">
        <v>1</v>
      </c>
      <c r="N1727" t="s">
        <v>8269</v>
      </c>
      <c r="O1727">
        <f t="shared" si="186"/>
        <v>138</v>
      </c>
      <c r="P1727">
        <f t="shared" si="188"/>
        <v>109.08</v>
      </c>
      <c r="Q1727" s="10" t="s">
        <v>8323</v>
      </c>
      <c r="R1727" t="s">
        <v>8326</v>
      </c>
      <c r="S1727" s="14">
        <f t="shared" si="189"/>
        <v>42685.974004629628</v>
      </c>
      <c r="T1727" s="15">
        <f t="shared" si="190"/>
        <v>42710.974004629628</v>
      </c>
      <c r="U1727">
        <f t="shared" ref="U1727:U1728" si="194">YEAR(S1727)</f>
        <v>2016</v>
      </c>
    </row>
    <row r="1728" spans="1:21" ht="49" x14ac:dyDescent="0.25">
      <c r="A1728">
        <v>3341</v>
      </c>
      <c r="B1728" s="3" t="s">
        <v>3341</v>
      </c>
      <c r="C1728" s="3" t="s">
        <v>7451</v>
      </c>
      <c r="D1728" s="6">
        <v>3350</v>
      </c>
      <c r="E1728" s="8">
        <v>3350</v>
      </c>
      <c r="F1728" t="s">
        <v>8218</v>
      </c>
      <c r="G1728" t="s">
        <v>8224</v>
      </c>
      <c r="H1728" t="s">
        <v>8246</v>
      </c>
      <c r="I1728">
        <v>1465750800</v>
      </c>
      <c r="J1728">
        <v>1463771421</v>
      </c>
      <c r="K1728" t="b">
        <v>0</v>
      </c>
      <c r="L1728">
        <v>28</v>
      </c>
      <c r="M1728" t="b">
        <v>1</v>
      </c>
      <c r="N1728" t="s">
        <v>8269</v>
      </c>
      <c r="O1728">
        <f t="shared" si="186"/>
        <v>100</v>
      </c>
      <c r="P1728">
        <f t="shared" si="188"/>
        <v>119.64</v>
      </c>
      <c r="Q1728" s="10" t="s">
        <v>8323</v>
      </c>
      <c r="R1728" t="s">
        <v>8326</v>
      </c>
      <c r="S1728" s="14">
        <f t="shared" si="189"/>
        <v>42510.798854166671</v>
      </c>
      <c r="T1728" s="15">
        <f t="shared" si="190"/>
        <v>42533.708333333328</v>
      </c>
      <c r="U1728">
        <f t="shared" si="194"/>
        <v>2016</v>
      </c>
    </row>
    <row r="1729" spans="1:21" ht="21" hidden="1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86"/>
        <v>100</v>
      </c>
      <c r="P1729">
        <f t="shared" si="188"/>
        <v>171.43</v>
      </c>
      <c r="Q1729" s="10" t="s">
        <v>8327</v>
      </c>
      <c r="R1729" t="s">
        <v>8330</v>
      </c>
      <c r="S1729" s="14">
        <f t="shared" si="189"/>
        <v>42780.942476851851</v>
      </c>
      <c r="T1729" s="15">
        <f t="shared" si="190"/>
        <v>42810.900810185187</v>
      </c>
    </row>
    <row r="1730" spans="1:21" ht="33" x14ac:dyDescent="0.25">
      <c r="A1730">
        <v>3342</v>
      </c>
      <c r="B1730" s="3" t="s">
        <v>3342</v>
      </c>
      <c r="C1730" s="3" t="s">
        <v>7452</v>
      </c>
      <c r="D1730" s="6">
        <v>6000</v>
      </c>
      <c r="E1730" s="8">
        <v>6100</v>
      </c>
      <c r="F1730" t="s">
        <v>8218</v>
      </c>
      <c r="G1730" t="s">
        <v>8223</v>
      </c>
      <c r="H1730" t="s">
        <v>8245</v>
      </c>
      <c r="I1730">
        <v>1427864340</v>
      </c>
      <c r="J1730">
        <v>1425020810</v>
      </c>
      <c r="K1730" t="b">
        <v>0</v>
      </c>
      <c r="L1730">
        <v>78</v>
      </c>
      <c r="M1730" t="b">
        <v>1</v>
      </c>
      <c r="N1730" t="s">
        <v>8269</v>
      </c>
      <c r="O1730">
        <f t="shared" ref="O1730:O1793" si="195">ROUND(E1730/D1730*100,0)</f>
        <v>102</v>
      </c>
      <c r="P1730">
        <f t="shared" si="188"/>
        <v>78.209999999999994</v>
      </c>
      <c r="Q1730" s="10" t="s">
        <v>8323</v>
      </c>
      <c r="R1730" t="s">
        <v>8326</v>
      </c>
      <c r="S1730" s="14">
        <f t="shared" si="189"/>
        <v>42062.296412037031</v>
      </c>
      <c r="T1730" s="15">
        <f t="shared" si="190"/>
        <v>42095.207638888889</v>
      </c>
      <c r="U1730">
        <f>YEAR(S1730)</f>
        <v>2015</v>
      </c>
    </row>
    <row r="1731" spans="1:21" ht="33" hidden="1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si="195"/>
        <v>160</v>
      </c>
      <c r="P1731">
        <f t="shared" si="188"/>
        <v>25</v>
      </c>
      <c r="Q1731" s="10" t="s">
        <v>8327</v>
      </c>
      <c r="R1731" t="s">
        <v>8331</v>
      </c>
      <c r="S1731" s="14">
        <f t="shared" si="189"/>
        <v>41080.960243055553</v>
      </c>
      <c r="T1731" s="15">
        <f t="shared" si="190"/>
        <v>41110.960243055553</v>
      </c>
    </row>
    <row r="1732" spans="1:21" ht="49" hidden="1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95"/>
        <v>48</v>
      </c>
      <c r="P1732">
        <f t="shared" si="188"/>
        <v>159.33000000000001</v>
      </c>
      <c r="Q1732" s="10" t="s">
        <v>8327</v>
      </c>
      <c r="R1732" t="s">
        <v>8330</v>
      </c>
      <c r="S1732" s="14">
        <f t="shared" si="189"/>
        <v>42788.151238425926</v>
      </c>
      <c r="T1732" s="15">
        <f t="shared" si="190"/>
        <v>42820.999305555553</v>
      </c>
    </row>
    <row r="1733" spans="1:21" ht="49" x14ac:dyDescent="0.25">
      <c r="A1733">
        <v>3343</v>
      </c>
      <c r="B1733" s="3" t="s">
        <v>3343</v>
      </c>
      <c r="C1733" s="3" t="s">
        <v>7453</v>
      </c>
      <c r="D1733" s="6">
        <v>700</v>
      </c>
      <c r="E1733" s="8">
        <v>1200</v>
      </c>
      <c r="F1733" t="s">
        <v>8218</v>
      </c>
      <c r="G1733" t="s">
        <v>8224</v>
      </c>
      <c r="H1733" t="s">
        <v>8246</v>
      </c>
      <c r="I1733">
        <v>1460553480</v>
      </c>
      <c r="J1733">
        <v>1458770384</v>
      </c>
      <c r="K1733" t="b">
        <v>0</v>
      </c>
      <c r="L1733">
        <v>23</v>
      </c>
      <c r="M1733" t="b">
        <v>1</v>
      </c>
      <c r="N1733" t="s">
        <v>8269</v>
      </c>
      <c r="O1733">
        <f t="shared" si="195"/>
        <v>171</v>
      </c>
      <c r="P1733">
        <f t="shared" si="188"/>
        <v>52.17</v>
      </c>
      <c r="Q1733" s="10" t="s">
        <v>8323</v>
      </c>
      <c r="R1733" t="s">
        <v>8326</v>
      </c>
      <c r="S1733" s="14">
        <f t="shared" si="189"/>
        <v>42452.916481481487</v>
      </c>
      <c r="T1733" s="15">
        <f t="shared" si="190"/>
        <v>42473.554166666669</v>
      </c>
      <c r="U1733">
        <f>YEAR(S1733)</f>
        <v>2016</v>
      </c>
    </row>
    <row r="1734" spans="1:21" ht="49" hidden="1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95"/>
        <v>108</v>
      </c>
      <c r="P1734">
        <f t="shared" si="188"/>
        <v>58.17</v>
      </c>
      <c r="Q1734" s="10" t="s">
        <v>8321</v>
      </c>
      <c r="R1734" t="s">
        <v>8343</v>
      </c>
      <c r="S1734" s="14">
        <f t="shared" si="189"/>
        <v>41208.010196759256</v>
      </c>
      <c r="T1734" s="15">
        <f t="shared" si="190"/>
        <v>41228</v>
      </c>
    </row>
    <row r="1735" spans="1:21" ht="33" hidden="1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95"/>
        <v>119</v>
      </c>
      <c r="P1735">
        <f t="shared" si="188"/>
        <v>91.23</v>
      </c>
      <c r="Q1735" s="10" t="s">
        <v>8321</v>
      </c>
      <c r="R1735" t="s">
        <v>8343</v>
      </c>
      <c r="S1735" s="14">
        <f t="shared" si="189"/>
        <v>42539.849768518514</v>
      </c>
      <c r="T1735" s="15">
        <f t="shared" si="190"/>
        <v>42569.849768518514</v>
      </c>
    </row>
    <row r="1736" spans="1:21" ht="49" hidden="1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95"/>
        <v>119</v>
      </c>
      <c r="P1736">
        <f t="shared" si="188"/>
        <v>103.04</v>
      </c>
      <c r="Q1736" s="10" t="s">
        <v>8321</v>
      </c>
      <c r="R1736" t="s">
        <v>8332</v>
      </c>
      <c r="S1736" s="14">
        <f t="shared" si="189"/>
        <v>42097.778946759259</v>
      </c>
      <c r="T1736" s="15">
        <f t="shared" si="190"/>
        <v>42124.638888888891</v>
      </c>
    </row>
    <row r="1737" spans="1:21" ht="49" hidden="1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95"/>
        <v>158</v>
      </c>
      <c r="P1737">
        <f t="shared" si="188"/>
        <v>158</v>
      </c>
      <c r="Q1737" s="10" t="s">
        <v>8323</v>
      </c>
      <c r="R1737" t="s">
        <v>8324</v>
      </c>
      <c r="S1737" s="14">
        <f t="shared" si="189"/>
        <v>41996.832395833335</v>
      </c>
      <c r="T1737" s="15">
        <f t="shared" si="190"/>
        <v>42056.832395833335</v>
      </c>
    </row>
    <row r="1738" spans="1:21" ht="49" x14ac:dyDescent="0.25">
      <c r="A1738">
        <v>3344</v>
      </c>
      <c r="B1738" s="3" t="s">
        <v>3344</v>
      </c>
      <c r="C1738" s="3" t="s">
        <v>7454</v>
      </c>
      <c r="D1738" s="6">
        <v>4500</v>
      </c>
      <c r="E1738" s="8">
        <v>4565</v>
      </c>
      <c r="F1738" t="s">
        <v>8218</v>
      </c>
      <c r="G1738" t="s">
        <v>8223</v>
      </c>
      <c r="H1738" t="s">
        <v>8245</v>
      </c>
      <c r="I1738">
        <v>1409374093</v>
      </c>
      <c r="J1738">
        <v>1406782093</v>
      </c>
      <c r="K1738" t="b">
        <v>0</v>
      </c>
      <c r="L1738">
        <v>40</v>
      </c>
      <c r="M1738" t="b">
        <v>1</v>
      </c>
      <c r="N1738" t="s">
        <v>8269</v>
      </c>
      <c r="O1738">
        <f t="shared" si="195"/>
        <v>101</v>
      </c>
      <c r="P1738">
        <f t="shared" si="188"/>
        <v>114.13</v>
      </c>
      <c r="Q1738" s="10" t="s">
        <v>8323</v>
      </c>
      <c r="R1738" t="s">
        <v>8326</v>
      </c>
      <c r="S1738" s="14">
        <f t="shared" si="189"/>
        <v>41851.200150462959</v>
      </c>
      <c r="T1738" s="15">
        <f t="shared" si="190"/>
        <v>41881.200150462959</v>
      </c>
      <c r="U1738">
        <f>YEAR(S1738)</f>
        <v>2014</v>
      </c>
    </row>
    <row r="1739" spans="1:21" ht="49" hidden="1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95"/>
        <v>107</v>
      </c>
      <c r="P1739">
        <f t="shared" si="188"/>
        <v>39.380000000000003</v>
      </c>
      <c r="Q1739" s="10" t="s">
        <v>8321</v>
      </c>
      <c r="R1739" t="s">
        <v>8343</v>
      </c>
      <c r="S1739" s="14">
        <f t="shared" si="189"/>
        <v>42485.724768518514</v>
      </c>
      <c r="T1739" s="15">
        <f t="shared" si="190"/>
        <v>42504</v>
      </c>
    </row>
    <row r="1740" spans="1:21" ht="49" x14ac:dyDescent="0.25">
      <c r="A1740">
        <v>3345</v>
      </c>
      <c r="B1740" s="3" t="s">
        <v>3345</v>
      </c>
      <c r="C1740" s="3" t="s">
        <v>7455</v>
      </c>
      <c r="D1740" s="6">
        <v>500</v>
      </c>
      <c r="E1740" s="8">
        <v>650</v>
      </c>
      <c r="F1740" t="s">
        <v>8218</v>
      </c>
      <c r="G1740" t="s">
        <v>8223</v>
      </c>
      <c r="H1740" t="s">
        <v>8245</v>
      </c>
      <c r="I1740">
        <v>1429317420</v>
      </c>
      <c r="J1740">
        <v>1424226768</v>
      </c>
      <c r="K1740" t="b">
        <v>0</v>
      </c>
      <c r="L1740">
        <v>13</v>
      </c>
      <c r="M1740" t="b">
        <v>1</v>
      </c>
      <c r="N1740" t="s">
        <v>8269</v>
      </c>
      <c r="O1740">
        <f t="shared" si="195"/>
        <v>130</v>
      </c>
      <c r="P1740">
        <f t="shared" si="188"/>
        <v>50</v>
      </c>
      <c r="Q1740" s="10" t="s">
        <v>8323</v>
      </c>
      <c r="R1740" t="s">
        <v>8326</v>
      </c>
      <c r="S1740" s="14">
        <f t="shared" si="189"/>
        <v>42053.106111111112</v>
      </c>
      <c r="T1740" s="15">
        <f t="shared" si="190"/>
        <v>42112.025694444441</v>
      </c>
      <c r="U1740">
        <f>YEAR(S1740)</f>
        <v>2015</v>
      </c>
    </row>
    <row r="1741" spans="1:21" ht="49" hidden="1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95"/>
        <v>9</v>
      </c>
      <c r="P1741">
        <f t="shared" si="188"/>
        <v>73.760000000000005</v>
      </c>
      <c r="Q1741" s="10" t="s">
        <v>8327</v>
      </c>
      <c r="R1741" t="s">
        <v>8328</v>
      </c>
      <c r="S1741" s="14">
        <f t="shared" si="189"/>
        <v>41887.784062500003</v>
      </c>
      <c r="T1741" s="15">
        <f t="shared" si="190"/>
        <v>41917.784062500003</v>
      </c>
    </row>
    <row r="1742" spans="1:21" ht="33" hidden="1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95"/>
        <v>20</v>
      </c>
      <c r="P1742">
        <f t="shared" si="188"/>
        <v>58.95</v>
      </c>
      <c r="Q1742" s="10" t="s">
        <v>8323</v>
      </c>
      <c r="R1742" t="s">
        <v>8335</v>
      </c>
      <c r="S1742" s="14">
        <f t="shared" si="189"/>
        <v>42403.971851851849</v>
      </c>
      <c r="T1742" s="15">
        <f t="shared" si="190"/>
        <v>42433.971851851849</v>
      </c>
    </row>
    <row r="1743" spans="1:21" ht="49" hidden="1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95"/>
        <v>14</v>
      </c>
      <c r="P1743">
        <f t="shared" si="188"/>
        <v>63.65</v>
      </c>
      <c r="Q1743" s="10" t="s">
        <v>8313</v>
      </c>
      <c r="R1743" t="s">
        <v>8314</v>
      </c>
      <c r="S1743" s="14">
        <f t="shared" si="189"/>
        <v>42321.660509259258</v>
      </c>
      <c r="T1743" s="15">
        <f t="shared" si="190"/>
        <v>42353.506944444445</v>
      </c>
    </row>
    <row r="1744" spans="1:21" ht="49" hidden="1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95"/>
        <v>107</v>
      </c>
      <c r="P1744">
        <f t="shared" si="188"/>
        <v>53.52</v>
      </c>
      <c r="Q1744" s="10" t="s">
        <v>8327</v>
      </c>
      <c r="R1744" t="s">
        <v>8328</v>
      </c>
      <c r="S1744" s="14">
        <f t="shared" si="189"/>
        <v>41270.21497685185</v>
      </c>
      <c r="T1744" s="15">
        <f t="shared" si="190"/>
        <v>41300.21497685185</v>
      </c>
    </row>
    <row r="1745" spans="1:21" ht="49" hidden="1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95"/>
        <v>131</v>
      </c>
      <c r="P1745">
        <f t="shared" si="188"/>
        <v>112.14</v>
      </c>
      <c r="Q1745" s="10" t="s">
        <v>8323</v>
      </c>
      <c r="R1745" t="s">
        <v>8335</v>
      </c>
      <c r="S1745" s="14">
        <f t="shared" si="189"/>
        <v>41806.669317129628</v>
      </c>
      <c r="T1745" s="15">
        <f t="shared" si="190"/>
        <v>41835.208333333336</v>
      </c>
    </row>
    <row r="1746" spans="1:21" ht="49" hidden="1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95"/>
        <v>117</v>
      </c>
      <c r="P1746">
        <f t="shared" si="188"/>
        <v>58.63</v>
      </c>
      <c r="Q1746" s="10" t="s">
        <v>8327</v>
      </c>
      <c r="R1746" t="s">
        <v>8331</v>
      </c>
      <c r="S1746" s="14">
        <f t="shared" si="189"/>
        <v>41005.45784722222</v>
      </c>
      <c r="T1746" s="15">
        <f t="shared" si="190"/>
        <v>41048.125</v>
      </c>
    </row>
    <row r="1747" spans="1:21" ht="49" hidden="1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95"/>
        <v>117</v>
      </c>
      <c r="P1747">
        <f t="shared" si="188"/>
        <v>75.48</v>
      </c>
      <c r="Q1747" s="10" t="s">
        <v>8327</v>
      </c>
      <c r="R1747" t="s">
        <v>8331</v>
      </c>
      <c r="S1747" s="14">
        <f t="shared" si="189"/>
        <v>40838.043391203704</v>
      </c>
      <c r="T1747" s="15">
        <f t="shared" si="190"/>
        <v>40883.085057870368</v>
      </c>
    </row>
    <row r="1748" spans="1:21" ht="49" hidden="1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95"/>
        <v>117</v>
      </c>
      <c r="P1748">
        <f t="shared" ref="P1748:P1811" si="196">IFERROR(ROUND(E1748/L1748,2),0)</f>
        <v>61.58</v>
      </c>
      <c r="Q1748" s="10" t="s">
        <v>8327</v>
      </c>
      <c r="R1748" t="s">
        <v>8331</v>
      </c>
      <c r="S1748" s="14">
        <f t="shared" ref="S1748:S1811" si="197">(((J1748/60)/60)/24)+DATE(1970,1,1)</f>
        <v>41205.707048611112</v>
      </c>
      <c r="T1748" s="15">
        <f t="shared" ref="T1748:T1811" si="198">(((I1748/60)/60)/24)+DATE(1970,1,1)</f>
        <v>41239.207638888889</v>
      </c>
    </row>
    <row r="1749" spans="1:21" ht="33" hidden="1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95"/>
        <v>42</v>
      </c>
      <c r="P1749">
        <f t="shared" si="196"/>
        <v>83.43</v>
      </c>
      <c r="Q1749" s="10" t="s">
        <v>8313</v>
      </c>
      <c r="R1749" t="s">
        <v>8353</v>
      </c>
      <c r="S1749" s="14">
        <f t="shared" si="197"/>
        <v>42034.639768518522</v>
      </c>
      <c r="T1749" s="15">
        <f t="shared" si="198"/>
        <v>42064.639768518522</v>
      </c>
    </row>
    <row r="1750" spans="1:21" ht="49" hidden="1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95"/>
        <v>117</v>
      </c>
      <c r="P1750">
        <f t="shared" si="196"/>
        <v>41.7</v>
      </c>
      <c r="Q1750" s="10" t="s">
        <v>8323</v>
      </c>
      <c r="R1750" t="s">
        <v>8335</v>
      </c>
      <c r="S1750" s="14">
        <f t="shared" si="197"/>
        <v>42050.019641203704</v>
      </c>
      <c r="T1750" s="15">
        <f t="shared" si="198"/>
        <v>42064.207638888889</v>
      </c>
    </row>
    <row r="1751" spans="1:21" ht="49" hidden="1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95"/>
        <v>156</v>
      </c>
      <c r="P1751">
        <f t="shared" si="196"/>
        <v>38.880000000000003</v>
      </c>
      <c r="Q1751" s="10" t="s">
        <v>8327</v>
      </c>
      <c r="R1751" t="s">
        <v>8341</v>
      </c>
      <c r="S1751" s="14">
        <f t="shared" si="197"/>
        <v>41113.199155092596</v>
      </c>
      <c r="T1751" s="15">
        <f t="shared" si="198"/>
        <v>41173.199155092596</v>
      </c>
    </row>
    <row r="1752" spans="1:21" ht="49" x14ac:dyDescent="0.25">
      <c r="A1752">
        <v>3346</v>
      </c>
      <c r="B1752" s="3" t="s">
        <v>3346</v>
      </c>
      <c r="C1752" s="3" t="s">
        <v>7456</v>
      </c>
      <c r="D1752" s="6">
        <v>1500</v>
      </c>
      <c r="E1752" s="8">
        <v>1650</v>
      </c>
      <c r="F1752" t="s">
        <v>8218</v>
      </c>
      <c r="G1752" t="s">
        <v>8223</v>
      </c>
      <c r="H1752" t="s">
        <v>8245</v>
      </c>
      <c r="I1752">
        <v>1424910910</v>
      </c>
      <c r="J1752">
        <v>1424306110</v>
      </c>
      <c r="K1752" t="b">
        <v>0</v>
      </c>
      <c r="L1752">
        <v>18</v>
      </c>
      <c r="M1752" t="b">
        <v>1</v>
      </c>
      <c r="N1752" t="s">
        <v>8269</v>
      </c>
      <c r="O1752">
        <f t="shared" si="195"/>
        <v>110</v>
      </c>
      <c r="P1752">
        <f t="shared" si="196"/>
        <v>91.67</v>
      </c>
      <c r="Q1752" s="10" t="s">
        <v>8323</v>
      </c>
      <c r="R1752" t="s">
        <v>8326</v>
      </c>
      <c r="S1752" s="14">
        <f t="shared" si="197"/>
        <v>42054.024421296301</v>
      </c>
      <c r="T1752" s="15">
        <f t="shared" si="198"/>
        <v>42061.024421296301</v>
      </c>
      <c r="U1752">
        <f>YEAR(S1752)</f>
        <v>2015</v>
      </c>
    </row>
    <row r="1753" spans="1:21" ht="49" hidden="1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95"/>
        <v>116</v>
      </c>
      <c r="P1753">
        <f t="shared" si="196"/>
        <v>116.25</v>
      </c>
      <c r="Q1753" s="10" t="s">
        <v>8321</v>
      </c>
      <c r="R1753" t="s">
        <v>8343</v>
      </c>
      <c r="S1753" s="14">
        <f t="shared" si="197"/>
        <v>41075.583379629628</v>
      </c>
      <c r="T1753" s="15">
        <f t="shared" si="198"/>
        <v>41105.583379629628</v>
      </c>
    </row>
    <row r="1754" spans="1:21" ht="21" hidden="1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95"/>
        <v>116</v>
      </c>
      <c r="P1754">
        <f t="shared" si="196"/>
        <v>31</v>
      </c>
      <c r="Q1754" s="10" t="s">
        <v>8327</v>
      </c>
      <c r="R1754" t="s">
        <v>8328</v>
      </c>
      <c r="S1754" s="14">
        <f t="shared" si="197"/>
        <v>41341.111400462964</v>
      </c>
      <c r="T1754" s="15">
        <f t="shared" si="198"/>
        <v>41380.791666666664</v>
      </c>
    </row>
    <row r="1755" spans="1:21" ht="49" x14ac:dyDescent="0.25">
      <c r="A1755">
        <v>3347</v>
      </c>
      <c r="B1755" s="3" t="s">
        <v>3347</v>
      </c>
      <c r="C1755" s="3" t="s">
        <v>7457</v>
      </c>
      <c r="D1755" s="6">
        <v>2000</v>
      </c>
      <c r="E1755" s="8">
        <v>2389</v>
      </c>
      <c r="F1755" t="s">
        <v>8218</v>
      </c>
      <c r="G1755" t="s">
        <v>8224</v>
      </c>
      <c r="H1755" t="s">
        <v>8246</v>
      </c>
      <c r="I1755">
        <v>1462741200</v>
      </c>
      <c r="J1755">
        <v>1461503654</v>
      </c>
      <c r="K1755" t="b">
        <v>0</v>
      </c>
      <c r="L1755">
        <v>22</v>
      </c>
      <c r="M1755" t="b">
        <v>1</v>
      </c>
      <c r="N1755" t="s">
        <v>8269</v>
      </c>
      <c r="O1755">
        <f t="shared" si="195"/>
        <v>119</v>
      </c>
      <c r="P1755">
        <f t="shared" si="196"/>
        <v>108.59</v>
      </c>
      <c r="Q1755" s="10" t="s">
        <v>8323</v>
      </c>
      <c r="R1755" t="s">
        <v>8326</v>
      </c>
      <c r="S1755" s="14">
        <f t="shared" si="197"/>
        <v>42484.551550925928</v>
      </c>
      <c r="T1755" s="15">
        <f t="shared" si="198"/>
        <v>42498.875</v>
      </c>
      <c r="U1755">
        <f>YEAR(S1755)</f>
        <v>2016</v>
      </c>
    </row>
    <row r="1756" spans="1:21" ht="49" hidden="1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95"/>
        <v>46</v>
      </c>
      <c r="P1756">
        <f t="shared" si="196"/>
        <v>20.34</v>
      </c>
      <c r="Q1756" s="10" t="s">
        <v>8308</v>
      </c>
      <c r="R1756" t="s">
        <v>8310</v>
      </c>
      <c r="S1756" s="14">
        <f t="shared" si="197"/>
        <v>42388.523020833338</v>
      </c>
      <c r="T1756" s="15">
        <f t="shared" si="198"/>
        <v>42403.523020833338</v>
      </c>
    </row>
    <row r="1757" spans="1:21" ht="49" hidden="1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95"/>
        <v>116</v>
      </c>
      <c r="P1757">
        <f t="shared" si="196"/>
        <v>36.11</v>
      </c>
      <c r="Q1757" s="10" t="s">
        <v>8327</v>
      </c>
      <c r="R1757" t="s">
        <v>8328</v>
      </c>
      <c r="S1757" s="14">
        <f t="shared" si="197"/>
        <v>41590.255868055552</v>
      </c>
      <c r="T1757" s="15">
        <f t="shared" si="198"/>
        <v>41620.255868055552</v>
      </c>
    </row>
    <row r="1758" spans="1:21" ht="49" x14ac:dyDescent="0.25">
      <c r="A1758">
        <v>3348</v>
      </c>
      <c r="B1758" s="3" t="s">
        <v>3266</v>
      </c>
      <c r="C1758" s="3" t="s">
        <v>7458</v>
      </c>
      <c r="D1758" s="6">
        <v>5500</v>
      </c>
      <c r="E1758" s="8">
        <v>5516</v>
      </c>
      <c r="F1758" t="s">
        <v>8218</v>
      </c>
      <c r="G1758" t="s">
        <v>8223</v>
      </c>
      <c r="H1758" t="s">
        <v>8245</v>
      </c>
      <c r="I1758">
        <v>1461988740</v>
      </c>
      <c r="J1758">
        <v>1459949080</v>
      </c>
      <c r="K1758" t="b">
        <v>0</v>
      </c>
      <c r="L1758">
        <v>79</v>
      </c>
      <c r="M1758" t="b">
        <v>1</v>
      </c>
      <c r="N1758" t="s">
        <v>8269</v>
      </c>
      <c r="O1758">
        <f t="shared" si="195"/>
        <v>100</v>
      </c>
      <c r="P1758">
        <f t="shared" si="196"/>
        <v>69.819999999999993</v>
      </c>
      <c r="Q1758" s="10" t="s">
        <v>8323</v>
      </c>
      <c r="R1758" t="s">
        <v>8326</v>
      </c>
      <c r="S1758" s="14">
        <f t="shared" si="197"/>
        <v>42466.558796296296</v>
      </c>
      <c r="T1758" s="15">
        <f t="shared" si="198"/>
        <v>42490.165972222225</v>
      </c>
      <c r="U1758">
        <f t="shared" ref="U1758:U1760" si="199">YEAR(S1758)</f>
        <v>2016</v>
      </c>
    </row>
    <row r="1759" spans="1:21" ht="49" x14ac:dyDescent="0.25">
      <c r="A1759">
        <v>3349</v>
      </c>
      <c r="B1759" s="3" t="s">
        <v>3348</v>
      </c>
      <c r="C1759" s="3" t="s">
        <v>7459</v>
      </c>
      <c r="D1759" s="6">
        <v>1000</v>
      </c>
      <c r="E1759" s="8">
        <v>1534</v>
      </c>
      <c r="F1759" t="s">
        <v>8218</v>
      </c>
      <c r="G1759" t="s">
        <v>8223</v>
      </c>
      <c r="H1759" t="s">
        <v>8245</v>
      </c>
      <c r="I1759">
        <v>1465837200</v>
      </c>
      <c r="J1759">
        <v>1463971172</v>
      </c>
      <c r="K1759" t="b">
        <v>0</v>
      </c>
      <c r="L1759">
        <v>14</v>
      </c>
      <c r="M1759" t="b">
        <v>1</v>
      </c>
      <c r="N1759" t="s">
        <v>8269</v>
      </c>
      <c r="O1759">
        <f t="shared" si="195"/>
        <v>153</v>
      </c>
      <c r="P1759">
        <f t="shared" si="196"/>
        <v>109.57</v>
      </c>
      <c r="Q1759" s="10" t="s">
        <v>8323</v>
      </c>
      <c r="R1759" t="s">
        <v>8326</v>
      </c>
      <c r="S1759" s="14">
        <f t="shared" si="197"/>
        <v>42513.110787037032</v>
      </c>
      <c r="T1759" s="15">
        <f t="shared" si="198"/>
        <v>42534.708333333328</v>
      </c>
      <c r="U1759">
        <f t="shared" si="199"/>
        <v>2016</v>
      </c>
    </row>
    <row r="1760" spans="1:21" ht="49" x14ac:dyDescent="0.25">
      <c r="A1760">
        <v>3350</v>
      </c>
      <c r="B1760" s="3" t="s">
        <v>3349</v>
      </c>
      <c r="C1760" s="3" t="s">
        <v>7460</v>
      </c>
      <c r="D1760" s="6">
        <v>3500</v>
      </c>
      <c r="E1760" s="8">
        <v>3655</v>
      </c>
      <c r="F1760" t="s">
        <v>8218</v>
      </c>
      <c r="G1760" t="s">
        <v>8242</v>
      </c>
      <c r="H1760" t="s">
        <v>8248</v>
      </c>
      <c r="I1760">
        <v>1448838000</v>
      </c>
      <c r="J1760">
        <v>1445791811</v>
      </c>
      <c r="K1760" t="b">
        <v>0</v>
      </c>
      <c r="L1760">
        <v>51</v>
      </c>
      <c r="M1760" t="b">
        <v>1</v>
      </c>
      <c r="N1760" t="s">
        <v>8269</v>
      </c>
      <c r="O1760">
        <f t="shared" si="195"/>
        <v>104</v>
      </c>
      <c r="P1760">
        <f t="shared" si="196"/>
        <v>71.67</v>
      </c>
      <c r="Q1760" s="10" t="s">
        <v>8323</v>
      </c>
      <c r="R1760" t="s">
        <v>8326</v>
      </c>
      <c r="S1760" s="14">
        <f t="shared" si="197"/>
        <v>42302.701516203699</v>
      </c>
      <c r="T1760" s="15">
        <f t="shared" si="198"/>
        <v>42337.958333333328</v>
      </c>
      <c r="U1760">
        <f t="shared" si="199"/>
        <v>2015</v>
      </c>
    </row>
    <row r="1761" spans="1:21" ht="33" hidden="1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95"/>
        <v>460</v>
      </c>
      <c r="P1761">
        <f t="shared" si="196"/>
        <v>11.67</v>
      </c>
      <c r="Q1761" s="10" t="s">
        <v>8316</v>
      </c>
      <c r="R1761" t="s">
        <v>8317</v>
      </c>
      <c r="S1761" s="14">
        <f t="shared" si="197"/>
        <v>42752.647777777776</v>
      </c>
      <c r="T1761" s="15">
        <f t="shared" si="198"/>
        <v>42759.647777777776</v>
      </c>
    </row>
    <row r="1762" spans="1:21" ht="33" hidden="1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95"/>
        <v>115</v>
      </c>
      <c r="P1762">
        <f t="shared" si="196"/>
        <v>31.05</v>
      </c>
      <c r="Q1762" s="10" t="s">
        <v>8327</v>
      </c>
      <c r="R1762" t="s">
        <v>8329</v>
      </c>
      <c r="S1762" s="14">
        <f t="shared" si="197"/>
        <v>42111.646724537044</v>
      </c>
      <c r="T1762" s="15">
        <f t="shared" si="198"/>
        <v>42141.646724537044</v>
      </c>
    </row>
    <row r="1763" spans="1:21" ht="49" hidden="1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95"/>
        <v>46</v>
      </c>
      <c r="P1763">
        <f t="shared" si="196"/>
        <v>164</v>
      </c>
      <c r="Q1763" s="10" t="s">
        <v>8308</v>
      </c>
      <c r="R1763" t="s">
        <v>8310</v>
      </c>
      <c r="S1763" s="14">
        <f t="shared" si="197"/>
        <v>42721.220520833333</v>
      </c>
      <c r="T1763" s="15">
        <f t="shared" si="198"/>
        <v>42758.207638888889</v>
      </c>
    </row>
    <row r="1764" spans="1:21" ht="49" hidden="1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95"/>
        <v>23</v>
      </c>
      <c r="P1764">
        <f t="shared" si="196"/>
        <v>65.459999999999994</v>
      </c>
      <c r="Q1764" s="10" t="s">
        <v>8311</v>
      </c>
      <c r="R1764" t="s">
        <v>8349</v>
      </c>
      <c r="S1764" s="14">
        <f t="shared" si="197"/>
        <v>41799.524259259262</v>
      </c>
      <c r="T1764" s="15">
        <f t="shared" si="198"/>
        <v>41829.524259259262</v>
      </c>
    </row>
    <row r="1765" spans="1:21" ht="49" x14ac:dyDescent="0.25">
      <c r="A1765">
        <v>3351</v>
      </c>
      <c r="B1765" s="3" t="s">
        <v>3350</v>
      </c>
      <c r="C1765" s="3" t="s">
        <v>7461</v>
      </c>
      <c r="D1765" s="6">
        <v>5000</v>
      </c>
      <c r="E1765" s="8">
        <v>5055</v>
      </c>
      <c r="F1765" t="s">
        <v>8218</v>
      </c>
      <c r="G1765" t="s">
        <v>8224</v>
      </c>
      <c r="H1765" t="s">
        <v>8246</v>
      </c>
      <c r="I1765">
        <v>1406113200</v>
      </c>
      <c r="J1765">
        <v>1402910965</v>
      </c>
      <c r="K1765" t="b">
        <v>0</v>
      </c>
      <c r="L1765">
        <v>54</v>
      </c>
      <c r="M1765" t="b">
        <v>1</v>
      </c>
      <c r="N1765" t="s">
        <v>8269</v>
      </c>
      <c r="O1765">
        <f t="shared" si="195"/>
        <v>101</v>
      </c>
      <c r="P1765">
        <f t="shared" si="196"/>
        <v>93.61</v>
      </c>
      <c r="Q1765" s="10" t="s">
        <v>8323</v>
      </c>
      <c r="R1765" t="s">
        <v>8326</v>
      </c>
      <c r="S1765" s="14">
        <f t="shared" si="197"/>
        <v>41806.395428240743</v>
      </c>
      <c r="T1765" s="15">
        <f t="shared" si="198"/>
        <v>41843.458333333336</v>
      </c>
      <c r="U1765">
        <f t="shared" ref="U1765:U1766" si="200">YEAR(S1765)</f>
        <v>2014</v>
      </c>
    </row>
    <row r="1766" spans="1:21" ht="49" x14ac:dyDescent="0.25">
      <c r="A1766">
        <v>3352</v>
      </c>
      <c r="B1766" s="3" t="s">
        <v>3351</v>
      </c>
      <c r="C1766" s="3" t="s">
        <v>7462</v>
      </c>
      <c r="D1766" s="6">
        <v>5000</v>
      </c>
      <c r="E1766" s="8">
        <v>5376</v>
      </c>
      <c r="F1766" t="s">
        <v>8218</v>
      </c>
      <c r="G1766" t="s">
        <v>8224</v>
      </c>
      <c r="H1766" t="s">
        <v>8246</v>
      </c>
      <c r="I1766">
        <v>1467414000</v>
      </c>
      <c r="J1766">
        <v>1462492178</v>
      </c>
      <c r="K1766" t="b">
        <v>0</v>
      </c>
      <c r="L1766">
        <v>70</v>
      </c>
      <c r="M1766" t="b">
        <v>1</v>
      </c>
      <c r="N1766" t="s">
        <v>8269</v>
      </c>
      <c r="O1766">
        <f t="shared" si="195"/>
        <v>108</v>
      </c>
      <c r="P1766">
        <f t="shared" si="196"/>
        <v>76.8</v>
      </c>
      <c r="Q1766" s="10" t="s">
        <v>8323</v>
      </c>
      <c r="R1766" t="s">
        <v>8326</v>
      </c>
      <c r="S1766" s="14">
        <f t="shared" si="197"/>
        <v>42495.992800925931</v>
      </c>
      <c r="T1766" s="15">
        <f t="shared" si="198"/>
        <v>42552.958333333328</v>
      </c>
      <c r="U1766">
        <f t="shared" si="200"/>
        <v>2016</v>
      </c>
    </row>
    <row r="1767" spans="1:21" ht="33" hidden="1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95"/>
        <v>46</v>
      </c>
      <c r="P1767">
        <f t="shared" si="196"/>
        <v>58.62</v>
      </c>
      <c r="Q1767" s="10" t="s">
        <v>8313</v>
      </c>
      <c r="R1767" t="s">
        <v>8314</v>
      </c>
      <c r="S1767" s="14">
        <f t="shared" si="197"/>
        <v>41824.658379629633</v>
      </c>
      <c r="T1767" s="15">
        <f t="shared" si="198"/>
        <v>41854.658379629633</v>
      </c>
    </row>
    <row r="1768" spans="1:21" ht="49" hidden="1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95"/>
        <v>152</v>
      </c>
      <c r="P1768">
        <f t="shared" si="196"/>
        <v>40.75</v>
      </c>
      <c r="Q1768" s="10" t="s">
        <v>8327</v>
      </c>
      <c r="R1768" t="s">
        <v>8331</v>
      </c>
      <c r="S1768" s="14">
        <f t="shared" si="197"/>
        <v>41863.433495370373</v>
      </c>
      <c r="T1768" s="15">
        <f t="shared" si="198"/>
        <v>41893.433495370373</v>
      </c>
    </row>
    <row r="1769" spans="1:21" ht="49" hidden="1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95"/>
        <v>114</v>
      </c>
      <c r="P1769">
        <f t="shared" si="196"/>
        <v>36.770000000000003</v>
      </c>
      <c r="Q1769" s="10" t="s">
        <v>8308</v>
      </c>
      <c r="R1769" t="s">
        <v>8315</v>
      </c>
      <c r="S1769" s="14">
        <f t="shared" si="197"/>
        <v>42692.256550925929</v>
      </c>
      <c r="T1769" s="15">
        <f t="shared" si="198"/>
        <v>42706.256550925929</v>
      </c>
    </row>
    <row r="1770" spans="1:21" ht="49" hidden="1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95"/>
        <v>114</v>
      </c>
      <c r="P1770">
        <f t="shared" si="196"/>
        <v>35.47</v>
      </c>
      <c r="Q1770" s="10" t="s">
        <v>8321</v>
      </c>
      <c r="R1770" t="s">
        <v>8343</v>
      </c>
      <c r="S1770" s="14">
        <f t="shared" si="197"/>
        <v>41612.912187499998</v>
      </c>
      <c r="T1770" s="15">
        <f t="shared" si="198"/>
        <v>41636.207638888889</v>
      </c>
    </row>
    <row r="1771" spans="1:21" ht="49" hidden="1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95"/>
        <v>113</v>
      </c>
      <c r="P1771">
        <f t="shared" si="196"/>
        <v>51.48</v>
      </c>
      <c r="Q1771" s="10" t="s">
        <v>8327</v>
      </c>
      <c r="R1771" t="s">
        <v>8328</v>
      </c>
      <c r="S1771" s="14">
        <f t="shared" si="197"/>
        <v>40892.149467592593</v>
      </c>
      <c r="T1771" s="15">
        <f t="shared" si="198"/>
        <v>40952.149467592593</v>
      </c>
    </row>
    <row r="1772" spans="1:21" ht="49" x14ac:dyDescent="0.25">
      <c r="A1772">
        <v>3353</v>
      </c>
      <c r="B1772" s="3" t="s">
        <v>3352</v>
      </c>
      <c r="C1772" s="3" t="s">
        <v>7463</v>
      </c>
      <c r="D1772" s="6">
        <v>500</v>
      </c>
      <c r="E1772" s="8">
        <v>1575</v>
      </c>
      <c r="F1772" t="s">
        <v>8218</v>
      </c>
      <c r="G1772" t="s">
        <v>8224</v>
      </c>
      <c r="H1772" t="s">
        <v>8246</v>
      </c>
      <c r="I1772">
        <v>1462230000</v>
      </c>
      <c r="J1772">
        <v>1461061350</v>
      </c>
      <c r="K1772" t="b">
        <v>0</v>
      </c>
      <c r="L1772">
        <v>44</v>
      </c>
      <c r="M1772" t="b">
        <v>1</v>
      </c>
      <c r="N1772" t="s">
        <v>8269</v>
      </c>
      <c r="O1772">
        <f t="shared" si="195"/>
        <v>315</v>
      </c>
      <c r="P1772">
        <f t="shared" si="196"/>
        <v>35.799999999999997</v>
      </c>
      <c r="Q1772" s="10" t="s">
        <v>8323</v>
      </c>
      <c r="R1772" t="s">
        <v>8326</v>
      </c>
      <c r="S1772" s="14">
        <f t="shared" si="197"/>
        <v>42479.432291666672</v>
      </c>
      <c r="T1772" s="15">
        <f t="shared" si="198"/>
        <v>42492.958333333328</v>
      </c>
      <c r="U1772">
        <f>YEAR(S1772)</f>
        <v>2016</v>
      </c>
    </row>
    <row r="1773" spans="1:21" ht="49" hidden="1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95"/>
        <v>15</v>
      </c>
      <c r="P1773">
        <f t="shared" si="196"/>
        <v>80.319999999999993</v>
      </c>
      <c r="Q1773" s="10" t="s">
        <v>8308</v>
      </c>
      <c r="R1773" t="s">
        <v>8310</v>
      </c>
      <c r="S1773" s="14">
        <f t="shared" si="197"/>
        <v>42734.787986111114</v>
      </c>
      <c r="T1773" s="15">
        <f t="shared" si="198"/>
        <v>42794.787986111114</v>
      </c>
    </row>
    <row r="1774" spans="1:21" ht="33" x14ac:dyDescent="0.25">
      <c r="A1774">
        <v>3354</v>
      </c>
      <c r="B1774" s="3" t="s">
        <v>3353</v>
      </c>
      <c r="C1774" s="3" t="s">
        <v>7464</v>
      </c>
      <c r="D1774" s="6">
        <v>3000</v>
      </c>
      <c r="E1774" s="8">
        <v>3058</v>
      </c>
      <c r="F1774" t="s">
        <v>8218</v>
      </c>
      <c r="G1774" t="s">
        <v>8223</v>
      </c>
      <c r="H1774" t="s">
        <v>8245</v>
      </c>
      <c r="I1774">
        <v>1446091260</v>
      </c>
      <c r="J1774">
        <v>1443029206</v>
      </c>
      <c r="K1774" t="b">
        <v>0</v>
      </c>
      <c r="L1774">
        <v>55</v>
      </c>
      <c r="M1774" t="b">
        <v>1</v>
      </c>
      <c r="N1774" t="s">
        <v>8269</v>
      </c>
      <c r="O1774">
        <f t="shared" si="195"/>
        <v>102</v>
      </c>
      <c r="P1774">
        <f t="shared" si="196"/>
        <v>55.6</v>
      </c>
      <c r="Q1774" s="10" t="s">
        <v>8323</v>
      </c>
      <c r="R1774" t="s">
        <v>8326</v>
      </c>
      <c r="S1774" s="14">
        <f t="shared" si="197"/>
        <v>42270.7269212963</v>
      </c>
      <c r="T1774" s="15">
        <f t="shared" si="198"/>
        <v>42306.167361111111</v>
      </c>
      <c r="U1774">
        <f>YEAR(S1774)</f>
        <v>2015</v>
      </c>
    </row>
    <row r="1775" spans="1:21" ht="49" hidden="1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95"/>
        <v>124</v>
      </c>
      <c r="P1775">
        <f t="shared" si="196"/>
        <v>69.72</v>
      </c>
      <c r="Q1775" s="10" t="s">
        <v>8321</v>
      </c>
      <c r="R1775" t="s">
        <v>8343</v>
      </c>
      <c r="S1775" s="14">
        <f t="shared" si="197"/>
        <v>40997.271493055552</v>
      </c>
      <c r="T1775" s="15">
        <f t="shared" si="198"/>
        <v>41057.271493055552</v>
      </c>
    </row>
    <row r="1776" spans="1:21" ht="49" hidden="1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95"/>
        <v>112</v>
      </c>
      <c r="P1776">
        <f t="shared" si="196"/>
        <v>43.73</v>
      </c>
      <c r="Q1776" s="10" t="s">
        <v>8327</v>
      </c>
      <c r="R1776" t="s">
        <v>8331</v>
      </c>
      <c r="S1776" s="14">
        <f t="shared" si="197"/>
        <v>40695.795370370368</v>
      </c>
      <c r="T1776" s="15">
        <f t="shared" si="198"/>
        <v>40725.795370370368</v>
      </c>
    </row>
    <row r="1777" spans="1:21" ht="49" hidden="1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95"/>
        <v>45</v>
      </c>
      <c r="P1777">
        <f t="shared" si="196"/>
        <v>185.83</v>
      </c>
      <c r="Q1777" s="10" t="s">
        <v>8321</v>
      </c>
      <c r="R1777" t="s">
        <v>8325</v>
      </c>
      <c r="S1777" s="14">
        <f t="shared" si="197"/>
        <v>42236.159918981488</v>
      </c>
      <c r="T1777" s="15">
        <f t="shared" si="198"/>
        <v>42266.159918981488</v>
      </c>
    </row>
    <row r="1778" spans="1:21" ht="49" hidden="1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95"/>
        <v>148</v>
      </c>
      <c r="P1778">
        <f t="shared" si="196"/>
        <v>63.49</v>
      </c>
      <c r="Q1778" s="10" t="s">
        <v>8327</v>
      </c>
      <c r="R1778" t="s">
        <v>8331</v>
      </c>
      <c r="S1778" s="14">
        <f t="shared" si="197"/>
        <v>40987.773715277777</v>
      </c>
      <c r="T1778" s="15">
        <f t="shared" si="198"/>
        <v>41026.916666666664</v>
      </c>
    </row>
    <row r="1779" spans="1:21" ht="49" hidden="1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95"/>
        <v>111</v>
      </c>
      <c r="P1779">
        <f t="shared" si="196"/>
        <v>51.67</v>
      </c>
      <c r="Q1779" s="10" t="s">
        <v>8327</v>
      </c>
      <c r="R1779" t="s">
        <v>8328</v>
      </c>
      <c r="S1779" s="14">
        <f t="shared" si="197"/>
        <v>42248.90042824074</v>
      </c>
      <c r="T1779" s="15">
        <f t="shared" si="198"/>
        <v>42277.811805555553</v>
      </c>
    </row>
    <row r="1780" spans="1:21" ht="49" x14ac:dyDescent="0.25">
      <c r="A1780">
        <v>3355</v>
      </c>
      <c r="B1780" s="3" t="s">
        <v>3354</v>
      </c>
      <c r="C1780" s="3" t="s">
        <v>7465</v>
      </c>
      <c r="D1780" s="6">
        <v>1750</v>
      </c>
      <c r="E1780" s="8">
        <v>2210</v>
      </c>
      <c r="F1780" t="s">
        <v>8218</v>
      </c>
      <c r="G1780" t="s">
        <v>8224</v>
      </c>
      <c r="H1780" t="s">
        <v>8246</v>
      </c>
      <c r="I1780">
        <v>1462879020</v>
      </c>
      <c r="J1780">
        <v>1461941527</v>
      </c>
      <c r="K1780" t="b">
        <v>0</v>
      </c>
      <c r="L1780">
        <v>15</v>
      </c>
      <c r="M1780" t="b">
        <v>1</v>
      </c>
      <c r="N1780" t="s">
        <v>8269</v>
      </c>
      <c r="O1780">
        <f t="shared" si="195"/>
        <v>126</v>
      </c>
      <c r="P1780">
        <f t="shared" si="196"/>
        <v>147.33000000000001</v>
      </c>
      <c r="Q1780" s="10" t="s">
        <v>8323</v>
      </c>
      <c r="R1780" t="s">
        <v>8326</v>
      </c>
      <c r="S1780" s="14">
        <f t="shared" si="197"/>
        <v>42489.619525462964</v>
      </c>
      <c r="T1780" s="15">
        <f t="shared" si="198"/>
        <v>42500.470138888893</v>
      </c>
      <c r="U1780">
        <f t="shared" ref="U1780:U1782" si="201">YEAR(S1780)</f>
        <v>2016</v>
      </c>
    </row>
    <row r="1781" spans="1:21" ht="49" x14ac:dyDescent="0.25">
      <c r="A1781">
        <v>3356</v>
      </c>
      <c r="B1781" s="3" t="s">
        <v>3355</v>
      </c>
      <c r="C1781" s="3" t="s">
        <v>7466</v>
      </c>
      <c r="D1781" s="6">
        <v>1500</v>
      </c>
      <c r="E1781" s="8">
        <v>1521</v>
      </c>
      <c r="F1781" t="s">
        <v>8218</v>
      </c>
      <c r="G1781" t="s">
        <v>8224</v>
      </c>
      <c r="H1781" t="s">
        <v>8246</v>
      </c>
      <c r="I1781">
        <v>1468611272</v>
      </c>
      <c r="J1781">
        <v>1466019272</v>
      </c>
      <c r="K1781" t="b">
        <v>0</v>
      </c>
      <c r="L1781">
        <v>27</v>
      </c>
      <c r="M1781" t="b">
        <v>1</v>
      </c>
      <c r="N1781" t="s">
        <v>8269</v>
      </c>
      <c r="O1781">
        <f t="shared" si="195"/>
        <v>101</v>
      </c>
      <c r="P1781">
        <f t="shared" si="196"/>
        <v>56.33</v>
      </c>
      <c r="Q1781" s="10" t="s">
        <v>8323</v>
      </c>
      <c r="R1781" t="s">
        <v>8326</v>
      </c>
      <c r="S1781" s="14">
        <f t="shared" si="197"/>
        <v>42536.815648148149</v>
      </c>
      <c r="T1781" s="15">
        <f t="shared" si="198"/>
        <v>42566.815648148149</v>
      </c>
      <c r="U1781">
        <f t="shared" si="201"/>
        <v>2016</v>
      </c>
    </row>
    <row r="1782" spans="1:21" ht="49" x14ac:dyDescent="0.25">
      <c r="A1782">
        <v>3357</v>
      </c>
      <c r="B1782" s="3" t="s">
        <v>3356</v>
      </c>
      <c r="C1782" s="3" t="s">
        <v>7467</v>
      </c>
      <c r="D1782" s="6">
        <v>2000</v>
      </c>
      <c r="E1782" s="8">
        <v>2020</v>
      </c>
      <c r="F1782" t="s">
        <v>8218</v>
      </c>
      <c r="G1782" t="s">
        <v>8224</v>
      </c>
      <c r="H1782" t="s">
        <v>8246</v>
      </c>
      <c r="I1782">
        <v>1406887310</v>
      </c>
      <c r="J1782">
        <v>1404295310</v>
      </c>
      <c r="K1782" t="b">
        <v>0</v>
      </c>
      <c r="L1782">
        <v>21</v>
      </c>
      <c r="M1782" t="b">
        <v>1</v>
      </c>
      <c r="N1782" t="s">
        <v>8269</v>
      </c>
      <c r="O1782">
        <f t="shared" si="195"/>
        <v>101</v>
      </c>
      <c r="P1782">
        <f t="shared" si="196"/>
        <v>96.19</v>
      </c>
      <c r="Q1782" s="10" t="s">
        <v>8323</v>
      </c>
      <c r="R1782" t="s">
        <v>8326</v>
      </c>
      <c r="S1782" s="14">
        <f t="shared" si="197"/>
        <v>41822.417939814812</v>
      </c>
      <c r="T1782" s="15">
        <f t="shared" si="198"/>
        <v>41852.417939814812</v>
      </c>
      <c r="U1782">
        <f t="shared" si="201"/>
        <v>2014</v>
      </c>
    </row>
    <row r="1783" spans="1:21" ht="49" hidden="1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95"/>
        <v>110</v>
      </c>
      <c r="P1783">
        <f t="shared" si="196"/>
        <v>26.55</v>
      </c>
      <c r="Q1783" s="10" t="s">
        <v>8327</v>
      </c>
      <c r="R1783" t="s">
        <v>8338</v>
      </c>
      <c r="S1783" s="14">
        <f t="shared" si="197"/>
        <v>41833.450266203705</v>
      </c>
      <c r="T1783" s="15">
        <f t="shared" si="198"/>
        <v>41865.757638888892</v>
      </c>
    </row>
    <row r="1784" spans="1:21" ht="49" x14ac:dyDescent="0.25">
      <c r="A1784">
        <v>3358</v>
      </c>
      <c r="B1784" s="3" t="s">
        <v>3357</v>
      </c>
      <c r="C1784" s="3" t="s">
        <v>7468</v>
      </c>
      <c r="D1784" s="6">
        <v>10000</v>
      </c>
      <c r="E1784" s="8">
        <v>10299</v>
      </c>
      <c r="F1784" t="s">
        <v>8218</v>
      </c>
      <c r="G1784" t="s">
        <v>8223</v>
      </c>
      <c r="H1784" t="s">
        <v>8245</v>
      </c>
      <c r="I1784">
        <v>1416385679</v>
      </c>
      <c r="J1784">
        <v>1413790079</v>
      </c>
      <c r="K1784" t="b">
        <v>0</v>
      </c>
      <c r="L1784">
        <v>162</v>
      </c>
      <c r="M1784" t="b">
        <v>1</v>
      </c>
      <c r="N1784" t="s">
        <v>8269</v>
      </c>
      <c r="O1784">
        <f t="shared" si="195"/>
        <v>103</v>
      </c>
      <c r="P1784">
        <f t="shared" si="196"/>
        <v>63.57</v>
      </c>
      <c r="Q1784" s="10" t="s">
        <v>8323</v>
      </c>
      <c r="R1784" t="s">
        <v>8326</v>
      </c>
      <c r="S1784" s="14">
        <f t="shared" si="197"/>
        <v>41932.311099537037</v>
      </c>
      <c r="T1784" s="15">
        <f t="shared" si="198"/>
        <v>41962.352766203709</v>
      </c>
      <c r="U1784">
        <f>YEAR(S1784)</f>
        <v>2014</v>
      </c>
    </row>
    <row r="1785" spans="1:21" ht="21" hidden="1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95"/>
        <v>6</v>
      </c>
      <c r="P1785">
        <f t="shared" si="196"/>
        <v>220</v>
      </c>
      <c r="Q1785" s="10" t="s">
        <v>8321</v>
      </c>
      <c r="R1785" t="s">
        <v>8325</v>
      </c>
      <c r="S1785" s="14">
        <f t="shared" si="197"/>
        <v>42570.91133101852</v>
      </c>
      <c r="T1785" s="15">
        <f t="shared" si="198"/>
        <v>42600.91133101852</v>
      </c>
    </row>
    <row r="1786" spans="1:21" ht="49" hidden="1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95"/>
        <v>137</v>
      </c>
      <c r="P1786">
        <f t="shared" si="196"/>
        <v>30.96</v>
      </c>
      <c r="Q1786" s="10" t="s">
        <v>8311</v>
      </c>
      <c r="R1786" t="s">
        <v>8312</v>
      </c>
      <c r="S1786" s="14">
        <f t="shared" si="197"/>
        <v>41754.745243055557</v>
      </c>
      <c r="T1786" s="15">
        <f t="shared" si="198"/>
        <v>41769.165972222225</v>
      </c>
    </row>
    <row r="1787" spans="1:21" ht="33" hidden="1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95"/>
        <v>34</v>
      </c>
      <c r="P1787">
        <f t="shared" si="196"/>
        <v>137.25</v>
      </c>
      <c r="Q1787" s="10" t="s">
        <v>8327</v>
      </c>
      <c r="R1787" t="s">
        <v>8330</v>
      </c>
      <c r="S1787" s="14">
        <f t="shared" si="197"/>
        <v>41788.919722222221</v>
      </c>
      <c r="T1787" s="15">
        <f t="shared" si="198"/>
        <v>41817.919722222221</v>
      </c>
    </row>
    <row r="1788" spans="1:21" ht="49" hidden="1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95"/>
        <v>220</v>
      </c>
      <c r="P1788">
        <f t="shared" si="196"/>
        <v>46.7</v>
      </c>
      <c r="Q1788" s="10" t="s">
        <v>8321</v>
      </c>
      <c r="R1788" t="s">
        <v>8343</v>
      </c>
      <c r="S1788" s="14">
        <f t="shared" si="197"/>
        <v>40570.025810185187</v>
      </c>
      <c r="T1788" s="15">
        <f t="shared" si="198"/>
        <v>40600.025810185187</v>
      </c>
    </row>
    <row r="1789" spans="1:21" ht="33" x14ac:dyDescent="0.25">
      <c r="A1789">
        <v>3359</v>
      </c>
      <c r="B1789" s="3" t="s">
        <v>3358</v>
      </c>
      <c r="C1789" s="3" t="s">
        <v>7469</v>
      </c>
      <c r="D1789" s="6">
        <v>4000</v>
      </c>
      <c r="E1789" s="8">
        <v>4250</v>
      </c>
      <c r="F1789" t="s">
        <v>8218</v>
      </c>
      <c r="G1789" t="s">
        <v>8223</v>
      </c>
      <c r="H1789" t="s">
        <v>8245</v>
      </c>
      <c r="I1789">
        <v>1487985734</v>
      </c>
      <c r="J1789">
        <v>1484097734</v>
      </c>
      <c r="K1789" t="b">
        <v>0</v>
      </c>
      <c r="L1789">
        <v>23</v>
      </c>
      <c r="M1789" t="b">
        <v>1</v>
      </c>
      <c r="N1789" t="s">
        <v>8269</v>
      </c>
      <c r="O1789">
        <f t="shared" si="195"/>
        <v>106</v>
      </c>
      <c r="P1789">
        <f t="shared" si="196"/>
        <v>184.78</v>
      </c>
      <c r="Q1789" s="10" t="s">
        <v>8323</v>
      </c>
      <c r="R1789" t="s">
        <v>8326</v>
      </c>
      <c r="S1789" s="14">
        <f t="shared" si="197"/>
        <v>42746.057106481487</v>
      </c>
      <c r="T1789" s="15">
        <f t="shared" si="198"/>
        <v>42791.057106481487</v>
      </c>
      <c r="U1789">
        <f>YEAR(S1789)</f>
        <v>2017</v>
      </c>
    </row>
    <row r="1790" spans="1:21" ht="49" hidden="1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95"/>
        <v>110</v>
      </c>
      <c r="P1790">
        <f t="shared" si="196"/>
        <v>43.82</v>
      </c>
      <c r="Q1790" s="10" t="s">
        <v>8327</v>
      </c>
      <c r="R1790" t="s">
        <v>8329</v>
      </c>
      <c r="S1790" s="14">
        <f t="shared" si="197"/>
        <v>42241.85974537037</v>
      </c>
      <c r="T1790" s="15">
        <f t="shared" si="198"/>
        <v>42271.85974537037</v>
      </c>
    </row>
    <row r="1791" spans="1:21" ht="33" x14ac:dyDescent="0.25">
      <c r="A1791">
        <v>3360</v>
      </c>
      <c r="B1791" s="3" t="s">
        <v>3359</v>
      </c>
      <c r="C1791" s="3" t="s">
        <v>7470</v>
      </c>
      <c r="D1791" s="6">
        <v>9000</v>
      </c>
      <c r="E1791" s="8">
        <v>9124</v>
      </c>
      <c r="F1791" t="s">
        <v>8218</v>
      </c>
      <c r="G1791" t="s">
        <v>8243</v>
      </c>
      <c r="H1791" t="s">
        <v>8257</v>
      </c>
      <c r="I1791">
        <v>1481731140</v>
      </c>
      <c r="J1791">
        <v>1479866343</v>
      </c>
      <c r="K1791" t="b">
        <v>0</v>
      </c>
      <c r="L1791">
        <v>72</v>
      </c>
      <c r="M1791" t="b">
        <v>1</v>
      </c>
      <c r="N1791" t="s">
        <v>8269</v>
      </c>
      <c r="O1791">
        <f t="shared" si="195"/>
        <v>101</v>
      </c>
      <c r="P1791">
        <f t="shared" si="196"/>
        <v>126.72</v>
      </c>
      <c r="Q1791" s="10" t="s">
        <v>8323</v>
      </c>
      <c r="R1791" t="s">
        <v>8326</v>
      </c>
      <c r="S1791" s="14">
        <f t="shared" si="197"/>
        <v>42697.082673611112</v>
      </c>
      <c r="T1791" s="15">
        <f t="shared" si="198"/>
        <v>42718.665972222225</v>
      </c>
      <c r="U1791">
        <f>YEAR(S1791)</f>
        <v>2016</v>
      </c>
    </row>
    <row r="1792" spans="1:21" ht="49" hidden="1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95"/>
        <v>14</v>
      </c>
      <c r="P1792">
        <f t="shared" si="196"/>
        <v>58.97</v>
      </c>
      <c r="Q1792" s="10" t="s">
        <v>8313</v>
      </c>
      <c r="R1792" t="s">
        <v>8314</v>
      </c>
      <c r="S1792" s="14">
        <f t="shared" si="197"/>
        <v>42344.32677083333</v>
      </c>
      <c r="T1792" s="15">
        <f t="shared" si="198"/>
        <v>42404.32677083333</v>
      </c>
    </row>
    <row r="1793" spans="1:21" ht="49" x14ac:dyDescent="0.25">
      <c r="A1793">
        <v>3361</v>
      </c>
      <c r="B1793" s="3" t="s">
        <v>3360</v>
      </c>
      <c r="C1793" s="3" t="s">
        <v>7471</v>
      </c>
      <c r="D1793" s="6">
        <v>5000</v>
      </c>
      <c r="E1793" s="8">
        <v>5673</v>
      </c>
      <c r="F1793" t="s">
        <v>8218</v>
      </c>
      <c r="G1793" t="s">
        <v>8223</v>
      </c>
      <c r="H1793" t="s">
        <v>8245</v>
      </c>
      <c r="I1793">
        <v>1409587140</v>
      </c>
      <c r="J1793">
        <v>1408062990</v>
      </c>
      <c r="K1793" t="b">
        <v>0</v>
      </c>
      <c r="L1793">
        <v>68</v>
      </c>
      <c r="M1793" t="b">
        <v>1</v>
      </c>
      <c r="N1793" t="s">
        <v>8269</v>
      </c>
      <c r="O1793">
        <f t="shared" si="195"/>
        <v>113</v>
      </c>
      <c r="P1793">
        <f t="shared" si="196"/>
        <v>83.43</v>
      </c>
      <c r="Q1793" s="10" t="s">
        <v>8323</v>
      </c>
      <c r="R1793" t="s">
        <v>8326</v>
      </c>
      <c r="S1793" s="14">
        <f t="shared" si="197"/>
        <v>41866.025347222225</v>
      </c>
      <c r="T1793" s="15">
        <f t="shared" si="198"/>
        <v>41883.665972222225</v>
      </c>
      <c r="U1793">
        <f>YEAR(S1793)</f>
        <v>2014</v>
      </c>
    </row>
    <row r="1794" spans="1:21" ht="49" hidden="1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ref="O1794:O1857" si="202">ROUND(E1794/D1794*100,0)</f>
        <v>145</v>
      </c>
      <c r="P1794">
        <f t="shared" si="196"/>
        <v>35.74</v>
      </c>
      <c r="Q1794" s="10" t="s">
        <v>8327</v>
      </c>
      <c r="R1794" t="s">
        <v>8329</v>
      </c>
      <c r="S1794" s="14">
        <f t="shared" si="197"/>
        <v>42418.231747685189</v>
      </c>
      <c r="T1794" s="15">
        <f t="shared" si="198"/>
        <v>42448.190081018518</v>
      </c>
    </row>
    <row r="1795" spans="1:21" ht="49" hidden="1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si="202"/>
        <v>109</v>
      </c>
      <c r="P1795">
        <f t="shared" si="196"/>
        <v>63.97</v>
      </c>
      <c r="Q1795" s="10" t="s">
        <v>8313</v>
      </c>
      <c r="R1795" t="s">
        <v>8314</v>
      </c>
      <c r="S1795" s="14">
        <f t="shared" si="197"/>
        <v>42710.876967592587</v>
      </c>
      <c r="T1795" s="15">
        <f t="shared" si="198"/>
        <v>42742.875</v>
      </c>
    </row>
    <row r="1796" spans="1:21" ht="49" x14ac:dyDescent="0.25">
      <c r="A1796">
        <v>3362</v>
      </c>
      <c r="B1796" s="3" t="s">
        <v>3361</v>
      </c>
      <c r="C1796" s="3" t="s">
        <v>7472</v>
      </c>
      <c r="D1796" s="6">
        <v>500</v>
      </c>
      <c r="E1796" s="8">
        <v>1090</v>
      </c>
      <c r="F1796" t="s">
        <v>8218</v>
      </c>
      <c r="G1796" t="s">
        <v>8223</v>
      </c>
      <c r="H1796" t="s">
        <v>8245</v>
      </c>
      <c r="I1796">
        <v>1425704100</v>
      </c>
      <c r="J1796">
        <v>1424484717</v>
      </c>
      <c r="K1796" t="b">
        <v>0</v>
      </c>
      <c r="L1796">
        <v>20</v>
      </c>
      <c r="M1796" t="b">
        <v>1</v>
      </c>
      <c r="N1796" t="s">
        <v>8269</v>
      </c>
      <c r="O1796">
        <f t="shared" si="202"/>
        <v>218</v>
      </c>
      <c r="P1796">
        <f t="shared" si="196"/>
        <v>54.5</v>
      </c>
      <c r="Q1796" s="10" t="s">
        <v>8323</v>
      </c>
      <c r="R1796" t="s">
        <v>8326</v>
      </c>
      <c r="S1796" s="14">
        <f t="shared" si="197"/>
        <v>42056.091631944444</v>
      </c>
      <c r="T1796" s="15">
        <f t="shared" si="198"/>
        <v>42070.204861111109</v>
      </c>
      <c r="U1796">
        <f t="shared" ref="U1796:U1798" si="203">YEAR(S1796)</f>
        <v>2015</v>
      </c>
    </row>
    <row r="1797" spans="1:21" ht="49" x14ac:dyDescent="0.25">
      <c r="A1797">
        <v>3363</v>
      </c>
      <c r="B1797" s="3" t="s">
        <v>3362</v>
      </c>
      <c r="C1797" s="3" t="s">
        <v>7473</v>
      </c>
      <c r="D1797" s="6">
        <v>7750</v>
      </c>
      <c r="E1797" s="8">
        <v>7860</v>
      </c>
      <c r="F1797" t="s">
        <v>8218</v>
      </c>
      <c r="G1797" t="s">
        <v>8223</v>
      </c>
      <c r="H1797" t="s">
        <v>8245</v>
      </c>
      <c r="I1797">
        <v>1408464000</v>
      </c>
      <c r="J1797">
        <v>1406831445</v>
      </c>
      <c r="K1797" t="b">
        <v>0</v>
      </c>
      <c r="L1797">
        <v>26</v>
      </c>
      <c r="M1797" t="b">
        <v>1</v>
      </c>
      <c r="N1797" t="s">
        <v>8269</v>
      </c>
      <c r="O1797">
        <f t="shared" si="202"/>
        <v>101</v>
      </c>
      <c r="P1797">
        <f t="shared" si="196"/>
        <v>302.31</v>
      </c>
      <c r="Q1797" s="10" t="s">
        <v>8323</v>
      </c>
      <c r="R1797" t="s">
        <v>8326</v>
      </c>
      <c r="S1797" s="14">
        <f t="shared" si="197"/>
        <v>41851.771354166667</v>
      </c>
      <c r="T1797" s="15">
        <f t="shared" si="198"/>
        <v>41870.666666666664</v>
      </c>
      <c r="U1797">
        <f t="shared" si="203"/>
        <v>2014</v>
      </c>
    </row>
    <row r="1798" spans="1:21" ht="49" x14ac:dyDescent="0.25">
      <c r="A1798">
        <v>3364</v>
      </c>
      <c r="B1798" s="3" t="s">
        <v>3363</v>
      </c>
      <c r="C1798" s="3" t="s">
        <v>7474</v>
      </c>
      <c r="D1798" s="6">
        <v>3000</v>
      </c>
      <c r="E1798" s="8">
        <v>3178</v>
      </c>
      <c r="F1798" t="s">
        <v>8218</v>
      </c>
      <c r="G1798" t="s">
        <v>8224</v>
      </c>
      <c r="H1798" t="s">
        <v>8246</v>
      </c>
      <c r="I1798">
        <v>1458075600</v>
      </c>
      <c r="J1798">
        <v>1456183649</v>
      </c>
      <c r="K1798" t="b">
        <v>0</v>
      </c>
      <c r="L1798">
        <v>72</v>
      </c>
      <c r="M1798" t="b">
        <v>1</v>
      </c>
      <c r="N1798" t="s">
        <v>8269</v>
      </c>
      <c r="O1798">
        <f t="shared" si="202"/>
        <v>106</v>
      </c>
      <c r="P1798">
        <f t="shared" si="196"/>
        <v>44.14</v>
      </c>
      <c r="Q1798" s="10" t="s">
        <v>8323</v>
      </c>
      <c r="R1798" t="s">
        <v>8326</v>
      </c>
      <c r="S1798" s="14">
        <f t="shared" si="197"/>
        <v>42422.977418981478</v>
      </c>
      <c r="T1798" s="15">
        <f t="shared" si="198"/>
        <v>42444.875</v>
      </c>
      <c r="U1798">
        <f t="shared" si="203"/>
        <v>2016</v>
      </c>
    </row>
    <row r="1799" spans="1:21" ht="49" hidden="1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202"/>
        <v>108</v>
      </c>
      <c r="P1799">
        <f t="shared" si="196"/>
        <v>56.82</v>
      </c>
      <c r="Q1799" s="10" t="s">
        <v>8321</v>
      </c>
      <c r="R1799" t="s">
        <v>8332</v>
      </c>
      <c r="S1799" s="14">
        <f t="shared" si="197"/>
        <v>42033.516898148147</v>
      </c>
      <c r="T1799" s="15">
        <f t="shared" si="198"/>
        <v>42064.5</v>
      </c>
    </row>
    <row r="1800" spans="1:21" ht="49" hidden="1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202"/>
        <v>20</v>
      </c>
      <c r="P1800">
        <f t="shared" si="196"/>
        <v>55.28</v>
      </c>
      <c r="Q1800" s="10" t="s">
        <v>8313</v>
      </c>
      <c r="R1800" t="s">
        <v>8314</v>
      </c>
      <c r="S1800" s="14">
        <f t="shared" si="197"/>
        <v>41825.485868055555</v>
      </c>
      <c r="T1800" s="15">
        <f t="shared" si="198"/>
        <v>41854.485868055555</v>
      </c>
    </row>
    <row r="1801" spans="1:21" ht="49" x14ac:dyDescent="0.25">
      <c r="A1801">
        <v>3365</v>
      </c>
      <c r="B1801" s="3" t="s">
        <v>3364</v>
      </c>
      <c r="C1801" s="3" t="s">
        <v>7475</v>
      </c>
      <c r="D1801" s="6">
        <v>2500</v>
      </c>
      <c r="E1801" s="8">
        <v>2600</v>
      </c>
      <c r="F1801" t="s">
        <v>8218</v>
      </c>
      <c r="G1801" t="s">
        <v>8223</v>
      </c>
      <c r="H1801" t="s">
        <v>8245</v>
      </c>
      <c r="I1801">
        <v>1449973592</v>
      </c>
      <c r="J1801">
        <v>1447381592</v>
      </c>
      <c r="K1801" t="b">
        <v>0</v>
      </c>
      <c r="L1801">
        <v>3</v>
      </c>
      <c r="M1801" t="b">
        <v>1</v>
      </c>
      <c r="N1801" t="s">
        <v>8269</v>
      </c>
      <c r="O1801">
        <f t="shared" si="202"/>
        <v>104</v>
      </c>
      <c r="P1801">
        <f t="shared" si="196"/>
        <v>866.67</v>
      </c>
      <c r="Q1801" s="10" t="s">
        <v>8323</v>
      </c>
      <c r="R1801" t="s">
        <v>8326</v>
      </c>
      <c r="S1801" s="14">
        <f t="shared" si="197"/>
        <v>42321.101759259262</v>
      </c>
      <c r="T1801" s="15">
        <f t="shared" si="198"/>
        <v>42351.101759259262</v>
      </c>
      <c r="U1801">
        <f>YEAR(S1801)</f>
        <v>2015</v>
      </c>
    </row>
    <row r="1802" spans="1:21" ht="49" hidden="1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202"/>
        <v>108</v>
      </c>
      <c r="P1802">
        <f t="shared" si="196"/>
        <v>37.15</v>
      </c>
      <c r="Q1802" s="10" t="s">
        <v>8327</v>
      </c>
      <c r="R1802" t="s">
        <v>8328</v>
      </c>
      <c r="S1802" s="14">
        <f t="shared" si="197"/>
        <v>41934.71056712963</v>
      </c>
      <c r="T1802" s="15">
        <f t="shared" si="198"/>
        <v>41955.752233796295</v>
      </c>
    </row>
    <row r="1803" spans="1:21" ht="49" hidden="1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202"/>
        <v>18</v>
      </c>
      <c r="P1803">
        <f t="shared" si="196"/>
        <v>74.209999999999994</v>
      </c>
      <c r="Q1803" s="10" t="s">
        <v>8316</v>
      </c>
      <c r="R1803" t="s">
        <v>8334</v>
      </c>
      <c r="S1803" s="14">
        <f t="shared" si="197"/>
        <v>41885.51798611111</v>
      </c>
      <c r="T1803" s="15">
        <f t="shared" si="198"/>
        <v>41916.145833333336</v>
      </c>
    </row>
    <row r="1804" spans="1:21" ht="49" x14ac:dyDescent="0.25">
      <c r="A1804">
        <v>3366</v>
      </c>
      <c r="B1804" s="3" t="s">
        <v>3365</v>
      </c>
      <c r="C1804" s="3" t="s">
        <v>7476</v>
      </c>
      <c r="D1804" s="6">
        <v>500</v>
      </c>
      <c r="E1804" s="8">
        <v>1105</v>
      </c>
      <c r="F1804" t="s">
        <v>8218</v>
      </c>
      <c r="G1804" t="s">
        <v>8223</v>
      </c>
      <c r="H1804" t="s">
        <v>8245</v>
      </c>
      <c r="I1804">
        <v>1431481037</v>
      </c>
      <c r="J1804">
        <v>1428889037</v>
      </c>
      <c r="K1804" t="b">
        <v>0</v>
      </c>
      <c r="L1804">
        <v>18</v>
      </c>
      <c r="M1804" t="b">
        <v>1</v>
      </c>
      <c r="N1804" t="s">
        <v>8269</v>
      </c>
      <c r="O1804">
        <f t="shared" si="202"/>
        <v>221</v>
      </c>
      <c r="P1804">
        <f t="shared" si="196"/>
        <v>61.39</v>
      </c>
      <c r="Q1804" s="10" t="s">
        <v>8323</v>
      </c>
      <c r="R1804" t="s">
        <v>8326</v>
      </c>
      <c r="S1804" s="14">
        <f t="shared" si="197"/>
        <v>42107.067557870367</v>
      </c>
      <c r="T1804" s="15">
        <f t="shared" si="198"/>
        <v>42137.067557870367</v>
      </c>
      <c r="U1804">
        <f>YEAR(S1804)</f>
        <v>2015</v>
      </c>
    </row>
    <row r="1805" spans="1:21" ht="49" hidden="1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202"/>
        <v>134</v>
      </c>
      <c r="P1805">
        <f t="shared" si="196"/>
        <v>39.82</v>
      </c>
      <c r="Q1805" s="10" t="s">
        <v>8327</v>
      </c>
      <c r="R1805" t="s">
        <v>8331</v>
      </c>
      <c r="S1805" s="14">
        <f t="shared" si="197"/>
        <v>40250.242106481484</v>
      </c>
      <c r="T1805" s="15">
        <f t="shared" si="198"/>
        <v>40286.290972222225</v>
      </c>
    </row>
    <row r="1806" spans="1:21" ht="49" hidden="1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202"/>
        <v>107</v>
      </c>
      <c r="P1806">
        <f t="shared" si="196"/>
        <v>61.34</v>
      </c>
      <c r="Q1806" s="10" t="s">
        <v>8327</v>
      </c>
      <c r="R1806" t="s">
        <v>8341</v>
      </c>
      <c r="S1806" s="14">
        <f t="shared" si="197"/>
        <v>41026.655011574076</v>
      </c>
      <c r="T1806" s="15">
        <f t="shared" si="198"/>
        <v>41057.655011574076</v>
      </c>
    </row>
    <row r="1807" spans="1:21" ht="49" hidden="1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202"/>
        <v>107</v>
      </c>
      <c r="P1807">
        <f t="shared" si="196"/>
        <v>46.63</v>
      </c>
      <c r="Q1807" s="10" t="s">
        <v>8327</v>
      </c>
      <c r="R1807" t="s">
        <v>8331</v>
      </c>
      <c r="S1807" s="14">
        <f t="shared" si="197"/>
        <v>40987.697638888887</v>
      </c>
      <c r="T1807" s="15">
        <f t="shared" si="198"/>
        <v>41017.697638888887</v>
      </c>
    </row>
    <row r="1808" spans="1:21" ht="49" x14ac:dyDescent="0.25">
      <c r="A1808">
        <v>3367</v>
      </c>
      <c r="B1808" s="3" t="s">
        <v>3366</v>
      </c>
      <c r="C1808" s="3" t="s">
        <v>7477</v>
      </c>
      <c r="D1808" s="6">
        <v>750</v>
      </c>
      <c r="E1808" s="8">
        <v>890</v>
      </c>
      <c r="F1808" t="s">
        <v>8218</v>
      </c>
      <c r="G1808" t="s">
        <v>8224</v>
      </c>
      <c r="H1808" t="s">
        <v>8246</v>
      </c>
      <c r="I1808">
        <v>1438467894</v>
      </c>
      <c r="J1808">
        <v>1436307894</v>
      </c>
      <c r="K1808" t="b">
        <v>0</v>
      </c>
      <c r="L1808">
        <v>30</v>
      </c>
      <c r="M1808" t="b">
        <v>1</v>
      </c>
      <c r="N1808" t="s">
        <v>8269</v>
      </c>
      <c r="O1808">
        <f t="shared" si="202"/>
        <v>119</v>
      </c>
      <c r="P1808">
        <f t="shared" si="196"/>
        <v>29.67</v>
      </c>
      <c r="Q1808" s="10" t="s">
        <v>8323</v>
      </c>
      <c r="R1808" t="s">
        <v>8326</v>
      </c>
      <c r="S1808" s="14">
        <f t="shared" si="197"/>
        <v>42192.933958333335</v>
      </c>
      <c r="T1808" s="15">
        <f t="shared" si="198"/>
        <v>42217.933958333335</v>
      </c>
      <c r="U1808">
        <f>YEAR(S1808)</f>
        <v>2015</v>
      </c>
    </row>
    <row r="1809" spans="1:21" ht="33" hidden="1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202"/>
        <v>107</v>
      </c>
      <c r="P1809">
        <f t="shared" si="196"/>
        <v>36.97</v>
      </c>
      <c r="Q1809" s="10" t="s">
        <v>8327</v>
      </c>
      <c r="R1809" t="s">
        <v>8328</v>
      </c>
      <c r="S1809" s="14">
        <f t="shared" si="197"/>
        <v>41174.154178240737</v>
      </c>
      <c r="T1809" s="15">
        <f t="shared" si="198"/>
        <v>41210.208333333336</v>
      </c>
    </row>
    <row r="1810" spans="1:21" ht="33" hidden="1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202"/>
        <v>143</v>
      </c>
      <c r="P1810">
        <f t="shared" si="196"/>
        <v>44.65</v>
      </c>
      <c r="Q1810" s="10" t="s">
        <v>8327</v>
      </c>
      <c r="R1810" t="s">
        <v>8338</v>
      </c>
      <c r="S1810" s="14">
        <f t="shared" si="197"/>
        <v>40974.791898148149</v>
      </c>
      <c r="T1810" s="15">
        <f t="shared" si="198"/>
        <v>41004.750231481477</v>
      </c>
    </row>
    <row r="1811" spans="1:21" ht="49" x14ac:dyDescent="0.25">
      <c r="A1811">
        <v>3368</v>
      </c>
      <c r="B1811" s="3" t="s">
        <v>3367</v>
      </c>
      <c r="C1811" s="3" t="s">
        <v>7478</v>
      </c>
      <c r="D1811" s="6">
        <v>1000</v>
      </c>
      <c r="E1811" s="8">
        <v>1046</v>
      </c>
      <c r="F1811" t="s">
        <v>8218</v>
      </c>
      <c r="G1811" t="s">
        <v>8223</v>
      </c>
      <c r="H1811" t="s">
        <v>8245</v>
      </c>
      <c r="I1811">
        <v>1420088400</v>
      </c>
      <c r="J1811">
        <v>1416977259</v>
      </c>
      <c r="K1811" t="b">
        <v>0</v>
      </c>
      <c r="L1811">
        <v>23</v>
      </c>
      <c r="M1811" t="b">
        <v>1</v>
      </c>
      <c r="N1811" t="s">
        <v>8269</v>
      </c>
      <c r="O1811">
        <f t="shared" si="202"/>
        <v>105</v>
      </c>
      <c r="P1811">
        <f t="shared" si="196"/>
        <v>45.48</v>
      </c>
      <c r="Q1811" s="10" t="s">
        <v>8323</v>
      </c>
      <c r="R1811" t="s">
        <v>8326</v>
      </c>
      <c r="S1811" s="14">
        <f t="shared" si="197"/>
        <v>41969.199756944443</v>
      </c>
      <c r="T1811" s="15">
        <f t="shared" si="198"/>
        <v>42005.208333333328</v>
      </c>
      <c r="U1811">
        <f>YEAR(S1811)</f>
        <v>2014</v>
      </c>
    </row>
    <row r="1812" spans="1:21" ht="49" hidden="1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202"/>
        <v>107</v>
      </c>
      <c r="P1812">
        <f t="shared" ref="P1812:P1875" si="204">IFERROR(ROUND(E1812/L1812,2),0)</f>
        <v>125.94</v>
      </c>
      <c r="Q1812" s="10" t="s">
        <v>8308</v>
      </c>
      <c r="R1812" t="s">
        <v>8310</v>
      </c>
      <c r="S1812" s="14">
        <f t="shared" ref="S1812:S1875" si="205">(((J1812/60)/60)/24)+DATE(1970,1,1)</f>
        <v>42416.767928240741</v>
      </c>
      <c r="T1812" s="15">
        <f t="shared" ref="T1812:T1875" si="206">(((I1812/60)/60)/24)+DATE(1970,1,1)</f>
        <v>42446.726261574076</v>
      </c>
    </row>
    <row r="1813" spans="1:21" ht="49" x14ac:dyDescent="0.25">
      <c r="A1813">
        <v>3369</v>
      </c>
      <c r="B1813" s="3" t="s">
        <v>3368</v>
      </c>
      <c r="C1813" s="3" t="s">
        <v>7479</v>
      </c>
      <c r="D1813" s="6">
        <v>5000</v>
      </c>
      <c r="E1813" s="8">
        <v>5195</v>
      </c>
      <c r="F1813" t="s">
        <v>8218</v>
      </c>
      <c r="G1813" t="s">
        <v>8240</v>
      </c>
      <c r="H1813" t="s">
        <v>8248</v>
      </c>
      <c r="I1813">
        <v>1484441980</v>
      </c>
      <c r="J1813">
        <v>1479257980</v>
      </c>
      <c r="K1813" t="b">
        <v>0</v>
      </c>
      <c r="L1813">
        <v>54</v>
      </c>
      <c r="M1813" t="b">
        <v>1</v>
      </c>
      <c r="N1813" t="s">
        <v>8269</v>
      </c>
      <c r="O1813">
        <f t="shared" si="202"/>
        <v>104</v>
      </c>
      <c r="P1813">
        <f t="shared" si="204"/>
        <v>96.2</v>
      </c>
      <c r="Q1813" s="10" t="s">
        <v>8323</v>
      </c>
      <c r="R1813" t="s">
        <v>8326</v>
      </c>
      <c r="S1813" s="14">
        <f t="shared" si="205"/>
        <v>42690.041435185187</v>
      </c>
      <c r="T1813" s="15">
        <f t="shared" si="206"/>
        <v>42750.041435185187</v>
      </c>
      <c r="U1813">
        <f t="shared" ref="U1813:U1814" si="207">YEAR(S1813)</f>
        <v>2016</v>
      </c>
    </row>
    <row r="1814" spans="1:21" ht="33" x14ac:dyDescent="0.25">
      <c r="A1814">
        <v>3370</v>
      </c>
      <c r="B1814" s="3" t="s">
        <v>3369</v>
      </c>
      <c r="C1814" s="3" t="s">
        <v>7480</v>
      </c>
      <c r="D1814" s="6">
        <v>1500</v>
      </c>
      <c r="E1814" s="8">
        <v>1766</v>
      </c>
      <c r="F1814" t="s">
        <v>8218</v>
      </c>
      <c r="G1814" t="s">
        <v>8223</v>
      </c>
      <c r="H1814" t="s">
        <v>8245</v>
      </c>
      <c r="I1814">
        <v>1481961600</v>
      </c>
      <c r="J1814">
        <v>1479283285</v>
      </c>
      <c r="K1814" t="b">
        <v>0</v>
      </c>
      <c r="L1814">
        <v>26</v>
      </c>
      <c r="M1814" t="b">
        <v>1</v>
      </c>
      <c r="N1814" t="s">
        <v>8269</v>
      </c>
      <c r="O1814">
        <f t="shared" si="202"/>
        <v>118</v>
      </c>
      <c r="P1814">
        <f t="shared" si="204"/>
        <v>67.92</v>
      </c>
      <c r="Q1814" s="10" t="s">
        <v>8323</v>
      </c>
      <c r="R1814" t="s">
        <v>8326</v>
      </c>
      <c r="S1814" s="14">
        <f t="shared" si="205"/>
        <v>42690.334317129629</v>
      </c>
      <c r="T1814" s="15">
        <f t="shared" si="206"/>
        <v>42721.333333333328</v>
      </c>
      <c r="U1814">
        <f t="shared" si="207"/>
        <v>2016</v>
      </c>
    </row>
    <row r="1815" spans="1:21" ht="49" hidden="1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202"/>
        <v>107</v>
      </c>
      <c r="P1815">
        <f t="shared" si="204"/>
        <v>21.76</v>
      </c>
      <c r="Q1815" s="10" t="s">
        <v>8321</v>
      </c>
      <c r="R1815" t="s">
        <v>8332</v>
      </c>
      <c r="S1815" s="14">
        <f t="shared" si="205"/>
        <v>42256.391875000001</v>
      </c>
      <c r="T1815" s="15">
        <f t="shared" si="206"/>
        <v>42274.843055555553</v>
      </c>
    </row>
    <row r="1816" spans="1:21" ht="49" hidden="1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202"/>
        <v>107</v>
      </c>
      <c r="P1816">
        <f t="shared" si="204"/>
        <v>48.45</v>
      </c>
      <c r="Q1816" s="10" t="s">
        <v>8327</v>
      </c>
      <c r="R1816" t="s">
        <v>8328</v>
      </c>
      <c r="S1816" s="14">
        <f t="shared" si="205"/>
        <v>41299.793356481481</v>
      </c>
      <c r="T1816" s="15">
        <f t="shared" si="206"/>
        <v>41344.751689814817</v>
      </c>
    </row>
    <row r="1817" spans="1:21" ht="49" hidden="1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202"/>
        <v>15</v>
      </c>
      <c r="P1817">
        <f t="shared" si="204"/>
        <v>163.85</v>
      </c>
      <c r="Q1817" s="10" t="s">
        <v>8321</v>
      </c>
      <c r="R1817" t="s">
        <v>8325</v>
      </c>
      <c r="S1817" s="14">
        <f t="shared" si="205"/>
        <v>41978.197199074071</v>
      </c>
      <c r="T1817" s="15">
        <f t="shared" si="206"/>
        <v>42008.197199074071</v>
      </c>
    </row>
    <row r="1818" spans="1:21" ht="49" hidden="1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202"/>
        <v>107</v>
      </c>
      <c r="P1818">
        <f t="shared" si="204"/>
        <v>54.62</v>
      </c>
      <c r="Q1818" s="10" t="s">
        <v>8327</v>
      </c>
      <c r="R1818" t="s">
        <v>8328</v>
      </c>
      <c r="S1818" s="14">
        <f t="shared" si="205"/>
        <v>40703.197048611109</v>
      </c>
      <c r="T1818" s="15">
        <f t="shared" si="206"/>
        <v>40770.041666666664</v>
      </c>
    </row>
    <row r="1819" spans="1:21" ht="33" x14ac:dyDescent="0.25">
      <c r="A1819">
        <v>3371</v>
      </c>
      <c r="B1819" s="3" t="s">
        <v>3370</v>
      </c>
      <c r="C1819" s="3" t="s">
        <v>7481</v>
      </c>
      <c r="D1819" s="6">
        <v>200</v>
      </c>
      <c r="E1819" s="8">
        <v>277</v>
      </c>
      <c r="F1819" t="s">
        <v>8218</v>
      </c>
      <c r="G1819" t="s">
        <v>8223</v>
      </c>
      <c r="H1819" t="s">
        <v>8245</v>
      </c>
      <c r="I1819">
        <v>1449089965</v>
      </c>
      <c r="J1819">
        <v>1446670765</v>
      </c>
      <c r="K1819" t="b">
        <v>0</v>
      </c>
      <c r="L1819">
        <v>9</v>
      </c>
      <c r="M1819" t="b">
        <v>1</v>
      </c>
      <c r="N1819" t="s">
        <v>8269</v>
      </c>
      <c r="O1819">
        <f t="shared" si="202"/>
        <v>139</v>
      </c>
      <c r="P1819">
        <f t="shared" si="204"/>
        <v>30.78</v>
      </c>
      <c r="Q1819" s="10" t="s">
        <v>8323</v>
      </c>
      <c r="R1819" t="s">
        <v>8326</v>
      </c>
      <c r="S1819" s="14">
        <f t="shared" si="205"/>
        <v>42312.874594907407</v>
      </c>
      <c r="T1819" s="15">
        <f t="shared" si="206"/>
        <v>42340.874594907407</v>
      </c>
      <c r="U1819">
        <f t="shared" ref="U1819:U1821" si="208">YEAR(S1819)</f>
        <v>2015</v>
      </c>
    </row>
    <row r="1820" spans="1:21" ht="49" x14ac:dyDescent="0.25">
      <c r="A1820">
        <v>3372</v>
      </c>
      <c r="B1820" s="3" t="s">
        <v>3371</v>
      </c>
      <c r="C1820" s="3" t="s">
        <v>7482</v>
      </c>
      <c r="D1820" s="6">
        <v>1000</v>
      </c>
      <c r="E1820" s="8">
        <v>1035</v>
      </c>
      <c r="F1820" t="s">
        <v>8218</v>
      </c>
      <c r="G1820" t="s">
        <v>8223</v>
      </c>
      <c r="H1820" t="s">
        <v>8245</v>
      </c>
      <c r="I1820">
        <v>1408942740</v>
      </c>
      <c r="J1820">
        <v>1407157756</v>
      </c>
      <c r="K1820" t="b">
        <v>0</v>
      </c>
      <c r="L1820">
        <v>27</v>
      </c>
      <c r="M1820" t="b">
        <v>1</v>
      </c>
      <c r="N1820" t="s">
        <v>8269</v>
      </c>
      <c r="O1820">
        <f t="shared" si="202"/>
        <v>104</v>
      </c>
      <c r="P1820">
        <f t="shared" si="204"/>
        <v>38.33</v>
      </c>
      <c r="Q1820" s="10" t="s">
        <v>8323</v>
      </c>
      <c r="R1820" t="s">
        <v>8326</v>
      </c>
      <c r="S1820" s="14">
        <f t="shared" si="205"/>
        <v>41855.548101851848</v>
      </c>
      <c r="T1820" s="15">
        <f t="shared" si="206"/>
        <v>41876.207638888889</v>
      </c>
      <c r="U1820">
        <f t="shared" si="208"/>
        <v>2014</v>
      </c>
    </row>
    <row r="1821" spans="1:21" ht="49" x14ac:dyDescent="0.25">
      <c r="A1821">
        <v>3373</v>
      </c>
      <c r="B1821" s="3" t="s">
        <v>3372</v>
      </c>
      <c r="C1821" s="3" t="s">
        <v>7483</v>
      </c>
      <c r="D1821" s="6">
        <v>2000</v>
      </c>
      <c r="E1821" s="8">
        <v>2005</v>
      </c>
      <c r="F1821" t="s">
        <v>8218</v>
      </c>
      <c r="G1821" t="s">
        <v>8224</v>
      </c>
      <c r="H1821" t="s">
        <v>8246</v>
      </c>
      <c r="I1821">
        <v>1437235200</v>
      </c>
      <c r="J1821">
        <v>1435177840</v>
      </c>
      <c r="K1821" t="b">
        <v>0</v>
      </c>
      <c r="L1821">
        <v>30</v>
      </c>
      <c r="M1821" t="b">
        <v>1</v>
      </c>
      <c r="N1821" t="s">
        <v>8269</v>
      </c>
      <c r="O1821">
        <f t="shared" si="202"/>
        <v>100</v>
      </c>
      <c r="P1821">
        <f t="shared" si="204"/>
        <v>66.83</v>
      </c>
      <c r="Q1821" s="10" t="s">
        <v>8323</v>
      </c>
      <c r="R1821" t="s">
        <v>8326</v>
      </c>
      <c r="S1821" s="14">
        <f t="shared" si="205"/>
        <v>42179.854629629626</v>
      </c>
      <c r="T1821" s="15">
        <f t="shared" si="206"/>
        <v>42203.666666666672</v>
      </c>
      <c r="U1821">
        <f t="shared" si="208"/>
        <v>2015</v>
      </c>
    </row>
    <row r="1822" spans="1:21" ht="49" hidden="1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202"/>
        <v>49</v>
      </c>
      <c r="P1822">
        <f t="shared" si="204"/>
        <v>132.19</v>
      </c>
      <c r="Q1822" s="10" t="s">
        <v>8313</v>
      </c>
      <c r="R1822" t="s">
        <v>8355</v>
      </c>
      <c r="S1822" s="14">
        <f t="shared" si="205"/>
        <v>41892.688750000001</v>
      </c>
      <c r="T1822" s="15">
        <f t="shared" si="206"/>
        <v>41913.165972222225</v>
      </c>
    </row>
    <row r="1823" spans="1:21" ht="49" x14ac:dyDescent="0.25">
      <c r="A1823">
        <v>3374</v>
      </c>
      <c r="B1823" s="3" t="s">
        <v>3373</v>
      </c>
      <c r="C1823" s="3" t="s">
        <v>7484</v>
      </c>
      <c r="D1823" s="6">
        <v>3500</v>
      </c>
      <c r="E1823" s="8">
        <v>3730</v>
      </c>
      <c r="F1823" t="s">
        <v>8218</v>
      </c>
      <c r="G1823" t="s">
        <v>8228</v>
      </c>
      <c r="H1823" t="s">
        <v>8250</v>
      </c>
      <c r="I1823">
        <v>1446053616</v>
      </c>
      <c r="J1823">
        <v>1443461616</v>
      </c>
      <c r="K1823" t="b">
        <v>0</v>
      </c>
      <c r="L1823">
        <v>52</v>
      </c>
      <c r="M1823" t="b">
        <v>1</v>
      </c>
      <c r="N1823" t="s">
        <v>8269</v>
      </c>
      <c r="O1823">
        <f t="shared" si="202"/>
        <v>107</v>
      </c>
      <c r="P1823">
        <f t="shared" si="204"/>
        <v>71.73</v>
      </c>
      <c r="Q1823" s="10" t="s">
        <v>8323</v>
      </c>
      <c r="R1823" t="s">
        <v>8326</v>
      </c>
      <c r="S1823" s="14">
        <f t="shared" si="205"/>
        <v>42275.731666666667</v>
      </c>
      <c r="T1823" s="15">
        <f t="shared" si="206"/>
        <v>42305.731666666667</v>
      </c>
      <c r="U1823">
        <f>YEAR(S1823)</f>
        <v>2015</v>
      </c>
    </row>
    <row r="1824" spans="1:21" ht="49" hidden="1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202"/>
        <v>2</v>
      </c>
      <c r="P1824">
        <f t="shared" si="204"/>
        <v>21.34</v>
      </c>
      <c r="Q1824" s="10" t="s">
        <v>8316</v>
      </c>
      <c r="R1824" t="s">
        <v>8334</v>
      </c>
      <c r="S1824" s="14">
        <f t="shared" si="205"/>
        <v>41643.487175925926</v>
      </c>
      <c r="T1824" s="15">
        <f t="shared" si="206"/>
        <v>41673.487175925926</v>
      </c>
    </row>
    <row r="1825" spans="1:21" ht="49" hidden="1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202"/>
        <v>211</v>
      </c>
      <c r="P1825">
        <f t="shared" si="204"/>
        <v>95.93</v>
      </c>
      <c r="Q1825" s="10" t="s">
        <v>8327</v>
      </c>
      <c r="R1825" t="s">
        <v>8331</v>
      </c>
      <c r="S1825" s="14">
        <f t="shared" si="205"/>
        <v>41320.717465277776</v>
      </c>
      <c r="T1825" s="15">
        <f t="shared" si="206"/>
        <v>41344.166666666664</v>
      </c>
    </row>
    <row r="1826" spans="1:21" ht="49" x14ac:dyDescent="0.25">
      <c r="A1826">
        <v>3375</v>
      </c>
      <c r="B1826" s="3" t="s">
        <v>3374</v>
      </c>
      <c r="C1826" s="3" t="s">
        <v>7485</v>
      </c>
      <c r="D1826" s="6">
        <v>3000</v>
      </c>
      <c r="E1826" s="8">
        <v>3000</v>
      </c>
      <c r="F1826" t="s">
        <v>8218</v>
      </c>
      <c r="G1826" t="s">
        <v>8224</v>
      </c>
      <c r="H1826" t="s">
        <v>8246</v>
      </c>
      <c r="I1826">
        <v>1400423973</v>
      </c>
      <c r="J1826">
        <v>1399387173</v>
      </c>
      <c r="K1826" t="b">
        <v>0</v>
      </c>
      <c r="L1826">
        <v>17</v>
      </c>
      <c r="M1826" t="b">
        <v>1</v>
      </c>
      <c r="N1826" t="s">
        <v>8269</v>
      </c>
      <c r="O1826">
        <f t="shared" si="202"/>
        <v>100</v>
      </c>
      <c r="P1826">
        <f t="shared" si="204"/>
        <v>176.47</v>
      </c>
      <c r="Q1826" s="10" t="s">
        <v>8323</v>
      </c>
      <c r="R1826" t="s">
        <v>8326</v>
      </c>
      <c r="S1826" s="14">
        <f t="shared" si="205"/>
        <v>41765.610798611109</v>
      </c>
      <c r="T1826" s="15">
        <f t="shared" si="206"/>
        <v>41777.610798611109</v>
      </c>
      <c r="U1826">
        <f t="shared" ref="U1826:U1827" si="209">YEAR(S1826)</f>
        <v>2014</v>
      </c>
    </row>
    <row r="1827" spans="1:21" ht="49" x14ac:dyDescent="0.25">
      <c r="A1827">
        <v>3376</v>
      </c>
      <c r="B1827" s="3" t="s">
        <v>3375</v>
      </c>
      <c r="C1827" s="3" t="s">
        <v>7486</v>
      </c>
      <c r="D1827" s="6">
        <v>8000</v>
      </c>
      <c r="E1827" s="8">
        <v>8001</v>
      </c>
      <c r="F1827" t="s">
        <v>8218</v>
      </c>
      <c r="G1827" t="s">
        <v>8223</v>
      </c>
      <c r="H1827" t="s">
        <v>8245</v>
      </c>
      <c r="I1827">
        <v>1429976994</v>
      </c>
      <c r="J1827">
        <v>1424796594</v>
      </c>
      <c r="K1827" t="b">
        <v>0</v>
      </c>
      <c r="L1827">
        <v>19</v>
      </c>
      <c r="M1827" t="b">
        <v>1</v>
      </c>
      <c r="N1827" t="s">
        <v>8269</v>
      </c>
      <c r="O1827">
        <f t="shared" si="202"/>
        <v>100</v>
      </c>
      <c r="P1827">
        <f t="shared" si="204"/>
        <v>421.11</v>
      </c>
      <c r="Q1827" s="10" t="s">
        <v>8323</v>
      </c>
      <c r="R1827" t="s">
        <v>8326</v>
      </c>
      <c r="S1827" s="14">
        <f t="shared" si="205"/>
        <v>42059.701319444444</v>
      </c>
      <c r="T1827" s="15">
        <f t="shared" si="206"/>
        <v>42119.659652777773</v>
      </c>
      <c r="U1827">
        <f t="shared" si="209"/>
        <v>2015</v>
      </c>
    </row>
    <row r="1828" spans="1:21" ht="49" hidden="1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202"/>
        <v>0</v>
      </c>
      <c r="P1828">
        <f t="shared" si="204"/>
        <v>420.6</v>
      </c>
      <c r="Q1828" s="10" t="s">
        <v>8323</v>
      </c>
      <c r="R1828" t="s">
        <v>8324</v>
      </c>
      <c r="S1828" s="14">
        <f t="shared" si="205"/>
        <v>42237.181608796294</v>
      </c>
      <c r="T1828" s="15">
        <f t="shared" si="206"/>
        <v>42267.181608796294</v>
      </c>
    </row>
    <row r="1829" spans="1:21" ht="49" x14ac:dyDescent="0.25">
      <c r="A1829">
        <v>3377</v>
      </c>
      <c r="B1829" s="3" t="s">
        <v>3376</v>
      </c>
      <c r="C1829" s="3" t="s">
        <v>7487</v>
      </c>
      <c r="D1829" s="6">
        <v>8000</v>
      </c>
      <c r="E1829" s="8">
        <v>8084</v>
      </c>
      <c r="F1829" t="s">
        <v>8218</v>
      </c>
      <c r="G1829" t="s">
        <v>8224</v>
      </c>
      <c r="H1829" t="s">
        <v>8246</v>
      </c>
      <c r="I1829">
        <v>1426870560</v>
      </c>
      <c r="J1829">
        <v>1424280899</v>
      </c>
      <c r="K1829" t="b">
        <v>0</v>
      </c>
      <c r="L1829">
        <v>77</v>
      </c>
      <c r="M1829" t="b">
        <v>1</v>
      </c>
      <c r="N1829" t="s">
        <v>8269</v>
      </c>
      <c r="O1829">
        <f t="shared" si="202"/>
        <v>101</v>
      </c>
      <c r="P1829">
        <f t="shared" si="204"/>
        <v>104.99</v>
      </c>
      <c r="Q1829" s="10" t="s">
        <v>8323</v>
      </c>
      <c r="R1829" t="s">
        <v>8326</v>
      </c>
      <c r="S1829" s="14">
        <f t="shared" si="205"/>
        <v>42053.732627314821</v>
      </c>
      <c r="T1829" s="15">
        <f t="shared" si="206"/>
        <v>42083.705555555556</v>
      </c>
      <c r="U1829">
        <f t="shared" ref="U1829:U1830" si="210">YEAR(S1829)</f>
        <v>2015</v>
      </c>
    </row>
    <row r="1830" spans="1:21" ht="49" x14ac:dyDescent="0.25">
      <c r="A1830">
        <v>3378</v>
      </c>
      <c r="B1830" s="3" t="s">
        <v>3377</v>
      </c>
      <c r="C1830" s="3" t="s">
        <v>7488</v>
      </c>
      <c r="D1830" s="6">
        <v>550</v>
      </c>
      <c r="E1830" s="8">
        <v>592</v>
      </c>
      <c r="F1830" t="s">
        <v>8218</v>
      </c>
      <c r="G1830" t="s">
        <v>8224</v>
      </c>
      <c r="H1830" t="s">
        <v>8246</v>
      </c>
      <c r="I1830">
        <v>1409490480</v>
      </c>
      <c r="J1830">
        <v>1407400306</v>
      </c>
      <c r="K1830" t="b">
        <v>0</v>
      </c>
      <c r="L1830">
        <v>21</v>
      </c>
      <c r="M1830" t="b">
        <v>1</v>
      </c>
      <c r="N1830" t="s">
        <v>8269</v>
      </c>
      <c r="O1830">
        <f t="shared" si="202"/>
        <v>108</v>
      </c>
      <c r="P1830">
        <f t="shared" si="204"/>
        <v>28.19</v>
      </c>
      <c r="Q1830" s="10" t="s">
        <v>8323</v>
      </c>
      <c r="R1830" t="s">
        <v>8326</v>
      </c>
      <c r="S1830" s="14">
        <f t="shared" si="205"/>
        <v>41858.355393518519</v>
      </c>
      <c r="T1830" s="15">
        <f t="shared" si="206"/>
        <v>41882.547222222223</v>
      </c>
      <c r="U1830">
        <f t="shared" si="210"/>
        <v>2014</v>
      </c>
    </row>
    <row r="1831" spans="1:21" ht="49" hidden="1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202"/>
        <v>105</v>
      </c>
      <c r="P1831">
        <f t="shared" si="204"/>
        <v>42.02</v>
      </c>
      <c r="Q1831" s="10" t="s">
        <v>8327</v>
      </c>
      <c r="R1831" t="s">
        <v>8331</v>
      </c>
      <c r="S1831" s="14">
        <f t="shared" si="205"/>
        <v>41443.83452546296</v>
      </c>
      <c r="T1831" s="15">
        <f t="shared" si="206"/>
        <v>41466.83452546296</v>
      </c>
    </row>
    <row r="1832" spans="1:21" ht="65" hidden="1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202"/>
        <v>105</v>
      </c>
      <c r="P1832">
        <f t="shared" si="204"/>
        <v>150</v>
      </c>
      <c r="Q1832" s="10" t="s">
        <v>8327</v>
      </c>
      <c r="R1832" t="s">
        <v>8341</v>
      </c>
      <c r="S1832" s="14">
        <f t="shared" si="205"/>
        <v>40127.700370370374</v>
      </c>
      <c r="T1832" s="15">
        <f t="shared" si="206"/>
        <v>40179.25</v>
      </c>
    </row>
    <row r="1833" spans="1:21" ht="49" hidden="1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202"/>
        <v>11</v>
      </c>
      <c r="P1833">
        <f t="shared" si="204"/>
        <v>91.3</v>
      </c>
      <c r="Q1833" s="10" t="s">
        <v>8308</v>
      </c>
      <c r="R1833" t="s">
        <v>8315</v>
      </c>
      <c r="S1833" s="14">
        <f t="shared" si="205"/>
        <v>41921.842627314814</v>
      </c>
      <c r="T1833" s="15">
        <f t="shared" si="206"/>
        <v>41951.884293981479</v>
      </c>
    </row>
    <row r="1834" spans="1:21" ht="49" x14ac:dyDescent="0.25">
      <c r="A1834">
        <v>3379</v>
      </c>
      <c r="B1834" s="3" t="s">
        <v>3378</v>
      </c>
      <c r="C1834" s="3" t="s">
        <v>7489</v>
      </c>
      <c r="D1834" s="6">
        <v>2000</v>
      </c>
      <c r="E1834" s="8">
        <v>2073</v>
      </c>
      <c r="F1834" t="s">
        <v>8218</v>
      </c>
      <c r="G1834" t="s">
        <v>8224</v>
      </c>
      <c r="H1834" t="s">
        <v>8246</v>
      </c>
      <c r="I1834">
        <v>1440630000</v>
      </c>
      <c r="J1834">
        <v>1439122800</v>
      </c>
      <c r="K1834" t="b">
        <v>0</v>
      </c>
      <c r="L1834">
        <v>38</v>
      </c>
      <c r="M1834" t="b">
        <v>1</v>
      </c>
      <c r="N1834" t="s">
        <v>8269</v>
      </c>
      <c r="O1834">
        <f t="shared" si="202"/>
        <v>104</v>
      </c>
      <c r="P1834">
        <f t="shared" si="204"/>
        <v>54.55</v>
      </c>
      <c r="Q1834" s="10" t="s">
        <v>8323</v>
      </c>
      <c r="R1834" t="s">
        <v>8326</v>
      </c>
      <c r="S1834" s="14">
        <f t="shared" si="205"/>
        <v>42225.513888888891</v>
      </c>
      <c r="T1834" s="15">
        <f t="shared" si="206"/>
        <v>42242.958333333328</v>
      </c>
      <c r="U1834">
        <f t="shared" ref="U1834:U1835" si="211">YEAR(S1834)</f>
        <v>2015</v>
      </c>
    </row>
    <row r="1835" spans="1:21" ht="49" x14ac:dyDescent="0.25">
      <c r="A1835">
        <v>3380</v>
      </c>
      <c r="B1835" s="3" t="s">
        <v>3379</v>
      </c>
      <c r="C1835" s="3" t="s">
        <v>7490</v>
      </c>
      <c r="D1835" s="6">
        <v>3000</v>
      </c>
      <c r="E1835" s="8">
        <v>3133</v>
      </c>
      <c r="F1835" t="s">
        <v>8218</v>
      </c>
      <c r="G1835" t="s">
        <v>8223</v>
      </c>
      <c r="H1835" t="s">
        <v>8245</v>
      </c>
      <c r="I1835">
        <v>1417305178</v>
      </c>
      <c r="J1835">
        <v>1414277578</v>
      </c>
      <c r="K1835" t="b">
        <v>0</v>
      </c>
      <c r="L1835">
        <v>28</v>
      </c>
      <c r="M1835" t="b">
        <v>1</v>
      </c>
      <c r="N1835" t="s">
        <v>8269</v>
      </c>
      <c r="O1835">
        <f t="shared" si="202"/>
        <v>104</v>
      </c>
      <c r="P1835">
        <f t="shared" si="204"/>
        <v>111.89</v>
      </c>
      <c r="Q1835" s="10" t="s">
        <v>8323</v>
      </c>
      <c r="R1835" t="s">
        <v>8326</v>
      </c>
      <c r="S1835" s="14">
        <f t="shared" si="205"/>
        <v>41937.95344907407</v>
      </c>
      <c r="T1835" s="15">
        <f t="shared" si="206"/>
        <v>41972.995115740734</v>
      </c>
      <c r="U1835">
        <f t="shared" si="211"/>
        <v>2014</v>
      </c>
    </row>
    <row r="1836" spans="1:21" ht="49" hidden="1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202"/>
        <v>107</v>
      </c>
      <c r="P1836">
        <f t="shared" si="204"/>
        <v>27.94</v>
      </c>
      <c r="Q1836" s="10" t="s">
        <v>8327</v>
      </c>
      <c r="R1836" t="s">
        <v>8328</v>
      </c>
      <c r="S1836" s="14">
        <f t="shared" si="205"/>
        <v>41004.802465277775</v>
      </c>
      <c r="T1836" s="15">
        <f t="shared" si="206"/>
        <v>41034.802407407406</v>
      </c>
    </row>
    <row r="1837" spans="1:21" ht="49" x14ac:dyDescent="0.25">
      <c r="A1837">
        <v>3381</v>
      </c>
      <c r="B1837" s="3" t="s">
        <v>3380</v>
      </c>
      <c r="C1837" s="3" t="s">
        <v>7491</v>
      </c>
      <c r="D1837" s="6">
        <v>4000</v>
      </c>
      <c r="E1837" s="8">
        <v>4090</v>
      </c>
      <c r="F1837" t="s">
        <v>8218</v>
      </c>
      <c r="G1837" t="s">
        <v>8223</v>
      </c>
      <c r="H1837" t="s">
        <v>8245</v>
      </c>
      <c r="I1837">
        <v>1426044383</v>
      </c>
      <c r="J1837">
        <v>1423455983</v>
      </c>
      <c r="K1837" t="b">
        <v>0</v>
      </c>
      <c r="L1837">
        <v>48</v>
      </c>
      <c r="M1837" t="b">
        <v>1</v>
      </c>
      <c r="N1837" t="s">
        <v>8269</v>
      </c>
      <c r="O1837">
        <f t="shared" si="202"/>
        <v>102</v>
      </c>
      <c r="P1837">
        <f t="shared" si="204"/>
        <v>85.21</v>
      </c>
      <c r="Q1837" s="10" t="s">
        <v>8323</v>
      </c>
      <c r="R1837" t="s">
        <v>8326</v>
      </c>
      <c r="S1837" s="14">
        <f t="shared" si="205"/>
        <v>42044.184988425928</v>
      </c>
      <c r="T1837" s="15">
        <f t="shared" si="206"/>
        <v>42074.143321759257</v>
      </c>
      <c r="U1837">
        <f t="shared" ref="U1837:U1840" si="212">YEAR(S1837)</f>
        <v>2015</v>
      </c>
    </row>
    <row r="1838" spans="1:21" ht="49" x14ac:dyDescent="0.25">
      <c r="A1838">
        <v>3382</v>
      </c>
      <c r="B1838" s="3" t="s">
        <v>3381</v>
      </c>
      <c r="C1838" s="3" t="s">
        <v>7492</v>
      </c>
      <c r="D1838" s="6">
        <v>3500</v>
      </c>
      <c r="E1838" s="8">
        <v>3526</v>
      </c>
      <c r="F1838" t="s">
        <v>8218</v>
      </c>
      <c r="G1838" t="s">
        <v>8224</v>
      </c>
      <c r="H1838" t="s">
        <v>8246</v>
      </c>
      <c r="I1838">
        <v>1470092340</v>
      </c>
      <c r="J1838">
        <v>1467973256</v>
      </c>
      <c r="K1838" t="b">
        <v>0</v>
      </c>
      <c r="L1838">
        <v>46</v>
      </c>
      <c r="M1838" t="b">
        <v>1</v>
      </c>
      <c r="N1838" t="s">
        <v>8269</v>
      </c>
      <c r="O1838">
        <f t="shared" si="202"/>
        <v>101</v>
      </c>
      <c r="P1838">
        <f t="shared" si="204"/>
        <v>76.650000000000006</v>
      </c>
      <c r="Q1838" s="10" t="s">
        <v>8323</v>
      </c>
      <c r="R1838" t="s">
        <v>8326</v>
      </c>
      <c r="S1838" s="14">
        <f t="shared" si="205"/>
        <v>42559.431203703702</v>
      </c>
      <c r="T1838" s="15">
        <f t="shared" si="206"/>
        <v>42583.957638888889</v>
      </c>
      <c r="U1838">
        <f t="shared" si="212"/>
        <v>2016</v>
      </c>
    </row>
    <row r="1839" spans="1:21" ht="49" x14ac:dyDescent="0.25">
      <c r="A1839">
        <v>3383</v>
      </c>
      <c r="B1839" s="3" t="s">
        <v>3382</v>
      </c>
      <c r="C1839" s="3" t="s">
        <v>7493</v>
      </c>
      <c r="D1839" s="6">
        <v>1750</v>
      </c>
      <c r="E1839" s="8">
        <v>1955</v>
      </c>
      <c r="F1839" t="s">
        <v>8218</v>
      </c>
      <c r="G1839" t="s">
        <v>8223</v>
      </c>
      <c r="H1839" t="s">
        <v>8245</v>
      </c>
      <c r="I1839">
        <v>1466707620</v>
      </c>
      <c r="J1839">
        <v>1464979620</v>
      </c>
      <c r="K1839" t="b">
        <v>0</v>
      </c>
      <c r="L1839">
        <v>30</v>
      </c>
      <c r="M1839" t="b">
        <v>1</v>
      </c>
      <c r="N1839" t="s">
        <v>8269</v>
      </c>
      <c r="O1839">
        <f t="shared" si="202"/>
        <v>112</v>
      </c>
      <c r="P1839">
        <f t="shared" si="204"/>
        <v>65.17</v>
      </c>
      <c r="Q1839" s="10" t="s">
        <v>8323</v>
      </c>
      <c r="R1839" t="s">
        <v>8326</v>
      </c>
      <c r="S1839" s="14">
        <f t="shared" si="205"/>
        <v>42524.782638888893</v>
      </c>
      <c r="T1839" s="15">
        <f t="shared" si="206"/>
        <v>42544.782638888893</v>
      </c>
      <c r="U1839">
        <f t="shared" si="212"/>
        <v>2016</v>
      </c>
    </row>
    <row r="1840" spans="1:21" ht="49" x14ac:dyDescent="0.25">
      <c r="A1840">
        <v>3384</v>
      </c>
      <c r="B1840" s="3" t="s">
        <v>3383</v>
      </c>
      <c r="C1840" s="3" t="s">
        <v>7494</v>
      </c>
      <c r="D1840" s="6">
        <v>6000</v>
      </c>
      <c r="E1840" s="8">
        <v>6000.66</v>
      </c>
      <c r="F1840" t="s">
        <v>8218</v>
      </c>
      <c r="G1840" t="s">
        <v>8223</v>
      </c>
      <c r="H1840" t="s">
        <v>8245</v>
      </c>
      <c r="I1840">
        <v>1448074800</v>
      </c>
      <c r="J1840">
        <v>1444874768</v>
      </c>
      <c r="K1840" t="b">
        <v>0</v>
      </c>
      <c r="L1840">
        <v>64</v>
      </c>
      <c r="M1840" t="b">
        <v>1</v>
      </c>
      <c r="N1840" t="s">
        <v>8269</v>
      </c>
      <c r="O1840">
        <f t="shared" si="202"/>
        <v>100</v>
      </c>
      <c r="P1840">
        <f t="shared" si="204"/>
        <v>93.76</v>
      </c>
      <c r="Q1840" s="10" t="s">
        <v>8323</v>
      </c>
      <c r="R1840" t="s">
        <v>8326</v>
      </c>
      <c r="S1840" s="14">
        <f t="shared" si="205"/>
        <v>42292.087592592594</v>
      </c>
      <c r="T1840" s="15">
        <f t="shared" si="206"/>
        <v>42329.125</v>
      </c>
      <c r="U1840">
        <f t="shared" si="212"/>
        <v>2015</v>
      </c>
    </row>
    <row r="1841" spans="1:21" ht="49" hidden="1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202"/>
        <v>10</v>
      </c>
      <c r="P1841">
        <f t="shared" si="204"/>
        <v>63.1</v>
      </c>
      <c r="Q1841" s="10" t="s">
        <v>8311</v>
      </c>
      <c r="R1841" t="s">
        <v>8356</v>
      </c>
      <c r="S1841" s="14">
        <f t="shared" si="205"/>
        <v>41686.705208333333</v>
      </c>
      <c r="T1841" s="15">
        <f t="shared" si="206"/>
        <v>41716.663541666669</v>
      </c>
    </row>
    <row r="1842" spans="1:21" ht="49" hidden="1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202"/>
        <v>173</v>
      </c>
      <c r="P1842">
        <f t="shared" si="204"/>
        <v>86.67</v>
      </c>
      <c r="Q1842" s="10" t="s">
        <v>8321</v>
      </c>
      <c r="R1842" t="s">
        <v>8343</v>
      </c>
      <c r="S1842" s="14">
        <f t="shared" si="205"/>
        <v>41433.01829861111</v>
      </c>
      <c r="T1842" s="15">
        <f t="shared" si="206"/>
        <v>41463.01829861111</v>
      </c>
    </row>
    <row r="1843" spans="1:21" ht="49" hidden="1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202"/>
        <v>104</v>
      </c>
      <c r="P1843">
        <f t="shared" si="204"/>
        <v>46.13</v>
      </c>
      <c r="Q1843" s="10" t="s">
        <v>8327</v>
      </c>
      <c r="R1843" t="s">
        <v>8331</v>
      </c>
      <c r="S1843" s="14">
        <f t="shared" si="205"/>
        <v>41355.825497685182</v>
      </c>
      <c r="T1843" s="15">
        <f t="shared" si="206"/>
        <v>41386.875</v>
      </c>
    </row>
    <row r="1844" spans="1:21" ht="49" x14ac:dyDescent="0.25">
      <c r="A1844">
        <v>3385</v>
      </c>
      <c r="B1844" s="3" t="s">
        <v>3384</v>
      </c>
      <c r="C1844" s="3" t="s">
        <v>7495</v>
      </c>
      <c r="D1844" s="6">
        <v>2000</v>
      </c>
      <c r="E1844" s="8">
        <v>2000</v>
      </c>
      <c r="F1844" t="s">
        <v>8218</v>
      </c>
      <c r="G1844" t="s">
        <v>8223</v>
      </c>
      <c r="H1844" t="s">
        <v>8245</v>
      </c>
      <c r="I1844">
        <v>1418244552</v>
      </c>
      <c r="J1844">
        <v>1415652552</v>
      </c>
      <c r="K1844" t="b">
        <v>0</v>
      </c>
      <c r="L1844">
        <v>15</v>
      </c>
      <c r="M1844" t="b">
        <v>1</v>
      </c>
      <c r="N1844" t="s">
        <v>8269</v>
      </c>
      <c r="O1844">
        <f t="shared" si="202"/>
        <v>100</v>
      </c>
      <c r="P1844">
        <f t="shared" si="204"/>
        <v>133.33000000000001</v>
      </c>
      <c r="Q1844" s="10" t="s">
        <v>8323</v>
      </c>
      <c r="R1844" t="s">
        <v>8326</v>
      </c>
      <c r="S1844" s="14">
        <f t="shared" si="205"/>
        <v>41953.8675</v>
      </c>
      <c r="T1844" s="15">
        <f t="shared" si="206"/>
        <v>41983.8675</v>
      </c>
      <c r="U1844">
        <f>YEAR(S1844)</f>
        <v>2014</v>
      </c>
    </row>
    <row r="1845" spans="1:21" ht="49" hidden="1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202"/>
        <v>104</v>
      </c>
      <c r="P1845">
        <f t="shared" si="204"/>
        <v>42.35</v>
      </c>
      <c r="Q1845" s="10" t="s">
        <v>8311</v>
      </c>
      <c r="R1845" t="s">
        <v>8333</v>
      </c>
      <c r="S1845" s="14">
        <f t="shared" si="205"/>
        <v>41249.749085648145</v>
      </c>
      <c r="T1845" s="15">
        <f t="shared" si="206"/>
        <v>41279.749085648145</v>
      </c>
    </row>
    <row r="1846" spans="1:21" ht="49" x14ac:dyDescent="0.25">
      <c r="A1846">
        <v>3386</v>
      </c>
      <c r="B1846" s="3" t="s">
        <v>3385</v>
      </c>
      <c r="C1846" s="3" t="s">
        <v>7496</v>
      </c>
      <c r="D1846" s="6">
        <v>2000</v>
      </c>
      <c r="E1846" s="8">
        <v>2100</v>
      </c>
      <c r="F1846" t="s">
        <v>8218</v>
      </c>
      <c r="G1846" t="s">
        <v>8223</v>
      </c>
      <c r="H1846" t="s">
        <v>8245</v>
      </c>
      <c r="I1846">
        <v>1417620506</v>
      </c>
      <c r="J1846">
        <v>1415028506</v>
      </c>
      <c r="K1846" t="b">
        <v>0</v>
      </c>
      <c r="L1846">
        <v>41</v>
      </c>
      <c r="M1846" t="b">
        <v>1</v>
      </c>
      <c r="N1846" t="s">
        <v>8269</v>
      </c>
      <c r="O1846">
        <f t="shared" si="202"/>
        <v>105</v>
      </c>
      <c r="P1846">
        <f t="shared" si="204"/>
        <v>51.22</v>
      </c>
      <c r="Q1846" s="10" t="s">
        <v>8323</v>
      </c>
      <c r="R1846" t="s">
        <v>8326</v>
      </c>
      <c r="S1846" s="14">
        <f t="shared" si="205"/>
        <v>41946.644745370373</v>
      </c>
      <c r="T1846" s="15">
        <f t="shared" si="206"/>
        <v>41976.644745370373</v>
      </c>
      <c r="U1846">
        <f>YEAR(S1846)</f>
        <v>2014</v>
      </c>
    </row>
    <row r="1847" spans="1:21" ht="49" hidden="1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202"/>
        <v>21</v>
      </c>
      <c r="P1847">
        <f t="shared" si="204"/>
        <v>82.82</v>
      </c>
      <c r="Q1847" s="10" t="s">
        <v>8319</v>
      </c>
      <c r="R1847" t="s">
        <v>8345</v>
      </c>
      <c r="S1847" s="14">
        <f t="shared" si="205"/>
        <v>41792.214467592588</v>
      </c>
      <c r="T1847" s="15">
        <f t="shared" si="206"/>
        <v>41826.214467592588</v>
      </c>
    </row>
    <row r="1848" spans="1:21" ht="49" hidden="1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202"/>
        <v>28</v>
      </c>
      <c r="P1848">
        <f t="shared" si="204"/>
        <v>55.95</v>
      </c>
      <c r="Q1848" s="10" t="s">
        <v>8321</v>
      </c>
      <c r="R1848" t="s">
        <v>8337</v>
      </c>
      <c r="S1848" s="14">
        <f t="shared" si="205"/>
        <v>42047.762407407412</v>
      </c>
      <c r="T1848" s="15">
        <f t="shared" si="206"/>
        <v>42107.72074074074</v>
      </c>
    </row>
    <row r="1849" spans="1:21" ht="49" hidden="1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202"/>
        <v>59</v>
      </c>
      <c r="P1849">
        <f t="shared" si="204"/>
        <v>53.08</v>
      </c>
      <c r="Q1849" s="10" t="s">
        <v>8323</v>
      </c>
      <c r="R1849" t="s">
        <v>8335</v>
      </c>
      <c r="S1849" s="14">
        <f t="shared" si="205"/>
        <v>42017.594236111108</v>
      </c>
      <c r="T1849" s="15">
        <f t="shared" si="206"/>
        <v>42047.594236111108</v>
      </c>
    </row>
    <row r="1850" spans="1:21" ht="49" hidden="1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202"/>
        <v>207</v>
      </c>
      <c r="P1850">
        <f t="shared" si="204"/>
        <v>43.02</v>
      </c>
      <c r="Q1850" s="10" t="s">
        <v>8321</v>
      </c>
      <c r="R1850" t="s">
        <v>8322</v>
      </c>
      <c r="S1850" s="14">
        <f t="shared" si="205"/>
        <v>41755.117581018516</v>
      </c>
      <c r="T1850" s="15">
        <f t="shared" si="206"/>
        <v>41778.117581018516</v>
      </c>
    </row>
    <row r="1851" spans="1:21" ht="49" hidden="1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202"/>
        <v>103</v>
      </c>
      <c r="P1851">
        <f t="shared" si="204"/>
        <v>50.37</v>
      </c>
      <c r="Q1851" s="10" t="s">
        <v>8327</v>
      </c>
      <c r="R1851" t="s">
        <v>8328</v>
      </c>
      <c r="S1851" s="14">
        <f t="shared" si="205"/>
        <v>40793.998599537037</v>
      </c>
      <c r="T1851" s="15">
        <f t="shared" si="206"/>
        <v>40828.998599537037</v>
      </c>
    </row>
    <row r="1852" spans="1:21" ht="49" x14ac:dyDescent="0.25">
      <c r="A1852">
        <v>3387</v>
      </c>
      <c r="B1852" s="3" t="s">
        <v>3386</v>
      </c>
      <c r="C1852" s="3" t="s">
        <v>7497</v>
      </c>
      <c r="D1852" s="6">
        <v>3000</v>
      </c>
      <c r="E1852" s="8">
        <v>3506</v>
      </c>
      <c r="F1852" t="s">
        <v>8218</v>
      </c>
      <c r="G1852" t="s">
        <v>8223</v>
      </c>
      <c r="H1852" t="s">
        <v>8245</v>
      </c>
      <c r="I1852">
        <v>1418581088</v>
      </c>
      <c r="J1852">
        <v>1415125088</v>
      </c>
      <c r="K1852" t="b">
        <v>0</v>
      </c>
      <c r="L1852">
        <v>35</v>
      </c>
      <c r="M1852" t="b">
        <v>1</v>
      </c>
      <c r="N1852" t="s">
        <v>8269</v>
      </c>
      <c r="O1852">
        <f t="shared" si="202"/>
        <v>117</v>
      </c>
      <c r="P1852">
        <f t="shared" si="204"/>
        <v>100.17</v>
      </c>
      <c r="Q1852" s="10" t="s">
        <v>8323</v>
      </c>
      <c r="R1852" t="s">
        <v>8326</v>
      </c>
      <c r="S1852" s="14">
        <f t="shared" si="205"/>
        <v>41947.762592592589</v>
      </c>
      <c r="T1852" s="15">
        <f t="shared" si="206"/>
        <v>41987.762592592597</v>
      </c>
      <c r="U1852">
        <f t="shared" ref="U1852:U1854" si="213">YEAR(S1852)</f>
        <v>2014</v>
      </c>
    </row>
    <row r="1853" spans="1:21" ht="49" x14ac:dyDescent="0.25">
      <c r="A1853">
        <v>3388</v>
      </c>
      <c r="B1853" s="3" t="s">
        <v>3387</v>
      </c>
      <c r="C1853" s="3" t="s">
        <v>7498</v>
      </c>
      <c r="D1853" s="6">
        <v>1500</v>
      </c>
      <c r="E1853" s="8">
        <v>1557</v>
      </c>
      <c r="F1853" t="s">
        <v>8218</v>
      </c>
      <c r="G1853" t="s">
        <v>8224</v>
      </c>
      <c r="H1853" t="s">
        <v>8246</v>
      </c>
      <c r="I1853">
        <v>1434625441</v>
      </c>
      <c r="J1853">
        <v>1432033441</v>
      </c>
      <c r="K1853" t="b">
        <v>0</v>
      </c>
      <c r="L1853">
        <v>45</v>
      </c>
      <c r="M1853" t="b">
        <v>1</v>
      </c>
      <c r="N1853" t="s">
        <v>8269</v>
      </c>
      <c r="O1853">
        <f t="shared" si="202"/>
        <v>104</v>
      </c>
      <c r="P1853">
        <f t="shared" si="204"/>
        <v>34.6</v>
      </c>
      <c r="Q1853" s="10" t="s">
        <v>8323</v>
      </c>
      <c r="R1853" t="s">
        <v>8326</v>
      </c>
      <c r="S1853" s="14">
        <f t="shared" si="205"/>
        <v>42143.461122685185</v>
      </c>
      <c r="T1853" s="15">
        <f t="shared" si="206"/>
        <v>42173.461122685185</v>
      </c>
      <c r="U1853">
        <f t="shared" si="213"/>
        <v>2015</v>
      </c>
    </row>
    <row r="1854" spans="1:21" ht="49" x14ac:dyDescent="0.25">
      <c r="A1854">
        <v>3389</v>
      </c>
      <c r="B1854" s="3" t="s">
        <v>3388</v>
      </c>
      <c r="C1854" s="3" t="s">
        <v>7499</v>
      </c>
      <c r="D1854" s="6">
        <v>10000</v>
      </c>
      <c r="E1854" s="8">
        <v>11450</v>
      </c>
      <c r="F1854" t="s">
        <v>8218</v>
      </c>
      <c r="G1854" t="s">
        <v>8223</v>
      </c>
      <c r="H1854" t="s">
        <v>8245</v>
      </c>
      <c r="I1854">
        <v>1464960682</v>
      </c>
      <c r="J1854">
        <v>1462368682</v>
      </c>
      <c r="K1854" t="b">
        <v>0</v>
      </c>
      <c r="L1854">
        <v>62</v>
      </c>
      <c r="M1854" t="b">
        <v>1</v>
      </c>
      <c r="N1854" t="s">
        <v>8269</v>
      </c>
      <c r="O1854">
        <f t="shared" si="202"/>
        <v>115</v>
      </c>
      <c r="P1854">
        <f t="shared" si="204"/>
        <v>184.68</v>
      </c>
      <c r="Q1854" s="10" t="s">
        <v>8323</v>
      </c>
      <c r="R1854" t="s">
        <v>8326</v>
      </c>
      <c r="S1854" s="14">
        <f t="shared" si="205"/>
        <v>42494.563449074078</v>
      </c>
      <c r="T1854" s="15">
        <f t="shared" si="206"/>
        <v>42524.563449074078</v>
      </c>
      <c r="U1854">
        <f t="shared" si="213"/>
        <v>2016</v>
      </c>
    </row>
    <row r="1855" spans="1:21" ht="49" hidden="1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202"/>
        <v>53</v>
      </c>
      <c r="P1855">
        <f t="shared" si="204"/>
        <v>44.76</v>
      </c>
      <c r="Q1855" s="10" t="s">
        <v>8323</v>
      </c>
      <c r="R1855" t="s">
        <v>8335</v>
      </c>
      <c r="S1855" s="14">
        <f t="shared" si="205"/>
        <v>42372.624166666668</v>
      </c>
      <c r="T1855" s="15">
        <f t="shared" si="206"/>
        <v>42402.624166666668</v>
      </c>
    </row>
    <row r="1856" spans="1:21" ht="49" hidden="1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202"/>
        <v>137</v>
      </c>
      <c r="P1856">
        <f t="shared" si="204"/>
        <v>89.42</v>
      </c>
      <c r="Q1856" s="10" t="s">
        <v>8327</v>
      </c>
      <c r="R1856" t="s">
        <v>8331</v>
      </c>
      <c r="S1856" s="14">
        <f t="shared" si="205"/>
        <v>40925.599664351852</v>
      </c>
      <c r="T1856" s="15">
        <f t="shared" si="206"/>
        <v>40979.207638888889</v>
      </c>
    </row>
    <row r="1857" spans="1:21" ht="49" x14ac:dyDescent="0.25">
      <c r="A1857">
        <v>3390</v>
      </c>
      <c r="B1857" s="3" t="s">
        <v>3389</v>
      </c>
      <c r="C1857" s="3" t="s">
        <v>7500</v>
      </c>
      <c r="D1857" s="6">
        <v>1500</v>
      </c>
      <c r="E1857" s="8">
        <v>1536</v>
      </c>
      <c r="F1857" t="s">
        <v>8218</v>
      </c>
      <c r="G1857" t="s">
        <v>8223</v>
      </c>
      <c r="H1857" t="s">
        <v>8245</v>
      </c>
      <c r="I1857">
        <v>1405017345</v>
      </c>
      <c r="J1857">
        <v>1403721345</v>
      </c>
      <c r="K1857" t="b">
        <v>0</v>
      </c>
      <c r="L1857">
        <v>22</v>
      </c>
      <c r="M1857" t="b">
        <v>1</v>
      </c>
      <c r="N1857" t="s">
        <v>8269</v>
      </c>
      <c r="O1857">
        <f t="shared" si="202"/>
        <v>102</v>
      </c>
      <c r="P1857">
        <f t="shared" si="204"/>
        <v>69.819999999999993</v>
      </c>
      <c r="Q1857" s="10" t="s">
        <v>8323</v>
      </c>
      <c r="R1857" t="s">
        <v>8326</v>
      </c>
      <c r="S1857" s="14">
        <f t="shared" si="205"/>
        <v>41815.774826388886</v>
      </c>
      <c r="T1857" s="15">
        <f t="shared" si="206"/>
        <v>41830.774826388886</v>
      </c>
      <c r="U1857">
        <f t="shared" ref="U1857:U1858" si="214">YEAR(S1857)</f>
        <v>2014</v>
      </c>
    </row>
    <row r="1858" spans="1:21" ht="49" x14ac:dyDescent="0.25">
      <c r="A1858">
        <v>3391</v>
      </c>
      <c r="B1858" s="3" t="s">
        <v>3390</v>
      </c>
      <c r="C1858" s="3" t="s">
        <v>7501</v>
      </c>
      <c r="D1858" s="6">
        <v>500</v>
      </c>
      <c r="E1858" s="8">
        <v>1115</v>
      </c>
      <c r="F1858" t="s">
        <v>8218</v>
      </c>
      <c r="G1858" t="s">
        <v>8223</v>
      </c>
      <c r="H1858" t="s">
        <v>8245</v>
      </c>
      <c r="I1858">
        <v>1407536880</v>
      </c>
      <c r="J1858">
        <v>1404997548</v>
      </c>
      <c r="K1858" t="b">
        <v>0</v>
      </c>
      <c r="L1858">
        <v>18</v>
      </c>
      <c r="M1858" t="b">
        <v>1</v>
      </c>
      <c r="N1858" t="s">
        <v>8269</v>
      </c>
      <c r="O1858">
        <f t="shared" ref="O1858:O1921" si="215">ROUND(E1858/D1858*100,0)</f>
        <v>223</v>
      </c>
      <c r="P1858">
        <f t="shared" si="204"/>
        <v>61.94</v>
      </c>
      <c r="Q1858" s="10" t="s">
        <v>8323</v>
      </c>
      <c r="R1858" t="s">
        <v>8326</v>
      </c>
      <c r="S1858" s="14">
        <f t="shared" si="205"/>
        <v>41830.545694444445</v>
      </c>
      <c r="T1858" s="15">
        <f t="shared" si="206"/>
        <v>41859.936111111114</v>
      </c>
      <c r="U1858">
        <f t="shared" si="214"/>
        <v>2014</v>
      </c>
    </row>
    <row r="1859" spans="1:21" ht="49" hidden="1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si="215"/>
        <v>205</v>
      </c>
      <c r="P1859">
        <f t="shared" si="204"/>
        <v>45.62</v>
      </c>
      <c r="Q1859" s="10" t="s">
        <v>8327</v>
      </c>
      <c r="R1859" t="s">
        <v>8331</v>
      </c>
      <c r="S1859" s="14">
        <f t="shared" si="205"/>
        <v>42614.722013888888</v>
      </c>
      <c r="T1859" s="15">
        <f t="shared" si="206"/>
        <v>42644.722013888888</v>
      </c>
    </row>
    <row r="1860" spans="1:21" ht="49" hidden="1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215"/>
        <v>2</v>
      </c>
      <c r="P1860">
        <f t="shared" si="204"/>
        <v>39.479999999999997</v>
      </c>
      <c r="Q1860" s="10" t="s">
        <v>8308</v>
      </c>
      <c r="R1860" t="s">
        <v>8315</v>
      </c>
      <c r="S1860" s="14">
        <f t="shared" si="205"/>
        <v>42774.792071759264</v>
      </c>
      <c r="T1860" s="15">
        <f t="shared" si="206"/>
        <v>42804.792071759264</v>
      </c>
    </row>
    <row r="1861" spans="1:21" ht="33" hidden="1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215"/>
        <v>137</v>
      </c>
      <c r="P1861">
        <f t="shared" si="204"/>
        <v>54</v>
      </c>
      <c r="Q1861" s="10" t="s">
        <v>8327</v>
      </c>
      <c r="R1861" t="s">
        <v>8328</v>
      </c>
      <c r="S1861" s="14">
        <f t="shared" si="205"/>
        <v>41074.221562500003</v>
      </c>
      <c r="T1861" s="15">
        <f t="shared" si="206"/>
        <v>41104.221562500003</v>
      </c>
    </row>
    <row r="1862" spans="1:21" ht="49" x14ac:dyDescent="0.25">
      <c r="A1862">
        <v>3392</v>
      </c>
      <c r="B1862" s="3" t="s">
        <v>3391</v>
      </c>
      <c r="C1862" s="3" t="s">
        <v>7502</v>
      </c>
      <c r="D1862" s="6">
        <v>500</v>
      </c>
      <c r="E1862" s="8">
        <v>500</v>
      </c>
      <c r="F1862" t="s">
        <v>8218</v>
      </c>
      <c r="G1862" t="s">
        <v>8224</v>
      </c>
      <c r="H1862" t="s">
        <v>8246</v>
      </c>
      <c r="I1862">
        <v>1462565855</v>
      </c>
      <c r="J1862">
        <v>1458245855</v>
      </c>
      <c r="K1862" t="b">
        <v>0</v>
      </c>
      <c r="L1862">
        <v>12</v>
      </c>
      <c r="M1862" t="b">
        <v>1</v>
      </c>
      <c r="N1862" t="s">
        <v>8269</v>
      </c>
      <c r="O1862">
        <f t="shared" si="215"/>
        <v>100</v>
      </c>
      <c r="P1862">
        <f t="shared" si="204"/>
        <v>41.67</v>
      </c>
      <c r="Q1862" s="10" t="s">
        <v>8323</v>
      </c>
      <c r="R1862" t="s">
        <v>8326</v>
      </c>
      <c r="S1862" s="14">
        <f t="shared" si="205"/>
        <v>42446.845543981486</v>
      </c>
      <c r="T1862" s="15">
        <f t="shared" si="206"/>
        <v>42496.845543981486</v>
      </c>
      <c r="U1862">
        <f t="shared" ref="U1862:U1868" si="216">YEAR(S1862)</f>
        <v>2016</v>
      </c>
    </row>
    <row r="1863" spans="1:21" ht="49" x14ac:dyDescent="0.25">
      <c r="A1863">
        <v>3393</v>
      </c>
      <c r="B1863" s="3" t="s">
        <v>3392</v>
      </c>
      <c r="C1863" s="3" t="s">
        <v>7503</v>
      </c>
      <c r="D1863" s="6">
        <v>1500</v>
      </c>
      <c r="E1863" s="8">
        <v>1587</v>
      </c>
      <c r="F1863" t="s">
        <v>8218</v>
      </c>
      <c r="G1863" t="s">
        <v>8223</v>
      </c>
      <c r="H1863" t="s">
        <v>8245</v>
      </c>
      <c r="I1863">
        <v>1415234760</v>
      </c>
      <c r="J1863">
        <v>1413065230</v>
      </c>
      <c r="K1863" t="b">
        <v>0</v>
      </c>
      <c r="L1863">
        <v>44</v>
      </c>
      <c r="M1863" t="b">
        <v>1</v>
      </c>
      <c r="N1863" t="s">
        <v>8269</v>
      </c>
      <c r="O1863">
        <f t="shared" si="215"/>
        <v>106</v>
      </c>
      <c r="P1863">
        <f t="shared" si="204"/>
        <v>36.07</v>
      </c>
      <c r="Q1863" s="10" t="s">
        <v>8323</v>
      </c>
      <c r="R1863" t="s">
        <v>8326</v>
      </c>
      <c r="S1863" s="14">
        <f t="shared" si="205"/>
        <v>41923.921643518523</v>
      </c>
      <c r="T1863" s="15">
        <f t="shared" si="206"/>
        <v>41949.031944444447</v>
      </c>
      <c r="U1863">
        <f t="shared" si="216"/>
        <v>2014</v>
      </c>
    </row>
    <row r="1864" spans="1:21" ht="49" x14ac:dyDescent="0.25">
      <c r="A1864">
        <v>3394</v>
      </c>
      <c r="B1864" s="3" t="s">
        <v>3393</v>
      </c>
      <c r="C1864" s="3" t="s">
        <v>7504</v>
      </c>
      <c r="D1864" s="6">
        <v>550</v>
      </c>
      <c r="E1864" s="8">
        <v>783</v>
      </c>
      <c r="F1864" t="s">
        <v>8218</v>
      </c>
      <c r="G1864" t="s">
        <v>8224</v>
      </c>
      <c r="H1864" t="s">
        <v>8246</v>
      </c>
      <c r="I1864">
        <v>1406470645</v>
      </c>
      <c r="J1864">
        <v>1403878645</v>
      </c>
      <c r="K1864" t="b">
        <v>0</v>
      </c>
      <c r="L1864">
        <v>27</v>
      </c>
      <c r="M1864" t="b">
        <v>1</v>
      </c>
      <c r="N1864" t="s">
        <v>8269</v>
      </c>
      <c r="O1864">
        <f t="shared" si="215"/>
        <v>142</v>
      </c>
      <c r="P1864">
        <f t="shared" si="204"/>
        <v>29</v>
      </c>
      <c r="Q1864" s="10" t="s">
        <v>8323</v>
      </c>
      <c r="R1864" t="s">
        <v>8326</v>
      </c>
      <c r="S1864" s="14">
        <f t="shared" si="205"/>
        <v>41817.59542824074</v>
      </c>
      <c r="T1864" s="15">
        <f t="shared" si="206"/>
        <v>41847.59542824074</v>
      </c>
      <c r="U1864">
        <f t="shared" si="216"/>
        <v>2014</v>
      </c>
    </row>
    <row r="1865" spans="1:21" ht="33" x14ac:dyDescent="0.25">
      <c r="A1865">
        <v>3395</v>
      </c>
      <c r="B1865" s="3" t="s">
        <v>3394</v>
      </c>
      <c r="C1865" s="3" t="s">
        <v>7505</v>
      </c>
      <c r="D1865" s="6">
        <v>500</v>
      </c>
      <c r="E1865" s="8">
        <v>920</v>
      </c>
      <c r="F1865" t="s">
        <v>8218</v>
      </c>
      <c r="G1865" t="s">
        <v>8224</v>
      </c>
      <c r="H1865" t="s">
        <v>8246</v>
      </c>
      <c r="I1865">
        <v>1433009400</v>
      </c>
      <c r="J1865">
        <v>1431795944</v>
      </c>
      <c r="K1865" t="b">
        <v>0</v>
      </c>
      <c r="L1865">
        <v>38</v>
      </c>
      <c r="M1865" t="b">
        <v>1</v>
      </c>
      <c r="N1865" t="s">
        <v>8269</v>
      </c>
      <c r="O1865">
        <f t="shared" si="215"/>
        <v>184</v>
      </c>
      <c r="P1865">
        <f t="shared" si="204"/>
        <v>24.21</v>
      </c>
      <c r="Q1865" s="10" t="s">
        <v>8323</v>
      </c>
      <c r="R1865" t="s">
        <v>8326</v>
      </c>
      <c r="S1865" s="14">
        <f t="shared" si="205"/>
        <v>42140.712314814817</v>
      </c>
      <c r="T1865" s="15">
        <f t="shared" si="206"/>
        <v>42154.756944444445</v>
      </c>
      <c r="U1865">
        <f t="shared" si="216"/>
        <v>2015</v>
      </c>
    </row>
    <row r="1866" spans="1:21" ht="49" x14ac:dyDescent="0.25">
      <c r="A1866">
        <v>3396</v>
      </c>
      <c r="B1866" s="3" t="s">
        <v>3395</v>
      </c>
      <c r="C1866" s="3" t="s">
        <v>7506</v>
      </c>
      <c r="D1866" s="6">
        <v>1500</v>
      </c>
      <c r="E1866" s="8">
        <v>1565</v>
      </c>
      <c r="F1866" t="s">
        <v>8218</v>
      </c>
      <c r="G1866" t="s">
        <v>8223</v>
      </c>
      <c r="H1866" t="s">
        <v>8245</v>
      </c>
      <c r="I1866">
        <v>1401595140</v>
      </c>
      <c r="J1866">
        <v>1399286589</v>
      </c>
      <c r="K1866" t="b">
        <v>0</v>
      </c>
      <c r="L1866">
        <v>28</v>
      </c>
      <c r="M1866" t="b">
        <v>1</v>
      </c>
      <c r="N1866" t="s">
        <v>8269</v>
      </c>
      <c r="O1866">
        <f t="shared" si="215"/>
        <v>104</v>
      </c>
      <c r="P1866">
        <f t="shared" si="204"/>
        <v>55.89</v>
      </c>
      <c r="Q1866" s="10" t="s">
        <v>8323</v>
      </c>
      <c r="R1866" t="s">
        <v>8326</v>
      </c>
      <c r="S1866" s="14">
        <f t="shared" si="205"/>
        <v>41764.44663194444</v>
      </c>
      <c r="T1866" s="15">
        <f t="shared" si="206"/>
        <v>41791.165972222225</v>
      </c>
      <c r="U1866">
        <f t="shared" si="216"/>
        <v>2014</v>
      </c>
    </row>
    <row r="1867" spans="1:21" ht="33" x14ac:dyDescent="0.25">
      <c r="A1867">
        <v>3397</v>
      </c>
      <c r="B1867" s="3" t="s">
        <v>3396</v>
      </c>
      <c r="C1867" s="3" t="s">
        <v>7507</v>
      </c>
      <c r="D1867" s="6">
        <v>250</v>
      </c>
      <c r="E1867" s="8">
        <v>280</v>
      </c>
      <c r="F1867" t="s">
        <v>8218</v>
      </c>
      <c r="G1867" t="s">
        <v>8224</v>
      </c>
      <c r="H1867" t="s">
        <v>8246</v>
      </c>
      <c r="I1867">
        <v>1455832800</v>
      </c>
      <c r="J1867">
        <v>1452338929</v>
      </c>
      <c r="K1867" t="b">
        <v>0</v>
      </c>
      <c r="L1867">
        <v>24</v>
      </c>
      <c r="M1867" t="b">
        <v>1</v>
      </c>
      <c r="N1867" t="s">
        <v>8269</v>
      </c>
      <c r="O1867">
        <f t="shared" si="215"/>
        <v>112</v>
      </c>
      <c r="P1867">
        <f t="shared" si="204"/>
        <v>11.67</v>
      </c>
      <c r="Q1867" s="10" t="s">
        <v>8323</v>
      </c>
      <c r="R1867" t="s">
        <v>8326</v>
      </c>
      <c r="S1867" s="14">
        <f t="shared" si="205"/>
        <v>42378.478344907402</v>
      </c>
      <c r="T1867" s="15">
        <f t="shared" si="206"/>
        <v>42418.916666666672</v>
      </c>
      <c r="U1867">
        <f t="shared" si="216"/>
        <v>2016</v>
      </c>
    </row>
    <row r="1868" spans="1:21" ht="49" x14ac:dyDescent="0.25">
      <c r="A1868">
        <v>3398</v>
      </c>
      <c r="B1868" s="3" t="s">
        <v>3397</v>
      </c>
      <c r="C1868" s="3" t="s">
        <v>7508</v>
      </c>
      <c r="D1868" s="6">
        <v>4000</v>
      </c>
      <c r="E1868" s="8">
        <v>4443</v>
      </c>
      <c r="F1868" t="s">
        <v>8218</v>
      </c>
      <c r="G1868" t="s">
        <v>8223</v>
      </c>
      <c r="H1868" t="s">
        <v>8245</v>
      </c>
      <c r="I1868">
        <v>1416589200</v>
      </c>
      <c r="J1868">
        <v>1414605776</v>
      </c>
      <c r="K1868" t="b">
        <v>0</v>
      </c>
      <c r="L1868">
        <v>65</v>
      </c>
      <c r="M1868" t="b">
        <v>1</v>
      </c>
      <c r="N1868" t="s">
        <v>8269</v>
      </c>
      <c r="O1868">
        <f t="shared" si="215"/>
        <v>111</v>
      </c>
      <c r="P1868">
        <f t="shared" si="204"/>
        <v>68.349999999999994</v>
      </c>
      <c r="Q1868" s="10" t="s">
        <v>8323</v>
      </c>
      <c r="R1868" t="s">
        <v>8326</v>
      </c>
      <c r="S1868" s="14">
        <f t="shared" si="205"/>
        <v>41941.75203703704</v>
      </c>
      <c r="T1868" s="15">
        <f t="shared" si="206"/>
        <v>41964.708333333328</v>
      </c>
      <c r="U1868">
        <f t="shared" si="216"/>
        <v>2014</v>
      </c>
    </row>
    <row r="1869" spans="1:21" ht="49" hidden="1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215"/>
        <v>204</v>
      </c>
      <c r="P1869">
        <f t="shared" si="204"/>
        <v>59.85</v>
      </c>
      <c r="Q1869" s="10" t="s">
        <v>8327</v>
      </c>
      <c r="R1869" t="s">
        <v>8331</v>
      </c>
      <c r="S1869" s="14">
        <f t="shared" si="205"/>
        <v>41059.006805555553</v>
      </c>
      <c r="T1869" s="15">
        <f t="shared" si="206"/>
        <v>41097.165972222225</v>
      </c>
    </row>
    <row r="1870" spans="1:21" ht="33" hidden="1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215"/>
        <v>102</v>
      </c>
      <c r="P1870">
        <f t="shared" si="204"/>
        <v>50.88</v>
      </c>
      <c r="Q1870" s="10" t="s">
        <v>8327</v>
      </c>
      <c r="R1870" t="s">
        <v>8331</v>
      </c>
      <c r="S1870" s="14">
        <f t="shared" si="205"/>
        <v>41745.84542824074</v>
      </c>
      <c r="T1870" s="15">
        <f t="shared" si="206"/>
        <v>41779.207638888889</v>
      </c>
    </row>
    <row r="1871" spans="1:21" ht="49" hidden="1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215"/>
        <v>102</v>
      </c>
      <c r="P1871">
        <f t="shared" si="204"/>
        <v>75.37</v>
      </c>
      <c r="Q1871" s="10" t="s">
        <v>8323</v>
      </c>
      <c r="R1871" t="s">
        <v>8335</v>
      </c>
      <c r="S1871" s="14">
        <f t="shared" si="205"/>
        <v>42546.862233796302</v>
      </c>
      <c r="T1871" s="15">
        <f t="shared" si="206"/>
        <v>42575.958333333328</v>
      </c>
    </row>
    <row r="1872" spans="1:21" ht="49" x14ac:dyDescent="0.25">
      <c r="A1872">
        <v>3399</v>
      </c>
      <c r="B1872" s="3" t="s">
        <v>3398</v>
      </c>
      <c r="C1872" s="3" t="s">
        <v>7509</v>
      </c>
      <c r="D1872" s="6">
        <v>1200</v>
      </c>
      <c r="E1872" s="8">
        <v>1245</v>
      </c>
      <c r="F1872" t="s">
        <v>8218</v>
      </c>
      <c r="G1872" t="s">
        <v>8224</v>
      </c>
      <c r="H1872" t="s">
        <v>8246</v>
      </c>
      <c r="I1872">
        <v>1424556325</v>
      </c>
      <c r="J1872">
        <v>1421964325</v>
      </c>
      <c r="K1872" t="b">
        <v>0</v>
      </c>
      <c r="L1872">
        <v>46</v>
      </c>
      <c r="M1872" t="b">
        <v>1</v>
      </c>
      <c r="N1872" t="s">
        <v>8269</v>
      </c>
      <c r="O1872">
        <f t="shared" si="215"/>
        <v>104</v>
      </c>
      <c r="P1872">
        <f t="shared" si="204"/>
        <v>27.07</v>
      </c>
      <c r="Q1872" s="10" t="s">
        <v>8323</v>
      </c>
      <c r="R1872" t="s">
        <v>8326</v>
      </c>
      <c r="S1872" s="14">
        <f t="shared" si="205"/>
        <v>42026.920428240745</v>
      </c>
      <c r="T1872" s="15">
        <f t="shared" si="206"/>
        <v>42056.920428240745</v>
      </c>
      <c r="U1872">
        <f>YEAR(S1872)</f>
        <v>2015</v>
      </c>
    </row>
    <row r="1873" spans="1:21" ht="49" hidden="1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215"/>
        <v>102</v>
      </c>
      <c r="P1873">
        <f t="shared" si="204"/>
        <v>92.32</v>
      </c>
      <c r="Q1873" s="10" t="s">
        <v>8321</v>
      </c>
      <c r="R1873" t="s">
        <v>8322</v>
      </c>
      <c r="S1873" s="14">
        <f t="shared" si="205"/>
        <v>40806.870949074073</v>
      </c>
      <c r="T1873" s="15">
        <f t="shared" si="206"/>
        <v>40866.912615740745</v>
      </c>
    </row>
    <row r="1874" spans="1:21" ht="49" x14ac:dyDescent="0.25">
      <c r="A1874">
        <v>3400</v>
      </c>
      <c r="B1874" s="3" t="s">
        <v>3399</v>
      </c>
      <c r="C1874" s="3" t="s">
        <v>7510</v>
      </c>
      <c r="D1874" s="6">
        <v>10000</v>
      </c>
      <c r="E1874" s="8">
        <v>10041</v>
      </c>
      <c r="F1874" t="s">
        <v>8218</v>
      </c>
      <c r="G1874" t="s">
        <v>8223</v>
      </c>
      <c r="H1874" t="s">
        <v>8245</v>
      </c>
      <c r="I1874">
        <v>1409266414</v>
      </c>
      <c r="J1874">
        <v>1405378414</v>
      </c>
      <c r="K1874" t="b">
        <v>0</v>
      </c>
      <c r="L1874">
        <v>85</v>
      </c>
      <c r="M1874" t="b">
        <v>1</v>
      </c>
      <c r="N1874" t="s">
        <v>8269</v>
      </c>
      <c r="O1874">
        <f t="shared" si="215"/>
        <v>100</v>
      </c>
      <c r="P1874">
        <f t="shared" si="204"/>
        <v>118.13</v>
      </c>
      <c r="Q1874" s="10" t="s">
        <v>8323</v>
      </c>
      <c r="R1874" t="s">
        <v>8326</v>
      </c>
      <c r="S1874" s="14">
        <f t="shared" si="205"/>
        <v>41834.953865740739</v>
      </c>
      <c r="T1874" s="15">
        <f t="shared" si="206"/>
        <v>41879.953865740739</v>
      </c>
      <c r="U1874">
        <f t="shared" ref="U1874:U1875" si="217">YEAR(S1874)</f>
        <v>2014</v>
      </c>
    </row>
    <row r="1875" spans="1:21" ht="49" x14ac:dyDescent="0.25">
      <c r="A1875">
        <v>3401</v>
      </c>
      <c r="B1875" s="3" t="s">
        <v>3400</v>
      </c>
      <c r="C1875" s="3" t="s">
        <v>7511</v>
      </c>
      <c r="D1875" s="6">
        <v>2900</v>
      </c>
      <c r="E1875" s="8">
        <v>2954</v>
      </c>
      <c r="F1875" t="s">
        <v>8218</v>
      </c>
      <c r="G1875" t="s">
        <v>8224</v>
      </c>
      <c r="H1875" t="s">
        <v>8246</v>
      </c>
      <c r="I1875">
        <v>1438968146</v>
      </c>
      <c r="J1875">
        <v>1436376146</v>
      </c>
      <c r="K1875" t="b">
        <v>0</v>
      </c>
      <c r="L1875">
        <v>66</v>
      </c>
      <c r="M1875" t="b">
        <v>1</v>
      </c>
      <c r="N1875" t="s">
        <v>8269</v>
      </c>
      <c r="O1875">
        <f t="shared" si="215"/>
        <v>102</v>
      </c>
      <c r="P1875">
        <f t="shared" si="204"/>
        <v>44.76</v>
      </c>
      <c r="Q1875" s="10" t="s">
        <v>8323</v>
      </c>
      <c r="R1875" t="s">
        <v>8326</v>
      </c>
      <c r="S1875" s="14">
        <f t="shared" si="205"/>
        <v>42193.723912037036</v>
      </c>
      <c r="T1875" s="15">
        <f t="shared" si="206"/>
        <v>42223.723912037036</v>
      </c>
      <c r="U1875">
        <f t="shared" si="217"/>
        <v>2015</v>
      </c>
    </row>
    <row r="1876" spans="1:21" ht="49" hidden="1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215"/>
        <v>1</v>
      </c>
      <c r="P1876">
        <f t="shared" ref="P1876:P1939" si="218">IFERROR(ROUND(E1876/L1876,2),0)</f>
        <v>184.36</v>
      </c>
      <c r="Q1876" s="10" t="s">
        <v>8308</v>
      </c>
      <c r="R1876" t="s">
        <v>8310</v>
      </c>
      <c r="S1876" s="14">
        <f t="shared" ref="S1876:S1939" si="219">(((J1876/60)/60)/24)+DATE(1970,1,1)</f>
        <v>42604.669675925921</v>
      </c>
      <c r="T1876" s="15">
        <f t="shared" ref="T1876:T1939" si="220">(((I1876/60)/60)/24)+DATE(1970,1,1)</f>
        <v>42664.669675925921</v>
      </c>
    </row>
    <row r="1877" spans="1:21" ht="49" hidden="1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215"/>
        <v>101</v>
      </c>
      <c r="P1877">
        <f t="shared" si="218"/>
        <v>126.69</v>
      </c>
      <c r="Q1877" s="10" t="s">
        <v>8321</v>
      </c>
      <c r="R1877" t="s">
        <v>8332</v>
      </c>
      <c r="S1877" s="14">
        <f t="shared" si="219"/>
        <v>41789.21398148148</v>
      </c>
      <c r="T1877" s="15">
        <f t="shared" si="220"/>
        <v>41809.166666666664</v>
      </c>
    </row>
    <row r="1878" spans="1:21" ht="49" x14ac:dyDescent="0.25">
      <c r="A1878">
        <v>3402</v>
      </c>
      <c r="B1878" s="3" t="s">
        <v>3401</v>
      </c>
      <c r="C1878" s="3" t="s">
        <v>7512</v>
      </c>
      <c r="D1878" s="6">
        <v>15000</v>
      </c>
      <c r="E1878" s="8">
        <v>16465</v>
      </c>
      <c r="F1878" t="s">
        <v>8218</v>
      </c>
      <c r="G1878" t="s">
        <v>8223</v>
      </c>
      <c r="H1878" t="s">
        <v>8245</v>
      </c>
      <c r="I1878">
        <v>1447295460</v>
      </c>
      <c r="J1878">
        <v>1444747843</v>
      </c>
      <c r="K1878" t="b">
        <v>0</v>
      </c>
      <c r="L1878">
        <v>165</v>
      </c>
      <c r="M1878" t="b">
        <v>1</v>
      </c>
      <c r="N1878" t="s">
        <v>8269</v>
      </c>
      <c r="O1878">
        <f t="shared" si="215"/>
        <v>110</v>
      </c>
      <c r="P1878">
        <f t="shared" si="218"/>
        <v>99.79</v>
      </c>
      <c r="Q1878" s="10" t="s">
        <v>8323</v>
      </c>
      <c r="R1878" t="s">
        <v>8326</v>
      </c>
      <c r="S1878" s="14">
        <f t="shared" si="219"/>
        <v>42290.61855324074</v>
      </c>
      <c r="T1878" s="15">
        <f t="shared" si="220"/>
        <v>42320.104861111111</v>
      </c>
      <c r="U1878">
        <f>YEAR(S1878)</f>
        <v>2015</v>
      </c>
    </row>
    <row r="1879" spans="1:21" ht="33" hidden="1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215"/>
        <v>101</v>
      </c>
      <c r="P1879">
        <f t="shared" si="218"/>
        <v>38.94</v>
      </c>
      <c r="Q1879" s="10" t="s">
        <v>8327</v>
      </c>
      <c r="R1879" t="s">
        <v>8331</v>
      </c>
      <c r="S1879" s="14">
        <f t="shared" si="219"/>
        <v>41638.342905092592</v>
      </c>
      <c r="T1879" s="15">
        <f t="shared" si="220"/>
        <v>41668.342905092592</v>
      </c>
    </row>
    <row r="1880" spans="1:21" ht="49" hidden="1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215"/>
        <v>101</v>
      </c>
      <c r="P1880">
        <f t="shared" si="218"/>
        <v>53.29</v>
      </c>
      <c r="Q1880" s="10" t="s">
        <v>8327</v>
      </c>
      <c r="R1880" t="s">
        <v>8331</v>
      </c>
      <c r="S1880" s="14">
        <f t="shared" si="219"/>
        <v>41817.854999999996</v>
      </c>
      <c r="T1880" s="15">
        <f t="shared" si="220"/>
        <v>41838.854999999996</v>
      </c>
    </row>
    <row r="1881" spans="1:21" ht="49" x14ac:dyDescent="0.25">
      <c r="A1881">
        <v>3403</v>
      </c>
      <c r="B1881" s="3" t="s">
        <v>3402</v>
      </c>
      <c r="C1881" s="3" t="s">
        <v>7513</v>
      </c>
      <c r="D1881" s="6">
        <v>2000</v>
      </c>
      <c r="E1881" s="8">
        <v>2000</v>
      </c>
      <c r="F1881" t="s">
        <v>8218</v>
      </c>
      <c r="G1881" t="s">
        <v>8224</v>
      </c>
      <c r="H1881" t="s">
        <v>8246</v>
      </c>
      <c r="I1881">
        <v>1435230324</v>
      </c>
      <c r="J1881">
        <v>1432638324</v>
      </c>
      <c r="K1881" t="b">
        <v>0</v>
      </c>
      <c r="L1881">
        <v>17</v>
      </c>
      <c r="M1881" t="b">
        <v>1</v>
      </c>
      <c r="N1881" t="s">
        <v>8269</v>
      </c>
      <c r="O1881">
        <f t="shared" si="215"/>
        <v>100</v>
      </c>
      <c r="P1881">
        <f t="shared" si="218"/>
        <v>117.65</v>
      </c>
      <c r="Q1881" s="10" t="s">
        <v>8323</v>
      </c>
      <c r="R1881" t="s">
        <v>8326</v>
      </c>
      <c r="S1881" s="14">
        <f t="shared" si="219"/>
        <v>42150.462083333332</v>
      </c>
      <c r="T1881" s="15">
        <f t="shared" si="220"/>
        <v>42180.462083333332</v>
      </c>
      <c r="U1881">
        <f t="shared" ref="U1881:U1883" si="221">YEAR(S1881)</f>
        <v>2015</v>
      </c>
    </row>
    <row r="1882" spans="1:21" ht="49" x14ac:dyDescent="0.25">
      <c r="A1882">
        <v>3404</v>
      </c>
      <c r="B1882" s="3" t="s">
        <v>3403</v>
      </c>
      <c r="C1882" s="3" t="s">
        <v>7514</v>
      </c>
      <c r="D1882" s="6">
        <v>500</v>
      </c>
      <c r="E1882" s="8">
        <v>610</v>
      </c>
      <c r="F1882" t="s">
        <v>8218</v>
      </c>
      <c r="G1882" t="s">
        <v>8223</v>
      </c>
      <c r="H1882" t="s">
        <v>8245</v>
      </c>
      <c r="I1882">
        <v>1434542702</v>
      </c>
      <c r="J1882">
        <v>1432814702</v>
      </c>
      <c r="K1882" t="b">
        <v>0</v>
      </c>
      <c r="L1882">
        <v>3</v>
      </c>
      <c r="M1882" t="b">
        <v>1</v>
      </c>
      <c r="N1882" t="s">
        <v>8269</v>
      </c>
      <c r="O1882">
        <f t="shared" si="215"/>
        <v>122</v>
      </c>
      <c r="P1882">
        <f t="shared" si="218"/>
        <v>203.33</v>
      </c>
      <c r="Q1882" s="10" t="s">
        <v>8323</v>
      </c>
      <c r="R1882" t="s">
        <v>8326</v>
      </c>
      <c r="S1882" s="14">
        <f t="shared" si="219"/>
        <v>42152.503495370373</v>
      </c>
      <c r="T1882" s="15">
        <f t="shared" si="220"/>
        <v>42172.503495370373</v>
      </c>
      <c r="U1882">
        <f t="shared" si="221"/>
        <v>2015</v>
      </c>
    </row>
    <row r="1883" spans="1:21" ht="49" x14ac:dyDescent="0.25">
      <c r="A1883">
        <v>3405</v>
      </c>
      <c r="B1883" s="3" t="s">
        <v>3404</v>
      </c>
      <c r="C1883" s="3" t="s">
        <v>7515</v>
      </c>
      <c r="D1883" s="6">
        <v>350</v>
      </c>
      <c r="E1883" s="8">
        <v>481.5</v>
      </c>
      <c r="F1883" t="s">
        <v>8218</v>
      </c>
      <c r="G1883" t="s">
        <v>8224</v>
      </c>
      <c r="H1883" t="s">
        <v>8246</v>
      </c>
      <c r="I1883">
        <v>1456876740</v>
      </c>
      <c r="J1883">
        <v>1455063886</v>
      </c>
      <c r="K1883" t="b">
        <v>0</v>
      </c>
      <c r="L1883">
        <v>17</v>
      </c>
      <c r="M1883" t="b">
        <v>1</v>
      </c>
      <c r="N1883" t="s">
        <v>8269</v>
      </c>
      <c r="O1883">
        <f t="shared" si="215"/>
        <v>138</v>
      </c>
      <c r="P1883">
        <f t="shared" si="218"/>
        <v>28.32</v>
      </c>
      <c r="Q1883" s="10" t="s">
        <v>8323</v>
      </c>
      <c r="R1883" t="s">
        <v>8326</v>
      </c>
      <c r="S1883" s="14">
        <f t="shared" si="219"/>
        <v>42410.017199074078</v>
      </c>
      <c r="T1883" s="15">
        <f t="shared" si="220"/>
        <v>42430.999305555553</v>
      </c>
      <c r="U1883">
        <f t="shared" si="221"/>
        <v>2016</v>
      </c>
    </row>
    <row r="1884" spans="1:21" ht="49" hidden="1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215"/>
        <v>1</v>
      </c>
      <c r="P1884">
        <f t="shared" si="218"/>
        <v>673.33</v>
      </c>
      <c r="Q1884" s="10" t="s">
        <v>8311</v>
      </c>
      <c r="R1884" t="s">
        <v>8348</v>
      </c>
      <c r="S1884" s="14">
        <f t="shared" si="219"/>
        <v>42198.765844907408</v>
      </c>
      <c r="T1884" s="15">
        <f t="shared" si="220"/>
        <v>42258.765844907408</v>
      </c>
    </row>
    <row r="1885" spans="1:21" ht="21" hidden="1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215"/>
        <v>101</v>
      </c>
      <c r="P1885">
        <f t="shared" si="218"/>
        <v>53.16</v>
      </c>
      <c r="Q1885" s="10" t="s">
        <v>8327</v>
      </c>
      <c r="R1885" t="s">
        <v>8331</v>
      </c>
      <c r="S1885" s="14">
        <f t="shared" si="219"/>
        <v>41657.923807870371</v>
      </c>
      <c r="T1885" s="15">
        <f t="shared" si="220"/>
        <v>41687.923807870371</v>
      </c>
    </row>
    <row r="1886" spans="1:21" ht="33" x14ac:dyDescent="0.25">
      <c r="A1886">
        <v>3406</v>
      </c>
      <c r="B1886" s="3" t="s">
        <v>3405</v>
      </c>
      <c r="C1886" s="3" t="s">
        <v>7516</v>
      </c>
      <c r="D1886" s="6">
        <v>10000</v>
      </c>
      <c r="E1886" s="8">
        <v>10031</v>
      </c>
      <c r="F1886" t="s">
        <v>8218</v>
      </c>
      <c r="G1886" t="s">
        <v>8223</v>
      </c>
      <c r="H1886" t="s">
        <v>8245</v>
      </c>
      <c r="I1886">
        <v>1405511376</v>
      </c>
      <c r="J1886">
        <v>1401623376</v>
      </c>
      <c r="K1886" t="b">
        <v>0</v>
      </c>
      <c r="L1886">
        <v>91</v>
      </c>
      <c r="M1886" t="b">
        <v>1</v>
      </c>
      <c r="N1886" t="s">
        <v>8269</v>
      </c>
      <c r="O1886">
        <f t="shared" si="215"/>
        <v>100</v>
      </c>
      <c r="P1886">
        <f t="shared" si="218"/>
        <v>110.23</v>
      </c>
      <c r="Q1886" s="10" t="s">
        <v>8323</v>
      </c>
      <c r="R1886" t="s">
        <v>8326</v>
      </c>
      <c r="S1886" s="14">
        <f t="shared" si="219"/>
        <v>41791.492777777778</v>
      </c>
      <c r="T1886" s="15">
        <f t="shared" si="220"/>
        <v>41836.492777777778</v>
      </c>
      <c r="U1886">
        <f t="shared" ref="U1886:U1888" si="222">YEAR(S1886)</f>
        <v>2014</v>
      </c>
    </row>
    <row r="1887" spans="1:21" ht="65" x14ac:dyDescent="0.25">
      <c r="A1887">
        <v>3407</v>
      </c>
      <c r="B1887" s="3" t="s">
        <v>3406</v>
      </c>
      <c r="C1887" s="3" t="s">
        <v>7517</v>
      </c>
      <c r="D1887" s="6">
        <v>2000</v>
      </c>
      <c r="E1887" s="8">
        <v>2142</v>
      </c>
      <c r="F1887" t="s">
        <v>8218</v>
      </c>
      <c r="G1887" t="s">
        <v>8224</v>
      </c>
      <c r="H1887" t="s">
        <v>8246</v>
      </c>
      <c r="I1887">
        <v>1404641289</v>
      </c>
      <c r="J1887">
        <v>1402049289</v>
      </c>
      <c r="K1887" t="b">
        <v>0</v>
      </c>
      <c r="L1887">
        <v>67</v>
      </c>
      <c r="M1887" t="b">
        <v>1</v>
      </c>
      <c r="N1887" t="s">
        <v>8269</v>
      </c>
      <c r="O1887">
        <f t="shared" si="215"/>
        <v>107</v>
      </c>
      <c r="P1887">
        <f t="shared" si="218"/>
        <v>31.97</v>
      </c>
      <c r="Q1887" s="10" t="s">
        <v>8323</v>
      </c>
      <c r="R1887" t="s">
        <v>8326</v>
      </c>
      <c r="S1887" s="14">
        <f t="shared" si="219"/>
        <v>41796.422326388885</v>
      </c>
      <c r="T1887" s="15">
        <f t="shared" si="220"/>
        <v>41826.422326388885</v>
      </c>
      <c r="U1887">
        <f t="shared" si="222"/>
        <v>2014</v>
      </c>
    </row>
    <row r="1888" spans="1:21" ht="49" x14ac:dyDescent="0.25">
      <c r="A1888">
        <v>3408</v>
      </c>
      <c r="B1888" s="3" t="s">
        <v>3407</v>
      </c>
      <c r="C1888" s="3" t="s">
        <v>7518</v>
      </c>
      <c r="D1888" s="6">
        <v>500</v>
      </c>
      <c r="E1888" s="8">
        <v>1055</v>
      </c>
      <c r="F1888" t="s">
        <v>8218</v>
      </c>
      <c r="G1888" t="s">
        <v>8223</v>
      </c>
      <c r="H1888" t="s">
        <v>8245</v>
      </c>
      <c r="I1888">
        <v>1405727304</v>
      </c>
      <c r="J1888">
        <v>1403135304</v>
      </c>
      <c r="K1888" t="b">
        <v>0</v>
      </c>
      <c r="L1888">
        <v>18</v>
      </c>
      <c r="M1888" t="b">
        <v>1</v>
      </c>
      <c r="N1888" t="s">
        <v>8269</v>
      </c>
      <c r="O1888">
        <f t="shared" si="215"/>
        <v>211</v>
      </c>
      <c r="P1888">
        <f t="shared" si="218"/>
        <v>58.61</v>
      </c>
      <c r="Q1888" s="10" t="s">
        <v>8323</v>
      </c>
      <c r="R1888" t="s">
        <v>8326</v>
      </c>
      <c r="S1888" s="14">
        <f t="shared" si="219"/>
        <v>41808.991944444446</v>
      </c>
      <c r="T1888" s="15">
        <f t="shared" si="220"/>
        <v>41838.991944444446</v>
      </c>
      <c r="U1888">
        <f t="shared" si="222"/>
        <v>2014</v>
      </c>
    </row>
    <row r="1889" spans="1:21" ht="49" hidden="1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215"/>
        <v>101</v>
      </c>
      <c r="P1889">
        <f t="shared" si="218"/>
        <v>100.75</v>
      </c>
      <c r="Q1889" s="10" t="s">
        <v>8327</v>
      </c>
      <c r="R1889" t="s">
        <v>8338</v>
      </c>
      <c r="S1889" s="14">
        <f t="shared" si="219"/>
        <v>40625.900694444441</v>
      </c>
      <c r="T1889" s="15">
        <f t="shared" si="220"/>
        <v>40659.290972222225</v>
      </c>
    </row>
    <row r="1890" spans="1:21" ht="49" hidden="1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215"/>
        <v>101</v>
      </c>
      <c r="P1890">
        <f t="shared" si="218"/>
        <v>91.59</v>
      </c>
      <c r="Q1890" s="10" t="s">
        <v>8327</v>
      </c>
      <c r="R1890" t="s">
        <v>8328</v>
      </c>
      <c r="S1890" s="14">
        <f t="shared" si="219"/>
        <v>41107.130150462966</v>
      </c>
      <c r="T1890" s="15">
        <f t="shared" si="220"/>
        <v>41137.130150462966</v>
      </c>
    </row>
    <row r="1891" spans="1:21" ht="49" x14ac:dyDescent="0.25">
      <c r="A1891">
        <v>3409</v>
      </c>
      <c r="B1891" s="3" t="s">
        <v>3408</v>
      </c>
      <c r="C1891" s="3" t="s">
        <v>7519</v>
      </c>
      <c r="D1891" s="6">
        <v>500</v>
      </c>
      <c r="E1891" s="8">
        <v>618</v>
      </c>
      <c r="F1891" t="s">
        <v>8218</v>
      </c>
      <c r="G1891" t="s">
        <v>8224</v>
      </c>
      <c r="H1891" t="s">
        <v>8246</v>
      </c>
      <c r="I1891">
        <v>1469998680</v>
      </c>
      <c r="J1891">
        <v>1466710358</v>
      </c>
      <c r="K1891" t="b">
        <v>0</v>
      </c>
      <c r="L1891">
        <v>21</v>
      </c>
      <c r="M1891" t="b">
        <v>1</v>
      </c>
      <c r="N1891" t="s">
        <v>8269</v>
      </c>
      <c r="O1891">
        <f t="shared" si="215"/>
        <v>124</v>
      </c>
      <c r="P1891">
        <f t="shared" si="218"/>
        <v>29.43</v>
      </c>
      <c r="Q1891" s="10" t="s">
        <v>8323</v>
      </c>
      <c r="R1891" t="s">
        <v>8326</v>
      </c>
      <c r="S1891" s="14">
        <f t="shared" si="219"/>
        <v>42544.814328703709</v>
      </c>
      <c r="T1891" s="15">
        <f t="shared" si="220"/>
        <v>42582.873611111107</v>
      </c>
      <c r="U1891">
        <f t="shared" ref="U1891:U1893" si="223">YEAR(S1891)</f>
        <v>2016</v>
      </c>
    </row>
    <row r="1892" spans="1:21" ht="49" x14ac:dyDescent="0.25">
      <c r="A1892">
        <v>3410</v>
      </c>
      <c r="B1892" s="3" t="s">
        <v>3409</v>
      </c>
      <c r="C1892" s="3" t="s">
        <v>7520</v>
      </c>
      <c r="D1892" s="6">
        <v>3000</v>
      </c>
      <c r="E1892" s="8">
        <v>3255</v>
      </c>
      <c r="F1892" t="s">
        <v>8218</v>
      </c>
      <c r="G1892" t="s">
        <v>8223</v>
      </c>
      <c r="H1892" t="s">
        <v>8245</v>
      </c>
      <c r="I1892">
        <v>1465196400</v>
      </c>
      <c r="J1892">
        <v>1462841990</v>
      </c>
      <c r="K1892" t="b">
        <v>0</v>
      </c>
      <c r="L1892">
        <v>40</v>
      </c>
      <c r="M1892" t="b">
        <v>1</v>
      </c>
      <c r="N1892" t="s">
        <v>8269</v>
      </c>
      <c r="O1892">
        <f t="shared" si="215"/>
        <v>109</v>
      </c>
      <c r="P1892">
        <f t="shared" si="218"/>
        <v>81.38</v>
      </c>
      <c r="Q1892" s="10" t="s">
        <v>8323</v>
      </c>
      <c r="R1892" t="s">
        <v>8326</v>
      </c>
      <c r="S1892" s="14">
        <f t="shared" si="219"/>
        <v>42500.041550925926</v>
      </c>
      <c r="T1892" s="15">
        <f t="shared" si="220"/>
        <v>42527.291666666672</v>
      </c>
      <c r="U1892">
        <f t="shared" si="223"/>
        <v>2016</v>
      </c>
    </row>
    <row r="1893" spans="1:21" ht="49" x14ac:dyDescent="0.25">
      <c r="A1893">
        <v>3411</v>
      </c>
      <c r="B1893" s="3" t="s">
        <v>3410</v>
      </c>
      <c r="C1893" s="3" t="s">
        <v>7521</v>
      </c>
      <c r="D1893" s="6">
        <v>15000</v>
      </c>
      <c r="E1893" s="8">
        <v>15535</v>
      </c>
      <c r="F1893" t="s">
        <v>8218</v>
      </c>
      <c r="G1893" t="s">
        <v>8223</v>
      </c>
      <c r="H1893" t="s">
        <v>8245</v>
      </c>
      <c r="I1893">
        <v>1444264372</v>
      </c>
      <c r="J1893">
        <v>1442536372</v>
      </c>
      <c r="K1893" t="b">
        <v>0</v>
      </c>
      <c r="L1893">
        <v>78</v>
      </c>
      <c r="M1893" t="b">
        <v>1</v>
      </c>
      <c r="N1893" t="s">
        <v>8269</v>
      </c>
      <c r="O1893">
        <f t="shared" si="215"/>
        <v>104</v>
      </c>
      <c r="P1893">
        <f t="shared" si="218"/>
        <v>199.17</v>
      </c>
      <c r="Q1893" s="10" t="s">
        <v>8323</v>
      </c>
      <c r="R1893" t="s">
        <v>8326</v>
      </c>
      <c r="S1893" s="14">
        <f t="shared" si="219"/>
        <v>42265.022824074069</v>
      </c>
      <c r="T1893" s="15">
        <f t="shared" si="220"/>
        <v>42285.022824074069</v>
      </c>
      <c r="U1893">
        <f t="shared" si="223"/>
        <v>2015</v>
      </c>
    </row>
    <row r="1894" spans="1:21" ht="33" hidden="1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215"/>
        <v>101</v>
      </c>
      <c r="P1894">
        <f t="shared" si="218"/>
        <v>26.15</v>
      </c>
      <c r="Q1894" s="10" t="s">
        <v>8327</v>
      </c>
      <c r="R1894" t="s">
        <v>8338</v>
      </c>
      <c r="S1894" s="14">
        <f t="shared" si="219"/>
        <v>42553.54414351852</v>
      </c>
      <c r="T1894" s="15">
        <f t="shared" si="220"/>
        <v>42583.54414351852</v>
      </c>
    </row>
    <row r="1895" spans="1:21" ht="33" hidden="1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215"/>
        <v>101</v>
      </c>
      <c r="P1895">
        <f t="shared" si="218"/>
        <v>62.81</v>
      </c>
      <c r="Q1895" s="10" t="s">
        <v>8327</v>
      </c>
      <c r="R1895" t="s">
        <v>8331</v>
      </c>
      <c r="S1895" s="14">
        <f t="shared" si="219"/>
        <v>40658.189826388887</v>
      </c>
      <c r="T1895" s="15">
        <f t="shared" si="220"/>
        <v>40696.249305555553</v>
      </c>
    </row>
    <row r="1896" spans="1:21" ht="49" x14ac:dyDescent="0.25">
      <c r="A1896">
        <v>3412</v>
      </c>
      <c r="B1896" s="3" t="s">
        <v>3411</v>
      </c>
      <c r="C1896" s="3" t="s">
        <v>7522</v>
      </c>
      <c r="D1896" s="6">
        <v>3000</v>
      </c>
      <c r="E1896" s="8">
        <v>3000</v>
      </c>
      <c r="F1896" t="s">
        <v>8218</v>
      </c>
      <c r="G1896" t="s">
        <v>8224</v>
      </c>
      <c r="H1896" t="s">
        <v>8246</v>
      </c>
      <c r="I1896">
        <v>1411858862</v>
      </c>
      <c r="J1896">
        <v>1409266862</v>
      </c>
      <c r="K1896" t="b">
        <v>0</v>
      </c>
      <c r="L1896">
        <v>26</v>
      </c>
      <c r="M1896" t="b">
        <v>1</v>
      </c>
      <c r="N1896" t="s">
        <v>8269</v>
      </c>
      <c r="O1896">
        <f t="shared" si="215"/>
        <v>100</v>
      </c>
      <c r="P1896">
        <f t="shared" si="218"/>
        <v>115.38</v>
      </c>
      <c r="Q1896" s="10" t="s">
        <v>8323</v>
      </c>
      <c r="R1896" t="s">
        <v>8326</v>
      </c>
      <c r="S1896" s="14">
        <f t="shared" si="219"/>
        <v>41879.959050925929</v>
      </c>
      <c r="T1896" s="15">
        <f t="shared" si="220"/>
        <v>41909.959050925929</v>
      </c>
      <c r="U1896">
        <f>YEAR(S1896)</f>
        <v>2014</v>
      </c>
    </row>
    <row r="1897" spans="1:21" ht="33" hidden="1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215"/>
        <v>100</v>
      </c>
      <c r="P1897">
        <f t="shared" si="218"/>
        <v>52.82</v>
      </c>
      <c r="Q1897" s="10" t="s">
        <v>8327</v>
      </c>
      <c r="R1897" t="s">
        <v>8328</v>
      </c>
      <c r="S1897" s="14">
        <f t="shared" si="219"/>
        <v>41759.670937499999</v>
      </c>
      <c r="T1897" s="15">
        <f t="shared" si="220"/>
        <v>41787.207638888889</v>
      </c>
    </row>
    <row r="1898" spans="1:21" ht="49" hidden="1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215"/>
        <v>100</v>
      </c>
      <c r="P1898">
        <f t="shared" si="218"/>
        <v>45.57</v>
      </c>
      <c r="Q1898" s="10" t="s">
        <v>8311</v>
      </c>
      <c r="R1898" t="s">
        <v>8333</v>
      </c>
      <c r="S1898" s="14">
        <f t="shared" si="219"/>
        <v>41831.846828703703</v>
      </c>
      <c r="T1898" s="15">
        <f t="shared" si="220"/>
        <v>41861.846828703703</v>
      </c>
    </row>
    <row r="1899" spans="1:21" ht="49" hidden="1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215"/>
        <v>1</v>
      </c>
      <c r="P1899">
        <f t="shared" si="218"/>
        <v>501.25</v>
      </c>
      <c r="Q1899" s="10" t="s">
        <v>8319</v>
      </c>
      <c r="R1899" t="s">
        <v>8345</v>
      </c>
      <c r="S1899" s="14">
        <f t="shared" si="219"/>
        <v>42734.879236111112</v>
      </c>
      <c r="T1899" s="15">
        <f t="shared" si="220"/>
        <v>42771.697222222225</v>
      </c>
    </row>
    <row r="1900" spans="1:21" ht="49" x14ac:dyDescent="0.25">
      <c r="A1900">
        <v>3413</v>
      </c>
      <c r="B1900" s="3" t="s">
        <v>3412</v>
      </c>
      <c r="C1900" s="3" t="s">
        <v>7523</v>
      </c>
      <c r="D1900" s="6">
        <v>500</v>
      </c>
      <c r="E1900" s="8">
        <v>650</v>
      </c>
      <c r="F1900" t="s">
        <v>8218</v>
      </c>
      <c r="G1900" t="s">
        <v>8223</v>
      </c>
      <c r="H1900" t="s">
        <v>8245</v>
      </c>
      <c r="I1900">
        <v>1425099540</v>
      </c>
      <c r="J1900">
        <v>1424280938</v>
      </c>
      <c r="K1900" t="b">
        <v>0</v>
      </c>
      <c r="L1900">
        <v>14</v>
      </c>
      <c r="M1900" t="b">
        <v>1</v>
      </c>
      <c r="N1900" t="s">
        <v>8269</v>
      </c>
      <c r="O1900">
        <f t="shared" si="215"/>
        <v>130</v>
      </c>
      <c r="P1900">
        <f t="shared" si="218"/>
        <v>46.43</v>
      </c>
      <c r="Q1900" s="10" t="s">
        <v>8323</v>
      </c>
      <c r="R1900" t="s">
        <v>8326</v>
      </c>
      <c r="S1900" s="14">
        <f t="shared" si="219"/>
        <v>42053.733078703706</v>
      </c>
      <c r="T1900" s="15">
        <f t="shared" si="220"/>
        <v>42063.207638888889</v>
      </c>
      <c r="U1900">
        <f>YEAR(S1900)</f>
        <v>2015</v>
      </c>
    </row>
    <row r="1901" spans="1:21" ht="49" hidden="1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215"/>
        <v>100</v>
      </c>
      <c r="P1901">
        <f t="shared" si="218"/>
        <v>143.21</v>
      </c>
      <c r="Q1901" s="10" t="s">
        <v>8323</v>
      </c>
      <c r="R1901" t="s">
        <v>8335</v>
      </c>
      <c r="S1901" s="14">
        <f t="shared" si="219"/>
        <v>42075.942627314813</v>
      </c>
      <c r="T1901" s="15">
        <f t="shared" si="220"/>
        <v>42103.166666666672</v>
      </c>
    </row>
    <row r="1902" spans="1:21" ht="49" hidden="1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215"/>
        <v>100</v>
      </c>
      <c r="P1902">
        <f t="shared" si="218"/>
        <v>80.16</v>
      </c>
      <c r="Q1902" s="10" t="s">
        <v>8321</v>
      </c>
      <c r="R1902" t="s">
        <v>8332</v>
      </c>
      <c r="S1902" s="14">
        <f t="shared" si="219"/>
        <v>42200.758240740746</v>
      </c>
      <c r="T1902" s="15">
        <f t="shared" si="220"/>
        <v>42260.758240740746</v>
      </c>
    </row>
    <row r="1903" spans="1:21" ht="49" x14ac:dyDescent="0.25">
      <c r="A1903">
        <v>3414</v>
      </c>
      <c r="B1903" s="3" t="s">
        <v>3413</v>
      </c>
      <c r="C1903" s="3" t="s">
        <v>7524</v>
      </c>
      <c r="D1903" s="6">
        <v>3000</v>
      </c>
      <c r="E1903" s="8">
        <v>3105</v>
      </c>
      <c r="F1903" t="s">
        <v>8218</v>
      </c>
      <c r="G1903" t="s">
        <v>8223</v>
      </c>
      <c r="H1903" t="s">
        <v>8245</v>
      </c>
      <c r="I1903">
        <v>1480579140</v>
      </c>
      <c r="J1903">
        <v>1478030325</v>
      </c>
      <c r="K1903" t="b">
        <v>0</v>
      </c>
      <c r="L1903">
        <v>44</v>
      </c>
      <c r="M1903" t="b">
        <v>1</v>
      </c>
      <c r="N1903" t="s">
        <v>8269</v>
      </c>
      <c r="O1903">
        <f t="shared" si="215"/>
        <v>104</v>
      </c>
      <c r="P1903">
        <f t="shared" si="218"/>
        <v>70.569999999999993</v>
      </c>
      <c r="Q1903" s="10" t="s">
        <v>8323</v>
      </c>
      <c r="R1903" t="s">
        <v>8326</v>
      </c>
      <c r="S1903" s="14">
        <f t="shared" si="219"/>
        <v>42675.832465277781</v>
      </c>
      <c r="T1903" s="15">
        <f t="shared" si="220"/>
        <v>42705.332638888889</v>
      </c>
      <c r="U1903">
        <f t="shared" ref="U1903:U1904" si="224">YEAR(S1903)</f>
        <v>2016</v>
      </c>
    </row>
    <row r="1904" spans="1:21" ht="33" x14ac:dyDescent="0.25">
      <c r="A1904">
        <v>3415</v>
      </c>
      <c r="B1904" s="3" t="s">
        <v>3414</v>
      </c>
      <c r="C1904" s="3" t="s">
        <v>7525</v>
      </c>
      <c r="D1904" s="6">
        <v>200</v>
      </c>
      <c r="E1904" s="8">
        <v>200</v>
      </c>
      <c r="F1904" t="s">
        <v>8218</v>
      </c>
      <c r="G1904" t="s">
        <v>8223</v>
      </c>
      <c r="H1904" t="s">
        <v>8245</v>
      </c>
      <c r="I1904">
        <v>1460935800</v>
      </c>
      <c r="J1904">
        <v>1459999656</v>
      </c>
      <c r="K1904" t="b">
        <v>0</v>
      </c>
      <c r="L1904">
        <v>9</v>
      </c>
      <c r="M1904" t="b">
        <v>1</v>
      </c>
      <c r="N1904" t="s">
        <v>8269</v>
      </c>
      <c r="O1904">
        <f t="shared" si="215"/>
        <v>100</v>
      </c>
      <c r="P1904">
        <f t="shared" si="218"/>
        <v>22.22</v>
      </c>
      <c r="Q1904" s="10" t="s">
        <v>8323</v>
      </c>
      <c r="R1904" t="s">
        <v>8326</v>
      </c>
      <c r="S1904" s="14">
        <f t="shared" si="219"/>
        <v>42467.144166666665</v>
      </c>
      <c r="T1904" s="15">
        <f t="shared" si="220"/>
        <v>42477.979166666672</v>
      </c>
      <c r="U1904">
        <f t="shared" si="224"/>
        <v>2016</v>
      </c>
    </row>
    <row r="1905" spans="1:21" ht="49" hidden="1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215"/>
        <v>40</v>
      </c>
      <c r="P1905">
        <f t="shared" si="218"/>
        <v>83.38</v>
      </c>
      <c r="Q1905" s="10" t="s">
        <v>8327</v>
      </c>
      <c r="R1905" t="s">
        <v>8328</v>
      </c>
      <c r="S1905" s="14">
        <f t="shared" si="219"/>
        <v>42371.935590277775</v>
      </c>
      <c r="T1905" s="15">
        <f t="shared" si="220"/>
        <v>42431.935590277775</v>
      </c>
    </row>
    <row r="1906" spans="1:21" ht="49" x14ac:dyDescent="0.25">
      <c r="A1906">
        <v>3416</v>
      </c>
      <c r="B1906" s="3" t="s">
        <v>3415</v>
      </c>
      <c r="C1906" s="3" t="s">
        <v>7526</v>
      </c>
      <c r="D1906" s="6">
        <v>4000</v>
      </c>
      <c r="E1906" s="8">
        <v>4784</v>
      </c>
      <c r="F1906" t="s">
        <v>8218</v>
      </c>
      <c r="G1906" t="s">
        <v>8224</v>
      </c>
      <c r="H1906" t="s">
        <v>8246</v>
      </c>
      <c r="I1906">
        <v>1429813800</v>
      </c>
      <c r="J1906">
        <v>1427363645</v>
      </c>
      <c r="K1906" t="b">
        <v>0</v>
      </c>
      <c r="L1906">
        <v>30</v>
      </c>
      <c r="M1906" t="b">
        <v>1</v>
      </c>
      <c r="N1906" t="s">
        <v>8269</v>
      </c>
      <c r="O1906">
        <f t="shared" si="215"/>
        <v>120</v>
      </c>
      <c r="P1906">
        <f t="shared" si="218"/>
        <v>159.47</v>
      </c>
      <c r="Q1906" s="10" t="s">
        <v>8323</v>
      </c>
      <c r="R1906" t="s">
        <v>8326</v>
      </c>
      <c r="S1906" s="14">
        <f t="shared" si="219"/>
        <v>42089.412557870368</v>
      </c>
      <c r="T1906" s="15">
        <f t="shared" si="220"/>
        <v>42117.770833333328</v>
      </c>
      <c r="U1906">
        <f>YEAR(S1906)</f>
        <v>2015</v>
      </c>
    </row>
    <row r="1907" spans="1:21" ht="33" hidden="1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215"/>
        <v>100</v>
      </c>
      <c r="P1907">
        <f t="shared" si="218"/>
        <v>66.69</v>
      </c>
      <c r="Q1907" s="10" t="s">
        <v>8327</v>
      </c>
      <c r="R1907" t="s">
        <v>8331</v>
      </c>
      <c r="S1907" s="14">
        <f t="shared" si="219"/>
        <v>40876.169664351852</v>
      </c>
      <c r="T1907" s="15">
        <f t="shared" si="220"/>
        <v>40936.169664351852</v>
      </c>
    </row>
    <row r="1908" spans="1:21" ht="49" hidden="1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215"/>
        <v>100</v>
      </c>
      <c r="P1908">
        <f t="shared" si="218"/>
        <v>105.26</v>
      </c>
      <c r="Q1908" s="10" t="s">
        <v>8321</v>
      </c>
      <c r="R1908" t="s">
        <v>8332</v>
      </c>
      <c r="S1908" s="14">
        <f t="shared" si="219"/>
        <v>41887.568912037037</v>
      </c>
      <c r="T1908" s="15">
        <f t="shared" si="220"/>
        <v>41917.568912037037</v>
      </c>
    </row>
    <row r="1909" spans="1:21" ht="49" hidden="1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215"/>
        <v>100</v>
      </c>
      <c r="P1909">
        <f t="shared" si="218"/>
        <v>133.33000000000001</v>
      </c>
      <c r="Q1909" s="10" t="s">
        <v>8321</v>
      </c>
      <c r="R1909" t="s">
        <v>8332</v>
      </c>
      <c r="S1909" s="14">
        <f t="shared" si="219"/>
        <v>41874.098807870374</v>
      </c>
      <c r="T1909" s="15">
        <f t="shared" si="220"/>
        <v>41919.098807870374</v>
      </c>
    </row>
    <row r="1910" spans="1:21" ht="49" hidden="1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215"/>
        <v>133</v>
      </c>
      <c r="P1910">
        <f t="shared" si="218"/>
        <v>86.96</v>
      </c>
      <c r="Q1910" s="10" t="s">
        <v>8327</v>
      </c>
      <c r="R1910" t="s">
        <v>8331</v>
      </c>
      <c r="S1910" s="14">
        <f t="shared" si="219"/>
        <v>41876.18618055556</v>
      </c>
      <c r="T1910" s="15">
        <f t="shared" si="220"/>
        <v>41897.18618055556</v>
      </c>
    </row>
    <row r="1911" spans="1:21" ht="49" hidden="1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215"/>
        <v>100</v>
      </c>
      <c r="P1911">
        <f t="shared" si="218"/>
        <v>285.70999999999998</v>
      </c>
      <c r="Q1911" s="10" t="s">
        <v>8327</v>
      </c>
      <c r="R1911" t="s">
        <v>8329</v>
      </c>
      <c r="S1911" s="14">
        <f t="shared" si="219"/>
        <v>41564.194131944445</v>
      </c>
      <c r="T1911" s="15">
        <f t="shared" si="220"/>
        <v>41594.235798611109</v>
      </c>
    </row>
    <row r="1912" spans="1:21" ht="49" hidden="1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215"/>
        <v>100</v>
      </c>
      <c r="P1912">
        <f t="shared" si="218"/>
        <v>42.55</v>
      </c>
      <c r="Q1912" s="10" t="s">
        <v>8327</v>
      </c>
      <c r="R1912" t="s">
        <v>8328</v>
      </c>
      <c r="S1912" s="14">
        <f t="shared" si="219"/>
        <v>41193.748483796298</v>
      </c>
      <c r="T1912" s="15">
        <f t="shared" si="220"/>
        <v>41223.790150462963</v>
      </c>
    </row>
    <row r="1913" spans="1:21" ht="49" hidden="1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215"/>
        <v>100</v>
      </c>
      <c r="P1913">
        <f t="shared" si="218"/>
        <v>250</v>
      </c>
      <c r="Q1913" s="10" t="s">
        <v>8327</v>
      </c>
      <c r="R1913" t="s">
        <v>8328</v>
      </c>
      <c r="S1913" s="14">
        <f t="shared" si="219"/>
        <v>42227.936157407406</v>
      </c>
      <c r="T1913" s="15">
        <f t="shared" si="220"/>
        <v>42287.936157407406</v>
      </c>
    </row>
    <row r="1914" spans="1:21" ht="33" hidden="1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215"/>
        <v>133</v>
      </c>
      <c r="P1914">
        <f t="shared" si="218"/>
        <v>36.36</v>
      </c>
      <c r="Q1914" s="10" t="s">
        <v>8323</v>
      </c>
      <c r="R1914" t="s">
        <v>8335</v>
      </c>
      <c r="S1914" s="14">
        <f t="shared" si="219"/>
        <v>41803.457326388889</v>
      </c>
      <c r="T1914" s="15">
        <f t="shared" si="220"/>
        <v>41833.457326388889</v>
      </c>
    </row>
    <row r="1915" spans="1:21" ht="49" x14ac:dyDescent="0.25">
      <c r="A1915">
        <v>3417</v>
      </c>
      <c r="B1915" s="3" t="s">
        <v>3416</v>
      </c>
      <c r="C1915" s="3" t="s">
        <v>7527</v>
      </c>
      <c r="D1915" s="6">
        <v>1700</v>
      </c>
      <c r="E1915" s="8">
        <v>1700.01</v>
      </c>
      <c r="F1915" t="s">
        <v>8218</v>
      </c>
      <c r="G1915" t="s">
        <v>8223</v>
      </c>
      <c r="H1915" t="s">
        <v>8245</v>
      </c>
      <c r="I1915">
        <v>1414284180</v>
      </c>
      <c r="J1915">
        <v>1410558948</v>
      </c>
      <c r="K1915" t="b">
        <v>0</v>
      </c>
      <c r="L1915">
        <v>45</v>
      </c>
      <c r="M1915" t="b">
        <v>1</v>
      </c>
      <c r="N1915" t="s">
        <v>8269</v>
      </c>
      <c r="O1915">
        <f t="shared" si="215"/>
        <v>100</v>
      </c>
      <c r="P1915">
        <f t="shared" si="218"/>
        <v>37.78</v>
      </c>
      <c r="Q1915" s="10" t="s">
        <v>8323</v>
      </c>
      <c r="R1915" t="s">
        <v>8326</v>
      </c>
      <c r="S1915" s="14">
        <f t="shared" si="219"/>
        <v>41894.91375</v>
      </c>
      <c r="T1915" s="15">
        <f t="shared" si="220"/>
        <v>41938.029861111114</v>
      </c>
      <c r="U1915">
        <f t="shared" ref="U1915:U1919" si="225">YEAR(S1915)</f>
        <v>2014</v>
      </c>
    </row>
    <row r="1916" spans="1:21" ht="49" x14ac:dyDescent="0.25">
      <c r="A1916">
        <v>3418</v>
      </c>
      <c r="B1916" s="3" t="s">
        <v>3417</v>
      </c>
      <c r="C1916" s="3" t="s">
        <v>7528</v>
      </c>
      <c r="D1916" s="6">
        <v>4000</v>
      </c>
      <c r="E1916" s="8">
        <v>4035</v>
      </c>
      <c r="F1916" t="s">
        <v>8218</v>
      </c>
      <c r="G1916" t="s">
        <v>8223</v>
      </c>
      <c r="H1916" t="s">
        <v>8245</v>
      </c>
      <c r="I1916">
        <v>1400875307</v>
      </c>
      <c r="J1916">
        <v>1398283307</v>
      </c>
      <c r="K1916" t="b">
        <v>0</v>
      </c>
      <c r="L1916">
        <v>56</v>
      </c>
      <c r="M1916" t="b">
        <v>1</v>
      </c>
      <c r="N1916" t="s">
        <v>8269</v>
      </c>
      <c r="O1916">
        <f t="shared" si="215"/>
        <v>101</v>
      </c>
      <c r="P1916">
        <f t="shared" si="218"/>
        <v>72.05</v>
      </c>
      <c r="Q1916" s="10" t="s">
        <v>8323</v>
      </c>
      <c r="R1916" t="s">
        <v>8326</v>
      </c>
      <c r="S1916" s="14">
        <f t="shared" si="219"/>
        <v>41752.83457175926</v>
      </c>
      <c r="T1916" s="15">
        <f t="shared" si="220"/>
        <v>41782.83457175926</v>
      </c>
      <c r="U1916">
        <f t="shared" si="225"/>
        <v>2014</v>
      </c>
    </row>
    <row r="1917" spans="1:21" ht="65" x14ac:dyDescent="0.25">
      <c r="A1917">
        <v>3419</v>
      </c>
      <c r="B1917" s="3" t="s">
        <v>3418</v>
      </c>
      <c r="C1917" s="3" t="s">
        <v>7529</v>
      </c>
      <c r="D1917" s="6">
        <v>2750</v>
      </c>
      <c r="E1917" s="8">
        <v>2930</v>
      </c>
      <c r="F1917" t="s">
        <v>8218</v>
      </c>
      <c r="G1917" t="s">
        <v>8240</v>
      </c>
      <c r="H1917" t="s">
        <v>8248</v>
      </c>
      <c r="I1917">
        <v>1459978200</v>
      </c>
      <c r="J1917">
        <v>1458416585</v>
      </c>
      <c r="K1917" t="b">
        <v>0</v>
      </c>
      <c r="L1917">
        <v>46</v>
      </c>
      <c r="M1917" t="b">
        <v>1</v>
      </c>
      <c r="N1917" t="s">
        <v>8269</v>
      </c>
      <c r="O1917">
        <f t="shared" si="215"/>
        <v>107</v>
      </c>
      <c r="P1917">
        <f t="shared" si="218"/>
        <v>63.7</v>
      </c>
      <c r="Q1917" s="10" t="s">
        <v>8323</v>
      </c>
      <c r="R1917" t="s">
        <v>8326</v>
      </c>
      <c r="S1917" s="14">
        <f t="shared" si="219"/>
        <v>42448.821585648147</v>
      </c>
      <c r="T1917" s="15">
        <f t="shared" si="220"/>
        <v>42466.895833333328</v>
      </c>
      <c r="U1917">
        <f t="shared" si="225"/>
        <v>2016</v>
      </c>
    </row>
    <row r="1918" spans="1:21" ht="49" x14ac:dyDescent="0.25">
      <c r="A1918">
        <v>3420</v>
      </c>
      <c r="B1918" s="3" t="s">
        <v>3419</v>
      </c>
      <c r="C1918" s="3" t="s">
        <v>7530</v>
      </c>
      <c r="D1918" s="6">
        <v>700</v>
      </c>
      <c r="E1918" s="8">
        <v>966</v>
      </c>
      <c r="F1918" t="s">
        <v>8218</v>
      </c>
      <c r="G1918" t="s">
        <v>8224</v>
      </c>
      <c r="H1918" t="s">
        <v>8246</v>
      </c>
      <c r="I1918">
        <v>1455408000</v>
      </c>
      <c r="J1918">
        <v>1454638202</v>
      </c>
      <c r="K1918" t="b">
        <v>0</v>
      </c>
      <c r="L1918">
        <v>34</v>
      </c>
      <c r="M1918" t="b">
        <v>1</v>
      </c>
      <c r="N1918" t="s">
        <v>8269</v>
      </c>
      <c r="O1918">
        <f t="shared" si="215"/>
        <v>138</v>
      </c>
      <c r="P1918">
        <f t="shared" si="218"/>
        <v>28.41</v>
      </c>
      <c r="Q1918" s="10" t="s">
        <v>8323</v>
      </c>
      <c r="R1918" t="s">
        <v>8326</v>
      </c>
      <c r="S1918" s="14">
        <f t="shared" si="219"/>
        <v>42405.090300925927</v>
      </c>
      <c r="T1918" s="15">
        <f t="shared" si="220"/>
        <v>42414</v>
      </c>
      <c r="U1918">
        <f t="shared" si="225"/>
        <v>2016</v>
      </c>
    </row>
    <row r="1919" spans="1:21" ht="49" x14ac:dyDescent="0.25">
      <c r="A1919">
        <v>3421</v>
      </c>
      <c r="B1919" s="3" t="s">
        <v>3420</v>
      </c>
      <c r="C1919" s="3" t="s">
        <v>7531</v>
      </c>
      <c r="D1919" s="6">
        <v>10000</v>
      </c>
      <c r="E1919" s="8">
        <v>10115</v>
      </c>
      <c r="F1919" t="s">
        <v>8218</v>
      </c>
      <c r="G1919" t="s">
        <v>8223</v>
      </c>
      <c r="H1919" t="s">
        <v>8245</v>
      </c>
      <c r="I1919">
        <v>1425495563</v>
      </c>
      <c r="J1919">
        <v>1422903563</v>
      </c>
      <c r="K1919" t="b">
        <v>0</v>
      </c>
      <c r="L1919">
        <v>98</v>
      </c>
      <c r="M1919" t="b">
        <v>1</v>
      </c>
      <c r="N1919" t="s">
        <v>8269</v>
      </c>
      <c r="O1919">
        <f t="shared" si="215"/>
        <v>101</v>
      </c>
      <c r="P1919">
        <f t="shared" si="218"/>
        <v>103.21</v>
      </c>
      <c r="Q1919" s="10" t="s">
        <v>8323</v>
      </c>
      <c r="R1919" t="s">
        <v>8326</v>
      </c>
      <c r="S1919" s="14">
        <f t="shared" si="219"/>
        <v>42037.791238425925</v>
      </c>
      <c r="T1919" s="15">
        <f t="shared" si="220"/>
        <v>42067.791238425925</v>
      </c>
      <c r="U1919">
        <f t="shared" si="225"/>
        <v>2015</v>
      </c>
    </row>
    <row r="1920" spans="1:21" ht="49" hidden="1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215"/>
        <v>100</v>
      </c>
      <c r="P1920">
        <f t="shared" si="218"/>
        <v>100</v>
      </c>
      <c r="Q1920" s="10" t="s">
        <v>8323</v>
      </c>
      <c r="R1920" t="s">
        <v>8335</v>
      </c>
      <c r="S1920" s="14">
        <f t="shared" si="219"/>
        <v>42138.930671296301</v>
      </c>
      <c r="T1920" s="15">
        <f t="shared" si="220"/>
        <v>42168.930671296301</v>
      </c>
    </row>
    <row r="1921" spans="1:21" ht="49" hidden="1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215"/>
        <v>133</v>
      </c>
      <c r="P1921">
        <f t="shared" si="218"/>
        <v>27.3</v>
      </c>
      <c r="Q1921" s="10" t="s">
        <v>8327</v>
      </c>
      <c r="R1921" t="s">
        <v>8329</v>
      </c>
      <c r="S1921" s="14">
        <f t="shared" si="219"/>
        <v>41312.311562499999</v>
      </c>
      <c r="T1921" s="15">
        <f t="shared" si="220"/>
        <v>41342.311562499999</v>
      </c>
    </row>
    <row r="1922" spans="1:21" ht="49" hidden="1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ref="O1922:O1985" si="226">ROUND(E1922/D1922*100,0)</f>
        <v>40</v>
      </c>
      <c r="P1922">
        <f t="shared" si="218"/>
        <v>60.24</v>
      </c>
      <c r="Q1922" s="10" t="s">
        <v>8313</v>
      </c>
      <c r="R1922" t="s">
        <v>8314</v>
      </c>
      <c r="S1922" s="14">
        <f t="shared" si="219"/>
        <v>42003.655555555553</v>
      </c>
      <c r="T1922" s="15">
        <f t="shared" si="220"/>
        <v>42035.142361111109</v>
      </c>
    </row>
    <row r="1923" spans="1:21" ht="49" hidden="1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si="226"/>
        <v>7</v>
      </c>
      <c r="P1923">
        <f t="shared" si="218"/>
        <v>82.58</v>
      </c>
      <c r="Q1923" s="10" t="s">
        <v>8327</v>
      </c>
      <c r="R1923" t="s">
        <v>8350</v>
      </c>
      <c r="S1923" s="14">
        <f t="shared" si="219"/>
        <v>41004.139108796298</v>
      </c>
      <c r="T1923" s="15">
        <f t="shared" si="220"/>
        <v>41034.139108796298</v>
      </c>
    </row>
    <row r="1924" spans="1:21" ht="49" hidden="1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226"/>
        <v>131</v>
      </c>
      <c r="P1924">
        <f t="shared" si="218"/>
        <v>26.59</v>
      </c>
      <c r="Q1924" s="10" t="s">
        <v>8308</v>
      </c>
      <c r="R1924" t="s">
        <v>8315</v>
      </c>
      <c r="S1924" s="14">
        <f t="shared" si="219"/>
        <v>42689.74324074074</v>
      </c>
      <c r="T1924" s="15">
        <f t="shared" si="220"/>
        <v>42734.74324074074</v>
      </c>
    </row>
    <row r="1925" spans="1:21" ht="49" hidden="1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226"/>
        <v>8</v>
      </c>
      <c r="P1925">
        <f t="shared" si="218"/>
        <v>115.71</v>
      </c>
      <c r="Q1925" s="10" t="s">
        <v>8327</v>
      </c>
      <c r="R1925" t="s">
        <v>8330</v>
      </c>
      <c r="S1925" s="14">
        <f t="shared" si="219"/>
        <v>42095.918530092589</v>
      </c>
      <c r="T1925" s="15">
        <f t="shared" si="220"/>
        <v>42125.918530092589</v>
      </c>
    </row>
    <row r="1926" spans="1:21" ht="49" x14ac:dyDescent="0.25">
      <c r="A1926">
        <v>3422</v>
      </c>
      <c r="B1926" s="3" t="s">
        <v>3421</v>
      </c>
      <c r="C1926" s="3" t="s">
        <v>7532</v>
      </c>
      <c r="D1926" s="6">
        <v>3000</v>
      </c>
      <c r="E1926" s="8">
        <v>3273</v>
      </c>
      <c r="F1926" t="s">
        <v>8218</v>
      </c>
      <c r="G1926" t="s">
        <v>8224</v>
      </c>
      <c r="H1926" t="s">
        <v>8246</v>
      </c>
      <c r="I1926">
        <v>1450051200</v>
      </c>
      <c r="J1926">
        <v>1447594176</v>
      </c>
      <c r="K1926" t="b">
        <v>0</v>
      </c>
      <c r="L1926">
        <v>46</v>
      </c>
      <c r="M1926" t="b">
        <v>1</v>
      </c>
      <c r="N1926" t="s">
        <v>8269</v>
      </c>
      <c r="O1926">
        <f t="shared" si="226"/>
        <v>109</v>
      </c>
      <c r="P1926">
        <f t="shared" si="218"/>
        <v>71.150000000000006</v>
      </c>
      <c r="Q1926" s="10" t="s">
        <v>8323</v>
      </c>
      <c r="R1926" t="s">
        <v>8326</v>
      </c>
      <c r="S1926" s="14">
        <f t="shared" si="219"/>
        <v>42323.562222222223</v>
      </c>
      <c r="T1926" s="15">
        <f t="shared" si="220"/>
        <v>42352</v>
      </c>
      <c r="U1926">
        <f t="shared" ref="U1926:U1927" si="227">YEAR(S1926)</f>
        <v>2015</v>
      </c>
    </row>
    <row r="1927" spans="1:21" ht="49" x14ac:dyDescent="0.25">
      <c r="A1927">
        <v>3423</v>
      </c>
      <c r="B1927" s="3" t="s">
        <v>3422</v>
      </c>
      <c r="C1927" s="3" t="s">
        <v>7533</v>
      </c>
      <c r="D1927" s="6">
        <v>250</v>
      </c>
      <c r="E1927" s="8">
        <v>350</v>
      </c>
      <c r="F1927" t="s">
        <v>8218</v>
      </c>
      <c r="G1927" t="s">
        <v>8223</v>
      </c>
      <c r="H1927" t="s">
        <v>8245</v>
      </c>
      <c r="I1927">
        <v>1429912341</v>
      </c>
      <c r="J1927">
        <v>1427320341</v>
      </c>
      <c r="K1927" t="b">
        <v>0</v>
      </c>
      <c r="L1927">
        <v>10</v>
      </c>
      <c r="M1927" t="b">
        <v>1</v>
      </c>
      <c r="N1927" t="s">
        <v>8269</v>
      </c>
      <c r="O1927">
        <f t="shared" si="226"/>
        <v>140</v>
      </c>
      <c r="P1927">
        <f t="shared" si="218"/>
        <v>35</v>
      </c>
      <c r="Q1927" s="10" t="s">
        <v>8323</v>
      </c>
      <c r="R1927" t="s">
        <v>8326</v>
      </c>
      <c r="S1927" s="14">
        <f t="shared" si="219"/>
        <v>42088.911354166667</v>
      </c>
      <c r="T1927" s="15">
        <f t="shared" si="220"/>
        <v>42118.911354166667</v>
      </c>
      <c r="U1927">
        <f t="shared" si="227"/>
        <v>2015</v>
      </c>
    </row>
    <row r="1928" spans="1:21" ht="49" hidden="1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226"/>
        <v>108</v>
      </c>
      <c r="P1928">
        <f t="shared" si="218"/>
        <v>60.66</v>
      </c>
      <c r="Q1928" s="10" t="s">
        <v>8327</v>
      </c>
      <c r="R1928" t="s">
        <v>8331</v>
      </c>
      <c r="S1928" s="14">
        <f t="shared" si="219"/>
        <v>41325.525752314818</v>
      </c>
      <c r="T1928" s="15">
        <f t="shared" si="220"/>
        <v>41355.484085648146</v>
      </c>
    </row>
    <row r="1929" spans="1:21" ht="49" hidden="1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226"/>
        <v>155</v>
      </c>
      <c r="P1929">
        <f t="shared" si="218"/>
        <v>102.11</v>
      </c>
      <c r="Q1929" s="10" t="s">
        <v>8321</v>
      </c>
      <c r="R1929" t="s">
        <v>8332</v>
      </c>
      <c r="S1929" s="14">
        <f t="shared" si="219"/>
        <v>41828.515555555554</v>
      </c>
      <c r="T1929" s="15">
        <f t="shared" si="220"/>
        <v>41868.515555555554</v>
      </c>
    </row>
    <row r="1930" spans="1:21" ht="49" hidden="1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226"/>
        <v>4</v>
      </c>
      <c r="P1930">
        <f t="shared" si="218"/>
        <v>48.43</v>
      </c>
      <c r="Q1930" s="10" t="s">
        <v>8327</v>
      </c>
      <c r="R1930" t="s">
        <v>8354</v>
      </c>
      <c r="S1930" s="14">
        <f t="shared" si="219"/>
        <v>41715.874780092592</v>
      </c>
      <c r="T1930" s="15">
        <f t="shared" si="220"/>
        <v>41750.041666666664</v>
      </c>
    </row>
    <row r="1931" spans="1:21" ht="33" hidden="1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226"/>
        <v>113</v>
      </c>
      <c r="P1931">
        <f t="shared" si="218"/>
        <v>39.18</v>
      </c>
      <c r="Q1931" s="10" t="s">
        <v>8327</v>
      </c>
      <c r="R1931" t="s">
        <v>8338</v>
      </c>
      <c r="S1931" s="14">
        <f t="shared" si="219"/>
        <v>41034.656597222223</v>
      </c>
      <c r="T1931" s="15">
        <f t="shared" si="220"/>
        <v>41064.656597222223</v>
      </c>
    </row>
    <row r="1932" spans="1:21" ht="49" hidden="1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226"/>
        <v>128</v>
      </c>
      <c r="P1932">
        <f t="shared" si="218"/>
        <v>51.89</v>
      </c>
      <c r="Q1932" s="10" t="s">
        <v>8323</v>
      </c>
      <c r="R1932" t="s">
        <v>8324</v>
      </c>
      <c r="S1932" s="14">
        <f t="shared" si="219"/>
        <v>42253.688043981485</v>
      </c>
      <c r="T1932" s="15">
        <f t="shared" si="220"/>
        <v>42283.688043981485</v>
      </c>
    </row>
    <row r="1933" spans="1:21" ht="49" x14ac:dyDescent="0.25">
      <c r="A1933">
        <v>3424</v>
      </c>
      <c r="B1933" s="3" t="s">
        <v>3423</v>
      </c>
      <c r="C1933" s="3" t="s">
        <v>7534</v>
      </c>
      <c r="D1933" s="6">
        <v>6000</v>
      </c>
      <c r="E1933" s="8">
        <v>6215</v>
      </c>
      <c r="F1933" t="s">
        <v>8218</v>
      </c>
      <c r="G1933" t="s">
        <v>8223</v>
      </c>
      <c r="H1933" t="s">
        <v>8245</v>
      </c>
      <c r="I1933">
        <v>1423119540</v>
      </c>
      <c r="J1933">
        <v>1421252084</v>
      </c>
      <c r="K1933" t="b">
        <v>0</v>
      </c>
      <c r="L1933">
        <v>76</v>
      </c>
      <c r="M1933" t="b">
        <v>1</v>
      </c>
      <c r="N1933" t="s">
        <v>8269</v>
      </c>
      <c r="O1933">
        <f t="shared" si="226"/>
        <v>104</v>
      </c>
      <c r="P1933">
        <f t="shared" si="218"/>
        <v>81.78</v>
      </c>
      <c r="Q1933" s="10" t="s">
        <v>8323</v>
      </c>
      <c r="R1933" t="s">
        <v>8326</v>
      </c>
      <c r="S1933" s="14">
        <f t="shared" si="219"/>
        <v>42018.676898148144</v>
      </c>
      <c r="T1933" s="15">
        <f t="shared" si="220"/>
        <v>42040.290972222225</v>
      </c>
      <c r="U1933">
        <f>YEAR(S1933)</f>
        <v>2015</v>
      </c>
    </row>
    <row r="1934" spans="1:21" ht="49" hidden="1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226"/>
        <v>128</v>
      </c>
      <c r="P1934">
        <f t="shared" si="218"/>
        <v>45.55</v>
      </c>
      <c r="Q1934" s="10" t="s">
        <v>8327</v>
      </c>
      <c r="R1934" t="s">
        <v>8328</v>
      </c>
      <c r="S1934" s="14">
        <f t="shared" si="219"/>
        <v>41036.946469907409</v>
      </c>
      <c r="T1934" s="15">
        <f t="shared" si="220"/>
        <v>41066.946469907409</v>
      </c>
    </row>
    <row r="1935" spans="1:21" ht="65" hidden="1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226"/>
        <v>10</v>
      </c>
      <c r="P1935">
        <f t="shared" si="218"/>
        <v>73.459999999999994</v>
      </c>
      <c r="Q1935" s="10" t="s">
        <v>8321</v>
      </c>
      <c r="R1935" t="s">
        <v>8339</v>
      </c>
      <c r="S1935" s="14">
        <f t="shared" si="219"/>
        <v>40043.895462962959</v>
      </c>
      <c r="T1935" s="15">
        <f t="shared" si="220"/>
        <v>40098.874305555553</v>
      </c>
    </row>
    <row r="1936" spans="1:21" ht="49" x14ac:dyDescent="0.25">
      <c r="A1936">
        <v>3425</v>
      </c>
      <c r="B1936" s="3" t="s">
        <v>3424</v>
      </c>
      <c r="C1936" s="3" t="s">
        <v>7535</v>
      </c>
      <c r="D1936" s="6">
        <v>30000</v>
      </c>
      <c r="E1936" s="8">
        <v>30891.1</v>
      </c>
      <c r="F1936" t="s">
        <v>8218</v>
      </c>
      <c r="G1936" t="s">
        <v>8223</v>
      </c>
      <c r="H1936" t="s">
        <v>8245</v>
      </c>
      <c r="I1936">
        <v>1412434136</v>
      </c>
      <c r="J1936">
        <v>1409669336</v>
      </c>
      <c r="K1936" t="b">
        <v>0</v>
      </c>
      <c r="L1936">
        <v>104</v>
      </c>
      <c r="M1936" t="b">
        <v>1</v>
      </c>
      <c r="N1936" t="s">
        <v>8269</v>
      </c>
      <c r="O1936">
        <f t="shared" si="226"/>
        <v>103</v>
      </c>
      <c r="P1936">
        <f t="shared" si="218"/>
        <v>297.02999999999997</v>
      </c>
      <c r="Q1936" s="10" t="s">
        <v>8323</v>
      </c>
      <c r="R1936" t="s">
        <v>8326</v>
      </c>
      <c r="S1936" s="14">
        <f t="shared" si="219"/>
        <v>41884.617314814815</v>
      </c>
      <c r="T1936" s="15">
        <f t="shared" si="220"/>
        <v>41916.617314814815</v>
      </c>
      <c r="U1936">
        <f>YEAR(S1936)</f>
        <v>2014</v>
      </c>
    </row>
    <row r="1937" spans="1:21" ht="49" hidden="1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226"/>
        <v>8</v>
      </c>
      <c r="P1937">
        <f t="shared" si="218"/>
        <v>65.41</v>
      </c>
      <c r="Q1937" s="10" t="s">
        <v>8308</v>
      </c>
      <c r="R1937" t="s">
        <v>8340</v>
      </c>
      <c r="S1937" s="14">
        <f t="shared" si="219"/>
        <v>41923.857511574075</v>
      </c>
      <c r="T1937" s="15">
        <f t="shared" si="220"/>
        <v>41953.899178240739</v>
      </c>
    </row>
    <row r="1938" spans="1:21" ht="49" hidden="1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226"/>
        <v>6</v>
      </c>
      <c r="P1938">
        <f t="shared" si="218"/>
        <v>82.09</v>
      </c>
      <c r="Q1938" s="10" t="s">
        <v>8308</v>
      </c>
      <c r="R1938" t="s">
        <v>8310</v>
      </c>
      <c r="S1938" s="14">
        <f t="shared" si="219"/>
        <v>42339.967708333337</v>
      </c>
      <c r="T1938" s="15">
        <f t="shared" si="220"/>
        <v>42369.958333333328</v>
      </c>
    </row>
    <row r="1939" spans="1:21" ht="49" hidden="1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226"/>
        <v>188</v>
      </c>
      <c r="P1939">
        <f t="shared" si="218"/>
        <v>35.549999999999997</v>
      </c>
      <c r="Q1939" s="10" t="s">
        <v>8308</v>
      </c>
      <c r="R1939" t="s">
        <v>8315</v>
      </c>
      <c r="S1939" s="14">
        <f t="shared" si="219"/>
        <v>42273.884305555555</v>
      </c>
      <c r="T1939" s="15">
        <f t="shared" si="220"/>
        <v>42300.458333333328</v>
      </c>
    </row>
    <row r="1940" spans="1:21" ht="49" hidden="1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226"/>
        <v>157</v>
      </c>
      <c r="P1940">
        <f t="shared" ref="P1940:P2003" si="228">IFERROR(ROUND(E1940/L1940,2),0)</f>
        <v>37.67</v>
      </c>
      <c r="Q1940" s="10" t="s">
        <v>8327</v>
      </c>
      <c r="R1940" t="s">
        <v>8328</v>
      </c>
      <c r="S1940" s="14">
        <f t="shared" ref="S1940:S2003" si="229">(((J1940/60)/60)/24)+DATE(1970,1,1)</f>
        <v>41037.551585648151</v>
      </c>
      <c r="T1940" s="15">
        <f t="shared" ref="T1940:T2003" si="230">(((I1940/60)/60)/24)+DATE(1970,1,1)</f>
        <v>41067.551585648151</v>
      </c>
    </row>
    <row r="1941" spans="1:21" ht="49" hidden="1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226"/>
        <v>125</v>
      </c>
      <c r="P1941">
        <f t="shared" si="228"/>
        <v>23.17</v>
      </c>
      <c r="Q1941" s="10" t="s">
        <v>8311</v>
      </c>
      <c r="R1941" t="s">
        <v>8312</v>
      </c>
      <c r="S1941" s="14">
        <f t="shared" si="229"/>
        <v>41250.827118055553</v>
      </c>
      <c r="T1941" s="15">
        <f t="shared" si="230"/>
        <v>41271.827118055553</v>
      </c>
    </row>
    <row r="1942" spans="1:21" ht="49" hidden="1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226"/>
        <v>6</v>
      </c>
      <c r="P1942">
        <f t="shared" si="228"/>
        <v>98.79</v>
      </c>
      <c r="Q1942" s="10" t="s">
        <v>8313</v>
      </c>
      <c r="R1942" t="s">
        <v>8314</v>
      </c>
      <c r="S1942" s="14">
        <f t="shared" si="229"/>
        <v>41978.760393518518</v>
      </c>
      <c r="T1942" s="15">
        <f t="shared" si="230"/>
        <v>42023.760393518518</v>
      </c>
    </row>
    <row r="1943" spans="1:21" ht="49" hidden="1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226"/>
        <v>9</v>
      </c>
      <c r="P1943">
        <f t="shared" si="228"/>
        <v>170.55</v>
      </c>
      <c r="Q1943" s="10" t="s">
        <v>8321</v>
      </c>
      <c r="R1943" t="s">
        <v>8339</v>
      </c>
      <c r="S1943" s="14">
        <f t="shared" si="229"/>
        <v>42296.261087962965</v>
      </c>
      <c r="T1943" s="15">
        <f t="shared" si="230"/>
        <v>42326.302754629629</v>
      </c>
    </row>
    <row r="1944" spans="1:21" ht="49" x14ac:dyDescent="0.25">
      <c r="A1944">
        <v>3426</v>
      </c>
      <c r="B1944" s="3" t="s">
        <v>3425</v>
      </c>
      <c r="C1944" s="3" t="s">
        <v>7536</v>
      </c>
      <c r="D1944" s="6">
        <v>3750</v>
      </c>
      <c r="E1944" s="8">
        <v>4055</v>
      </c>
      <c r="F1944" t="s">
        <v>8218</v>
      </c>
      <c r="G1944" t="s">
        <v>8223</v>
      </c>
      <c r="H1944" t="s">
        <v>8245</v>
      </c>
      <c r="I1944">
        <v>1411264800</v>
      </c>
      <c r="J1944">
        <v>1409620903</v>
      </c>
      <c r="K1944" t="b">
        <v>0</v>
      </c>
      <c r="L1944">
        <v>87</v>
      </c>
      <c r="M1944" t="b">
        <v>1</v>
      </c>
      <c r="N1944" t="s">
        <v>8269</v>
      </c>
      <c r="O1944">
        <f t="shared" si="226"/>
        <v>108</v>
      </c>
      <c r="P1944">
        <f t="shared" si="228"/>
        <v>46.61</v>
      </c>
      <c r="Q1944" s="10" t="s">
        <v>8323</v>
      </c>
      <c r="R1944" t="s">
        <v>8326</v>
      </c>
      <c r="S1944" s="14">
        <f t="shared" si="229"/>
        <v>41884.056747685187</v>
      </c>
      <c r="T1944" s="15">
        <f t="shared" si="230"/>
        <v>41903.083333333336</v>
      </c>
      <c r="U1944">
        <f>YEAR(S1944)</f>
        <v>2014</v>
      </c>
    </row>
    <row r="1945" spans="1:21" ht="49" hidden="1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226"/>
        <v>187</v>
      </c>
      <c r="P1945">
        <f t="shared" si="228"/>
        <v>37.46</v>
      </c>
      <c r="Q1945" s="10" t="s">
        <v>8308</v>
      </c>
      <c r="R1945" t="s">
        <v>8315</v>
      </c>
      <c r="S1945" s="14">
        <f t="shared" si="229"/>
        <v>42636.614745370374</v>
      </c>
      <c r="T1945" s="15">
        <f t="shared" si="230"/>
        <v>42659.041666666672</v>
      </c>
    </row>
    <row r="1946" spans="1:21" ht="49" x14ac:dyDescent="0.25">
      <c r="A1946">
        <v>3427</v>
      </c>
      <c r="B1946" s="3" t="s">
        <v>3426</v>
      </c>
      <c r="C1946" s="3" t="s">
        <v>7537</v>
      </c>
      <c r="D1946" s="6">
        <v>1500</v>
      </c>
      <c r="E1946" s="8">
        <v>1500</v>
      </c>
      <c r="F1946" t="s">
        <v>8218</v>
      </c>
      <c r="G1946" t="s">
        <v>8224</v>
      </c>
      <c r="H1946" t="s">
        <v>8246</v>
      </c>
      <c r="I1946">
        <v>1404314952</v>
      </c>
      <c r="J1946">
        <v>1401722952</v>
      </c>
      <c r="K1946" t="b">
        <v>0</v>
      </c>
      <c r="L1946">
        <v>29</v>
      </c>
      <c r="M1946" t="b">
        <v>1</v>
      </c>
      <c r="N1946" t="s">
        <v>8269</v>
      </c>
      <c r="O1946">
        <f t="shared" si="226"/>
        <v>100</v>
      </c>
      <c r="P1946">
        <f t="shared" si="228"/>
        <v>51.72</v>
      </c>
      <c r="Q1946" s="10" t="s">
        <v>8323</v>
      </c>
      <c r="R1946" t="s">
        <v>8326</v>
      </c>
      <c r="S1946" s="14">
        <f t="shared" si="229"/>
        <v>41792.645277777774</v>
      </c>
      <c r="T1946" s="15">
        <f t="shared" si="230"/>
        <v>41822.645277777774</v>
      </c>
      <c r="U1946">
        <f t="shared" ref="U1946:U1947" si="231">YEAR(S1946)</f>
        <v>2014</v>
      </c>
    </row>
    <row r="1947" spans="1:21" ht="49" x14ac:dyDescent="0.25">
      <c r="A1947">
        <v>3428</v>
      </c>
      <c r="B1947" s="3" t="s">
        <v>3427</v>
      </c>
      <c r="C1947" s="3" t="s">
        <v>7538</v>
      </c>
      <c r="D1947" s="6">
        <v>2000</v>
      </c>
      <c r="E1947" s="8">
        <v>2055</v>
      </c>
      <c r="F1947" t="s">
        <v>8218</v>
      </c>
      <c r="G1947" t="s">
        <v>8224</v>
      </c>
      <c r="H1947" t="s">
        <v>8246</v>
      </c>
      <c r="I1947">
        <v>1425142800</v>
      </c>
      <c r="J1947">
        <v>1422983847</v>
      </c>
      <c r="K1947" t="b">
        <v>0</v>
      </c>
      <c r="L1947">
        <v>51</v>
      </c>
      <c r="M1947" t="b">
        <v>1</v>
      </c>
      <c r="N1947" t="s">
        <v>8269</v>
      </c>
      <c r="O1947">
        <f t="shared" si="226"/>
        <v>103</v>
      </c>
      <c r="P1947">
        <f t="shared" si="228"/>
        <v>40.29</v>
      </c>
      <c r="Q1947" s="10" t="s">
        <v>8323</v>
      </c>
      <c r="R1947" t="s">
        <v>8326</v>
      </c>
      <c r="S1947" s="14">
        <f t="shared" si="229"/>
        <v>42038.720451388886</v>
      </c>
      <c r="T1947" s="15">
        <f t="shared" si="230"/>
        <v>42063.708333333328</v>
      </c>
      <c r="U1947">
        <f t="shared" si="231"/>
        <v>2015</v>
      </c>
    </row>
    <row r="1948" spans="1:21" ht="33" hidden="1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226"/>
        <v>2</v>
      </c>
      <c r="P1948">
        <f t="shared" si="228"/>
        <v>311.17</v>
      </c>
      <c r="Q1948" s="10" t="s">
        <v>8321</v>
      </c>
      <c r="R1948" t="s">
        <v>8337</v>
      </c>
      <c r="S1948" s="14">
        <f t="shared" si="229"/>
        <v>42628.22792824074</v>
      </c>
      <c r="T1948" s="15">
        <f t="shared" si="230"/>
        <v>42663.22792824074</v>
      </c>
    </row>
    <row r="1949" spans="1:21" ht="49" hidden="1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226"/>
        <v>107</v>
      </c>
      <c r="P1949">
        <f t="shared" si="228"/>
        <v>45.54</v>
      </c>
      <c r="Q1949" s="10" t="s">
        <v>8323</v>
      </c>
      <c r="R1949" t="s">
        <v>8324</v>
      </c>
      <c r="S1949" s="14">
        <f t="shared" si="229"/>
        <v>42233.747349537036</v>
      </c>
      <c r="T1949" s="15">
        <f t="shared" si="230"/>
        <v>42263.747349537036</v>
      </c>
    </row>
    <row r="1950" spans="1:21" ht="49" hidden="1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226"/>
        <v>19</v>
      </c>
      <c r="P1950">
        <f t="shared" si="228"/>
        <v>155.33000000000001</v>
      </c>
      <c r="Q1950" s="10" t="s">
        <v>8308</v>
      </c>
      <c r="R1950" t="s">
        <v>8310</v>
      </c>
      <c r="S1950" s="14">
        <f t="shared" si="229"/>
        <v>42688.711354166662</v>
      </c>
      <c r="T1950" s="15">
        <f t="shared" si="230"/>
        <v>42748.711354166662</v>
      </c>
    </row>
    <row r="1951" spans="1:21" ht="49" x14ac:dyDescent="0.25">
      <c r="A1951">
        <v>3429</v>
      </c>
      <c r="B1951" s="3" t="s">
        <v>3428</v>
      </c>
      <c r="C1951" s="3" t="s">
        <v>7539</v>
      </c>
      <c r="D1951" s="6">
        <v>150</v>
      </c>
      <c r="E1951" s="8">
        <v>195</v>
      </c>
      <c r="F1951" t="s">
        <v>8218</v>
      </c>
      <c r="G1951" t="s">
        <v>8224</v>
      </c>
      <c r="H1951" t="s">
        <v>8246</v>
      </c>
      <c r="I1951">
        <v>1478046661</v>
      </c>
      <c r="J1951">
        <v>1476837061</v>
      </c>
      <c r="K1951" t="b">
        <v>0</v>
      </c>
      <c r="L1951">
        <v>12</v>
      </c>
      <c r="M1951" t="b">
        <v>1</v>
      </c>
      <c r="N1951" t="s">
        <v>8269</v>
      </c>
      <c r="O1951">
        <f t="shared" si="226"/>
        <v>130</v>
      </c>
      <c r="P1951">
        <f t="shared" si="228"/>
        <v>16.25</v>
      </c>
      <c r="Q1951" s="10" t="s">
        <v>8323</v>
      </c>
      <c r="R1951" t="s">
        <v>8326</v>
      </c>
      <c r="S1951" s="14">
        <f t="shared" si="229"/>
        <v>42662.021539351852</v>
      </c>
      <c r="T1951" s="15">
        <f t="shared" si="230"/>
        <v>42676.021539351852</v>
      </c>
      <c r="U1951">
        <f>YEAR(S1951)</f>
        <v>2016</v>
      </c>
    </row>
    <row r="1952" spans="1:21" ht="49" hidden="1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226"/>
        <v>109</v>
      </c>
      <c r="P1952">
        <f t="shared" si="228"/>
        <v>132.86000000000001</v>
      </c>
      <c r="Q1952" s="10" t="s">
        <v>8327</v>
      </c>
      <c r="R1952" t="s">
        <v>8331</v>
      </c>
      <c r="S1952" s="14">
        <f t="shared" si="229"/>
        <v>41277.186111111114</v>
      </c>
      <c r="T1952" s="15">
        <f t="shared" si="230"/>
        <v>41295.332638888889</v>
      </c>
    </row>
    <row r="1953" spans="1:21" ht="49" x14ac:dyDescent="0.25">
      <c r="A1953">
        <v>3430</v>
      </c>
      <c r="B1953" s="3" t="s">
        <v>3429</v>
      </c>
      <c r="C1953" s="3" t="s">
        <v>7540</v>
      </c>
      <c r="D1953" s="6">
        <v>2000</v>
      </c>
      <c r="E1953" s="8">
        <v>2170.9899999999998</v>
      </c>
      <c r="F1953" t="s">
        <v>8218</v>
      </c>
      <c r="G1953" t="s">
        <v>8224</v>
      </c>
      <c r="H1953" t="s">
        <v>8246</v>
      </c>
      <c r="I1953">
        <v>1406760101</v>
      </c>
      <c r="J1953">
        <v>1404168101</v>
      </c>
      <c r="K1953" t="b">
        <v>0</v>
      </c>
      <c r="L1953">
        <v>72</v>
      </c>
      <c r="M1953" t="b">
        <v>1</v>
      </c>
      <c r="N1953" t="s">
        <v>8269</v>
      </c>
      <c r="O1953">
        <f t="shared" si="226"/>
        <v>109</v>
      </c>
      <c r="P1953">
        <f t="shared" si="228"/>
        <v>30.15</v>
      </c>
      <c r="Q1953" s="10" t="s">
        <v>8323</v>
      </c>
      <c r="R1953" t="s">
        <v>8326</v>
      </c>
      <c r="S1953" s="14">
        <f t="shared" si="229"/>
        <v>41820.945613425924</v>
      </c>
      <c r="T1953" s="15">
        <f t="shared" si="230"/>
        <v>41850.945613425924</v>
      </c>
      <c r="U1953">
        <f t="shared" ref="U1953:U1954" si="232">YEAR(S1953)</f>
        <v>2014</v>
      </c>
    </row>
    <row r="1954" spans="1:21" ht="49" x14ac:dyDescent="0.25">
      <c r="A1954">
        <v>3431</v>
      </c>
      <c r="B1954" s="3" t="s">
        <v>3430</v>
      </c>
      <c r="C1954" s="3" t="s">
        <v>7541</v>
      </c>
      <c r="D1954" s="6">
        <v>2000</v>
      </c>
      <c r="E1954" s="8">
        <v>2000</v>
      </c>
      <c r="F1954" t="s">
        <v>8218</v>
      </c>
      <c r="G1954" t="s">
        <v>8223</v>
      </c>
      <c r="H1954" t="s">
        <v>8245</v>
      </c>
      <c r="I1954">
        <v>1408383153</v>
      </c>
      <c r="J1954">
        <v>1405791153</v>
      </c>
      <c r="K1954" t="b">
        <v>0</v>
      </c>
      <c r="L1954">
        <v>21</v>
      </c>
      <c r="M1954" t="b">
        <v>1</v>
      </c>
      <c r="N1954" t="s">
        <v>8269</v>
      </c>
      <c r="O1954">
        <f t="shared" si="226"/>
        <v>100</v>
      </c>
      <c r="P1954">
        <f t="shared" si="228"/>
        <v>95.24</v>
      </c>
      <c r="Q1954" s="10" t="s">
        <v>8323</v>
      </c>
      <c r="R1954" t="s">
        <v>8326</v>
      </c>
      <c r="S1954" s="14">
        <f t="shared" si="229"/>
        <v>41839.730937500004</v>
      </c>
      <c r="T1954" s="15">
        <f t="shared" si="230"/>
        <v>41869.730937500004</v>
      </c>
      <c r="U1954">
        <f t="shared" si="232"/>
        <v>2014</v>
      </c>
    </row>
    <row r="1955" spans="1:21" ht="49" hidden="1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226"/>
        <v>307</v>
      </c>
      <c r="P1955">
        <f t="shared" si="228"/>
        <v>61.37</v>
      </c>
      <c r="Q1955" s="10" t="s">
        <v>8327</v>
      </c>
      <c r="R1955" t="s">
        <v>8331</v>
      </c>
      <c r="S1955" s="14">
        <f t="shared" si="229"/>
        <v>40926.047858796301</v>
      </c>
      <c r="T1955" s="15">
        <f t="shared" si="230"/>
        <v>40986.006192129629</v>
      </c>
    </row>
    <row r="1956" spans="1:21" ht="49" hidden="1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226"/>
        <v>117</v>
      </c>
      <c r="P1956">
        <f t="shared" si="228"/>
        <v>44.85</v>
      </c>
      <c r="Q1956" s="10" t="s">
        <v>8308</v>
      </c>
      <c r="R1956" t="s">
        <v>8309</v>
      </c>
      <c r="S1956" s="14">
        <f t="shared" si="229"/>
        <v>40761.604421296295</v>
      </c>
      <c r="T1956" s="15">
        <f t="shared" si="230"/>
        <v>40805.604421296295</v>
      </c>
    </row>
    <row r="1957" spans="1:21" ht="49" x14ac:dyDescent="0.25">
      <c r="A1957">
        <v>3432</v>
      </c>
      <c r="B1957" s="3" t="s">
        <v>3431</v>
      </c>
      <c r="C1957" s="3" t="s">
        <v>7542</v>
      </c>
      <c r="D1957" s="6">
        <v>2000</v>
      </c>
      <c r="E1957" s="8">
        <v>2193</v>
      </c>
      <c r="F1957" t="s">
        <v>8218</v>
      </c>
      <c r="G1957" t="s">
        <v>8223</v>
      </c>
      <c r="H1957" t="s">
        <v>8245</v>
      </c>
      <c r="I1957">
        <v>1454709600</v>
      </c>
      <c r="J1957">
        <v>1452520614</v>
      </c>
      <c r="K1957" t="b">
        <v>0</v>
      </c>
      <c r="L1957">
        <v>42</v>
      </c>
      <c r="M1957" t="b">
        <v>1</v>
      </c>
      <c r="N1957" t="s">
        <v>8269</v>
      </c>
      <c r="O1957">
        <f t="shared" si="226"/>
        <v>110</v>
      </c>
      <c r="P1957">
        <f t="shared" si="228"/>
        <v>52.21</v>
      </c>
      <c r="Q1957" s="10" t="s">
        <v>8323</v>
      </c>
      <c r="R1957" t="s">
        <v>8326</v>
      </c>
      <c r="S1957" s="14">
        <f t="shared" si="229"/>
        <v>42380.581180555557</v>
      </c>
      <c r="T1957" s="15">
        <f t="shared" si="230"/>
        <v>42405.916666666672</v>
      </c>
      <c r="U1957">
        <f t="shared" ref="U1957:U1958" si="233">YEAR(S1957)</f>
        <v>2016</v>
      </c>
    </row>
    <row r="1958" spans="1:21" ht="49" x14ac:dyDescent="0.25">
      <c r="A1958">
        <v>3433</v>
      </c>
      <c r="B1958" s="3" t="s">
        <v>3432</v>
      </c>
      <c r="C1958" s="3" t="s">
        <v>7543</v>
      </c>
      <c r="D1958" s="6">
        <v>9500</v>
      </c>
      <c r="E1958" s="8">
        <v>9525</v>
      </c>
      <c r="F1958" t="s">
        <v>8218</v>
      </c>
      <c r="G1958" t="s">
        <v>8223</v>
      </c>
      <c r="H1958" t="s">
        <v>8245</v>
      </c>
      <c r="I1958">
        <v>1402974000</v>
      </c>
      <c r="J1958">
        <v>1400290255</v>
      </c>
      <c r="K1958" t="b">
        <v>0</v>
      </c>
      <c r="L1958">
        <v>71</v>
      </c>
      <c r="M1958" t="b">
        <v>1</v>
      </c>
      <c r="N1958" t="s">
        <v>8269</v>
      </c>
      <c r="O1958">
        <f t="shared" si="226"/>
        <v>100</v>
      </c>
      <c r="P1958">
        <f t="shared" si="228"/>
        <v>134.15</v>
      </c>
      <c r="Q1958" s="10" t="s">
        <v>8323</v>
      </c>
      <c r="R1958" t="s">
        <v>8326</v>
      </c>
      <c r="S1958" s="14">
        <f t="shared" si="229"/>
        <v>41776.063136574077</v>
      </c>
      <c r="T1958" s="15">
        <f t="shared" si="230"/>
        <v>41807.125</v>
      </c>
      <c r="U1958">
        <f t="shared" si="233"/>
        <v>2014</v>
      </c>
    </row>
    <row r="1959" spans="1:21" ht="49" hidden="1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226"/>
        <v>6</v>
      </c>
      <c r="P1959">
        <f t="shared" si="228"/>
        <v>87.14</v>
      </c>
      <c r="Q1959" s="10" t="s">
        <v>8321</v>
      </c>
      <c r="R1959" t="s">
        <v>8339</v>
      </c>
      <c r="S1959" s="14">
        <f t="shared" si="229"/>
        <v>41162.672326388885</v>
      </c>
      <c r="T1959" s="15">
        <f t="shared" si="230"/>
        <v>41192.672326388885</v>
      </c>
    </row>
    <row r="1960" spans="1:21" ht="49" x14ac:dyDescent="0.25">
      <c r="A1960">
        <v>3434</v>
      </c>
      <c r="B1960" s="3" t="s">
        <v>3433</v>
      </c>
      <c r="C1960" s="3" t="s">
        <v>7544</v>
      </c>
      <c r="D1960" s="6">
        <v>10000</v>
      </c>
      <c r="E1960" s="8">
        <v>10555</v>
      </c>
      <c r="F1960" t="s">
        <v>8218</v>
      </c>
      <c r="G1960" t="s">
        <v>8223</v>
      </c>
      <c r="H1960" t="s">
        <v>8245</v>
      </c>
      <c r="I1960">
        <v>1404983269</v>
      </c>
      <c r="J1960">
        <v>1402391269</v>
      </c>
      <c r="K1960" t="b">
        <v>0</v>
      </c>
      <c r="L1960">
        <v>168</v>
      </c>
      <c r="M1960" t="b">
        <v>1</v>
      </c>
      <c r="N1960" t="s">
        <v>8269</v>
      </c>
      <c r="O1960">
        <f t="shared" si="226"/>
        <v>106</v>
      </c>
      <c r="P1960">
        <f t="shared" si="228"/>
        <v>62.83</v>
      </c>
      <c r="Q1960" s="10" t="s">
        <v>8323</v>
      </c>
      <c r="R1960" t="s">
        <v>8326</v>
      </c>
      <c r="S1960" s="14">
        <f t="shared" si="229"/>
        <v>41800.380428240744</v>
      </c>
      <c r="T1960" s="15">
        <f t="shared" si="230"/>
        <v>41830.380428240744</v>
      </c>
      <c r="U1960">
        <f>YEAR(S1960)</f>
        <v>2014</v>
      </c>
    </row>
    <row r="1961" spans="1:21" ht="49" hidden="1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226"/>
        <v>15</v>
      </c>
      <c r="P1961">
        <f t="shared" si="228"/>
        <v>140.54</v>
      </c>
      <c r="Q1961" s="10" t="s">
        <v>8323</v>
      </c>
      <c r="R1961" t="s">
        <v>8324</v>
      </c>
      <c r="S1961" s="14">
        <f t="shared" si="229"/>
        <v>41902.622395833336</v>
      </c>
      <c r="T1961" s="15">
        <f t="shared" si="230"/>
        <v>41932.622395833336</v>
      </c>
    </row>
    <row r="1962" spans="1:21" ht="49" x14ac:dyDescent="0.25">
      <c r="A1962">
        <v>3435</v>
      </c>
      <c r="B1962" s="3" t="s">
        <v>3434</v>
      </c>
      <c r="C1962" s="3" t="s">
        <v>7545</v>
      </c>
      <c r="D1962" s="6">
        <v>1000</v>
      </c>
      <c r="E1962" s="8">
        <v>1120</v>
      </c>
      <c r="F1962" t="s">
        <v>8218</v>
      </c>
      <c r="G1962" t="s">
        <v>8223</v>
      </c>
      <c r="H1962" t="s">
        <v>8245</v>
      </c>
      <c r="I1962">
        <v>1470538800</v>
      </c>
      <c r="J1962">
        <v>1469112493</v>
      </c>
      <c r="K1962" t="b">
        <v>0</v>
      </c>
      <c r="L1962">
        <v>19</v>
      </c>
      <c r="M1962" t="b">
        <v>1</v>
      </c>
      <c r="N1962" t="s">
        <v>8269</v>
      </c>
      <c r="O1962">
        <f t="shared" si="226"/>
        <v>112</v>
      </c>
      <c r="P1962">
        <f t="shared" si="228"/>
        <v>58.95</v>
      </c>
      <c r="Q1962" s="10" t="s">
        <v>8323</v>
      </c>
      <c r="R1962" t="s">
        <v>8326</v>
      </c>
      <c r="S1962" s="14">
        <f t="shared" si="229"/>
        <v>42572.61681712963</v>
      </c>
      <c r="T1962" s="15">
        <f t="shared" si="230"/>
        <v>42589.125</v>
      </c>
      <c r="U1962">
        <f>YEAR(S1962)</f>
        <v>2016</v>
      </c>
    </row>
    <row r="1963" spans="1:21" ht="33" hidden="1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226"/>
        <v>12</v>
      </c>
      <c r="P1963">
        <f t="shared" si="228"/>
        <v>96.05</v>
      </c>
      <c r="Q1963" s="10" t="s">
        <v>8319</v>
      </c>
      <c r="R1963" t="s">
        <v>8345</v>
      </c>
      <c r="S1963" s="14">
        <f t="shared" si="229"/>
        <v>42760.244212962964</v>
      </c>
      <c r="T1963" s="15">
        <f t="shared" si="230"/>
        <v>42790.244212962964</v>
      </c>
    </row>
    <row r="1964" spans="1:21" ht="49" hidden="1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226"/>
        <v>9</v>
      </c>
      <c r="P1964">
        <f t="shared" si="228"/>
        <v>18.579999999999998</v>
      </c>
      <c r="Q1964" s="10" t="s">
        <v>8316</v>
      </c>
      <c r="R1964" t="s">
        <v>8334</v>
      </c>
      <c r="S1964" s="14">
        <f t="shared" si="229"/>
        <v>41740.138113425928</v>
      </c>
      <c r="T1964" s="15">
        <f t="shared" si="230"/>
        <v>41770.138113425928</v>
      </c>
    </row>
    <row r="1965" spans="1:21" ht="49" x14ac:dyDescent="0.25">
      <c r="A1965">
        <v>3436</v>
      </c>
      <c r="B1965" s="3" t="s">
        <v>3435</v>
      </c>
      <c r="C1965" s="3" t="s">
        <v>7546</v>
      </c>
      <c r="D1965" s="6">
        <v>5000</v>
      </c>
      <c r="E1965" s="8">
        <v>5295</v>
      </c>
      <c r="F1965" t="s">
        <v>8218</v>
      </c>
      <c r="G1965" t="s">
        <v>8223</v>
      </c>
      <c r="H1965" t="s">
        <v>8245</v>
      </c>
      <c r="I1965">
        <v>1408638480</v>
      </c>
      <c r="J1965">
        <v>1406811593</v>
      </c>
      <c r="K1965" t="b">
        <v>0</v>
      </c>
      <c r="L1965">
        <v>37</v>
      </c>
      <c r="M1965" t="b">
        <v>1</v>
      </c>
      <c r="N1965" t="s">
        <v>8269</v>
      </c>
      <c r="O1965">
        <f t="shared" si="226"/>
        <v>106</v>
      </c>
      <c r="P1965">
        <f t="shared" si="228"/>
        <v>143.11000000000001</v>
      </c>
      <c r="Q1965" s="10" t="s">
        <v>8323</v>
      </c>
      <c r="R1965" t="s">
        <v>8326</v>
      </c>
      <c r="S1965" s="14">
        <f t="shared" si="229"/>
        <v>41851.541585648149</v>
      </c>
      <c r="T1965" s="15">
        <f t="shared" si="230"/>
        <v>41872.686111111114</v>
      </c>
      <c r="U1965">
        <f>YEAR(S1965)</f>
        <v>2014</v>
      </c>
    </row>
    <row r="1966" spans="1:21" ht="21" hidden="1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226"/>
        <v>121</v>
      </c>
      <c r="P1966">
        <f t="shared" si="228"/>
        <v>38.46</v>
      </c>
      <c r="Q1966" s="10" t="s">
        <v>8311</v>
      </c>
      <c r="R1966" t="s">
        <v>8312</v>
      </c>
      <c r="S1966" s="14">
        <f t="shared" si="229"/>
        <v>40939.979618055557</v>
      </c>
      <c r="T1966" s="15">
        <f t="shared" si="230"/>
        <v>40969.979618055557</v>
      </c>
    </row>
    <row r="1967" spans="1:21" ht="49" x14ac:dyDescent="0.25">
      <c r="A1967">
        <v>3437</v>
      </c>
      <c r="B1967" s="3" t="s">
        <v>3436</v>
      </c>
      <c r="C1967" s="3" t="s">
        <v>7547</v>
      </c>
      <c r="D1967" s="6">
        <v>3000</v>
      </c>
      <c r="E1967" s="8">
        <v>3030</v>
      </c>
      <c r="F1967" t="s">
        <v>8218</v>
      </c>
      <c r="G1967" t="s">
        <v>8223</v>
      </c>
      <c r="H1967" t="s">
        <v>8245</v>
      </c>
      <c r="I1967">
        <v>1440003820</v>
      </c>
      <c r="J1967">
        <v>1437411820</v>
      </c>
      <c r="K1967" t="b">
        <v>0</v>
      </c>
      <c r="L1967">
        <v>36</v>
      </c>
      <c r="M1967" t="b">
        <v>1</v>
      </c>
      <c r="N1967" t="s">
        <v>8269</v>
      </c>
      <c r="O1967">
        <f t="shared" si="226"/>
        <v>101</v>
      </c>
      <c r="P1967">
        <f t="shared" si="228"/>
        <v>84.17</v>
      </c>
      <c r="Q1967" s="10" t="s">
        <v>8323</v>
      </c>
      <c r="R1967" t="s">
        <v>8326</v>
      </c>
      <c r="S1967" s="14">
        <f t="shared" si="229"/>
        <v>42205.710879629631</v>
      </c>
      <c r="T1967" s="15">
        <f t="shared" si="230"/>
        <v>42235.710879629631</v>
      </c>
      <c r="U1967">
        <f>YEAR(S1967)</f>
        <v>2015</v>
      </c>
    </row>
    <row r="1968" spans="1:21" ht="33" hidden="1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226"/>
        <v>7</v>
      </c>
      <c r="P1968">
        <f t="shared" si="228"/>
        <v>81.95</v>
      </c>
      <c r="Q1968" s="10" t="s">
        <v>8316</v>
      </c>
      <c r="R1968" t="s">
        <v>8334</v>
      </c>
      <c r="S1968" s="14">
        <f t="shared" si="229"/>
        <v>41712.762673611112</v>
      </c>
      <c r="T1968" s="15">
        <f t="shared" si="230"/>
        <v>41742.762673611112</v>
      </c>
    </row>
    <row r="1969" spans="1:21" ht="49" hidden="1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226"/>
        <v>100</v>
      </c>
      <c r="P1969">
        <f t="shared" si="228"/>
        <v>94.74</v>
      </c>
      <c r="Q1969" s="10" t="s">
        <v>8327</v>
      </c>
      <c r="R1969" t="s">
        <v>8331</v>
      </c>
      <c r="S1969" s="14">
        <f t="shared" si="229"/>
        <v>40941.652372685188</v>
      </c>
      <c r="T1969" s="15">
        <f t="shared" si="230"/>
        <v>40971.652372685188</v>
      </c>
    </row>
    <row r="1970" spans="1:21" ht="49" hidden="1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226"/>
        <v>0</v>
      </c>
      <c r="P1970">
        <f t="shared" si="228"/>
        <v>300</v>
      </c>
      <c r="Q1970" s="10" t="s">
        <v>8323</v>
      </c>
      <c r="R1970" t="s">
        <v>8335</v>
      </c>
      <c r="S1970" s="14">
        <f t="shared" si="229"/>
        <v>42157.598090277781</v>
      </c>
      <c r="T1970" s="15">
        <f t="shared" si="230"/>
        <v>42217.583333333328</v>
      </c>
    </row>
    <row r="1971" spans="1:21" ht="49" x14ac:dyDescent="0.25">
      <c r="A1971">
        <v>3438</v>
      </c>
      <c r="B1971" s="3" t="s">
        <v>3437</v>
      </c>
      <c r="C1971" s="3" t="s">
        <v>7548</v>
      </c>
      <c r="D1971" s="6">
        <v>2500</v>
      </c>
      <c r="E1971" s="8">
        <v>2605</v>
      </c>
      <c r="F1971" t="s">
        <v>8218</v>
      </c>
      <c r="G1971" t="s">
        <v>8224</v>
      </c>
      <c r="H1971" t="s">
        <v>8246</v>
      </c>
      <c r="I1971">
        <v>1430600400</v>
      </c>
      <c r="J1971">
        <v>1428358567</v>
      </c>
      <c r="K1971" t="b">
        <v>0</v>
      </c>
      <c r="L1971">
        <v>14</v>
      </c>
      <c r="M1971" t="b">
        <v>1</v>
      </c>
      <c r="N1971" t="s">
        <v>8269</v>
      </c>
      <c r="O1971">
        <f t="shared" si="226"/>
        <v>104</v>
      </c>
      <c r="P1971">
        <f t="shared" si="228"/>
        <v>186.07</v>
      </c>
      <c r="Q1971" s="10" t="s">
        <v>8323</v>
      </c>
      <c r="R1971" t="s">
        <v>8326</v>
      </c>
      <c r="S1971" s="14">
        <f t="shared" si="229"/>
        <v>42100.927858796291</v>
      </c>
      <c r="T1971" s="15">
        <f t="shared" si="230"/>
        <v>42126.875</v>
      </c>
      <c r="U1971">
        <f t="shared" ref="U1971:U1973" si="234">YEAR(S1971)</f>
        <v>2015</v>
      </c>
    </row>
    <row r="1972" spans="1:21" ht="33" x14ac:dyDescent="0.25">
      <c r="A1972">
        <v>3439</v>
      </c>
      <c r="B1972" s="3" t="s">
        <v>3438</v>
      </c>
      <c r="C1972" s="3" t="s">
        <v>7549</v>
      </c>
      <c r="D1972" s="6">
        <v>1200</v>
      </c>
      <c r="E1972" s="8">
        <v>1616.14</v>
      </c>
      <c r="F1972" t="s">
        <v>8218</v>
      </c>
      <c r="G1972" t="s">
        <v>8223</v>
      </c>
      <c r="H1972" t="s">
        <v>8245</v>
      </c>
      <c r="I1972">
        <v>1453179540</v>
      </c>
      <c r="J1972">
        <v>1452030730</v>
      </c>
      <c r="K1972" t="b">
        <v>0</v>
      </c>
      <c r="L1972">
        <v>18</v>
      </c>
      <c r="M1972" t="b">
        <v>1</v>
      </c>
      <c r="N1972" t="s">
        <v>8269</v>
      </c>
      <c r="O1972">
        <f t="shared" si="226"/>
        <v>135</v>
      </c>
      <c r="P1972">
        <f t="shared" si="228"/>
        <v>89.79</v>
      </c>
      <c r="Q1972" s="10" t="s">
        <v>8323</v>
      </c>
      <c r="R1972" t="s">
        <v>8326</v>
      </c>
      <c r="S1972" s="14">
        <f t="shared" si="229"/>
        <v>42374.911226851851</v>
      </c>
      <c r="T1972" s="15">
        <f t="shared" si="230"/>
        <v>42388.207638888889</v>
      </c>
      <c r="U1972">
        <f t="shared" si="234"/>
        <v>2016</v>
      </c>
    </row>
    <row r="1973" spans="1:21" ht="49" x14ac:dyDescent="0.25">
      <c r="A1973">
        <v>3440</v>
      </c>
      <c r="B1973" s="3" t="s">
        <v>3439</v>
      </c>
      <c r="C1973" s="3" t="s">
        <v>7550</v>
      </c>
      <c r="D1973" s="6">
        <v>5000</v>
      </c>
      <c r="E1973" s="8">
        <v>5260.92</v>
      </c>
      <c r="F1973" t="s">
        <v>8218</v>
      </c>
      <c r="G1973" t="s">
        <v>8223</v>
      </c>
      <c r="H1973" t="s">
        <v>8245</v>
      </c>
      <c r="I1973">
        <v>1405095300</v>
      </c>
      <c r="J1973">
        <v>1403146628</v>
      </c>
      <c r="K1973" t="b">
        <v>0</v>
      </c>
      <c r="L1973">
        <v>82</v>
      </c>
      <c r="M1973" t="b">
        <v>1</v>
      </c>
      <c r="N1973" t="s">
        <v>8269</v>
      </c>
      <c r="O1973">
        <f t="shared" si="226"/>
        <v>105</v>
      </c>
      <c r="P1973">
        <f t="shared" si="228"/>
        <v>64.16</v>
      </c>
      <c r="Q1973" s="10" t="s">
        <v>8323</v>
      </c>
      <c r="R1973" t="s">
        <v>8326</v>
      </c>
      <c r="S1973" s="14">
        <f t="shared" si="229"/>
        <v>41809.12300925926</v>
      </c>
      <c r="T1973" s="15">
        <f t="shared" si="230"/>
        <v>41831.677083333336</v>
      </c>
      <c r="U1973">
        <f t="shared" si="234"/>
        <v>2014</v>
      </c>
    </row>
    <row r="1974" spans="1:21" ht="49" hidden="1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226"/>
        <v>5</v>
      </c>
      <c r="P1974">
        <f t="shared" si="228"/>
        <v>119</v>
      </c>
      <c r="Q1974" s="10" t="s">
        <v>8321</v>
      </c>
      <c r="R1974" t="s">
        <v>8337</v>
      </c>
      <c r="S1974" s="14">
        <f t="shared" si="229"/>
        <v>41794.124953703707</v>
      </c>
      <c r="T1974" s="15">
        <f t="shared" si="230"/>
        <v>41854.124953703707</v>
      </c>
    </row>
    <row r="1975" spans="1:21" ht="33" hidden="1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226"/>
        <v>119</v>
      </c>
      <c r="P1975">
        <f t="shared" si="228"/>
        <v>43.54</v>
      </c>
      <c r="Q1975" s="10" t="s">
        <v>8327</v>
      </c>
      <c r="R1975" t="s">
        <v>8331</v>
      </c>
      <c r="S1975" s="14">
        <f t="shared" si="229"/>
        <v>41692.084143518521</v>
      </c>
      <c r="T1975" s="15">
        <f t="shared" si="230"/>
        <v>41727.041666666664</v>
      </c>
    </row>
    <row r="1976" spans="1:21" ht="49" x14ac:dyDescent="0.25">
      <c r="A1976">
        <v>3441</v>
      </c>
      <c r="B1976" s="3" t="s">
        <v>3440</v>
      </c>
      <c r="C1976" s="3" t="s">
        <v>7551</v>
      </c>
      <c r="D1976" s="6">
        <v>2500</v>
      </c>
      <c r="E1976" s="8">
        <v>2565</v>
      </c>
      <c r="F1976" t="s">
        <v>8218</v>
      </c>
      <c r="G1976" t="s">
        <v>8223</v>
      </c>
      <c r="H1976" t="s">
        <v>8245</v>
      </c>
      <c r="I1976">
        <v>1447445820</v>
      </c>
      <c r="J1976">
        <v>1445077121</v>
      </c>
      <c r="K1976" t="b">
        <v>0</v>
      </c>
      <c r="L1976">
        <v>43</v>
      </c>
      <c r="M1976" t="b">
        <v>1</v>
      </c>
      <c r="N1976" t="s">
        <v>8269</v>
      </c>
      <c r="O1976">
        <f t="shared" si="226"/>
        <v>103</v>
      </c>
      <c r="P1976">
        <f t="shared" si="228"/>
        <v>59.65</v>
      </c>
      <c r="Q1976" s="10" t="s">
        <v>8323</v>
      </c>
      <c r="R1976" t="s">
        <v>8326</v>
      </c>
      <c r="S1976" s="14">
        <f t="shared" si="229"/>
        <v>42294.429641203707</v>
      </c>
      <c r="T1976" s="15">
        <f t="shared" si="230"/>
        <v>42321.845138888893</v>
      </c>
      <c r="U1976">
        <f>YEAR(S1976)</f>
        <v>2015</v>
      </c>
    </row>
    <row r="1977" spans="1:21" ht="49" hidden="1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226"/>
        <v>15</v>
      </c>
      <c r="P1977">
        <f t="shared" si="228"/>
        <v>59.2</v>
      </c>
      <c r="Q1977" s="10" t="s">
        <v>8308</v>
      </c>
      <c r="R1977" t="s">
        <v>8310</v>
      </c>
      <c r="S1977" s="14">
        <f t="shared" si="229"/>
        <v>42619.635787037041</v>
      </c>
      <c r="T1977" s="15">
        <f t="shared" si="230"/>
        <v>42649.635787037041</v>
      </c>
    </row>
    <row r="1978" spans="1:21" ht="33" hidden="1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226"/>
        <v>118</v>
      </c>
      <c r="P1978">
        <f t="shared" si="228"/>
        <v>36.24</v>
      </c>
      <c r="Q1978" s="10" t="s">
        <v>8327</v>
      </c>
      <c r="R1978" t="s">
        <v>8338</v>
      </c>
      <c r="S1978" s="14">
        <f t="shared" si="229"/>
        <v>41662.854988425926</v>
      </c>
      <c r="T1978" s="15">
        <f t="shared" si="230"/>
        <v>41676.854988425926</v>
      </c>
    </row>
    <row r="1979" spans="1:21" ht="33" hidden="1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226"/>
        <v>101</v>
      </c>
      <c r="P1979">
        <f t="shared" si="228"/>
        <v>35.520000000000003</v>
      </c>
      <c r="Q1979" s="10" t="s">
        <v>8308</v>
      </c>
      <c r="R1979" t="s">
        <v>8315</v>
      </c>
      <c r="S1979" s="14">
        <f t="shared" si="229"/>
        <v>41617.912662037037</v>
      </c>
      <c r="T1979" s="15">
        <f t="shared" si="230"/>
        <v>41631.912662037037</v>
      </c>
    </row>
    <row r="1980" spans="1:21" ht="49" hidden="1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226"/>
        <v>118</v>
      </c>
      <c r="P1980">
        <f t="shared" si="228"/>
        <v>443.75</v>
      </c>
      <c r="Q1980" s="10" t="s">
        <v>8327</v>
      </c>
      <c r="R1980" t="s">
        <v>8331</v>
      </c>
      <c r="S1980" s="14">
        <f t="shared" si="229"/>
        <v>40796.001261574071</v>
      </c>
      <c r="T1980" s="15">
        <f t="shared" si="230"/>
        <v>40849.333333333336</v>
      </c>
    </row>
    <row r="1981" spans="1:21" ht="49" hidden="1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226"/>
        <v>148</v>
      </c>
      <c r="P1981">
        <f t="shared" si="228"/>
        <v>50.66</v>
      </c>
      <c r="Q1981" s="10" t="s">
        <v>8327</v>
      </c>
      <c r="R1981" t="s">
        <v>8328</v>
      </c>
      <c r="S1981" s="14">
        <f t="shared" si="229"/>
        <v>42290.059594907405</v>
      </c>
      <c r="T1981" s="15">
        <f t="shared" si="230"/>
        <v>42304.207638888889</v>
      </c>
    </row>
    <row r="1982" spans="1:21" ht="65" hidden="1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226"/>
        <v>44</v>
      </c>
      <c r="P1982">
        <f t="shared" si="228"/>
        <v>253.14</v>
      </c>
      <c r="Q1982" s="10" t="s">
        <v>8327</v>
      </c>
      <c r="R1982" t="s">
        <v>8330</v>
      </c>
      <c r="S1982" s="14">
        <f t="shared" si="229"/>
        <v>42804.534652777773</v>
      </c>
      <c r="T1982" s="15">
        <f t="shared" si="230"/>
        <v>42834.492986111116</v>
      </c>
    </row>
    <row r="1983" spans="1:21" ht="49" hidden="1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226"/>
        <v>10</v>
      </c>
      <c r="P1983">
        <f t="shared" si="228"/>
        <v>53.55</v>
      </c>
      <c r="Q1983" s="10" t="s">
        <v>8319</v>
      </c>
      <c r="R1983" t="s">
        <v>8357</v>
      </c>
      <c r="S1983" s="14">
        <f t="shared" si="229"/>
        <v>42052.802430555559</v>
      </c>
      <c r="T1983" s="15">
        <f t="shared" si="230"/>
        <v>42082.760763888888</v>
      </c>
    </row>
    <row r="1984" spans="1:21" ht="49" x14ac:dyDescent="0.25">
      <c r="A1984">
        <v>3442</v>
      </c>
      <c r="B1984" s="3" t="s">
        <v>3441</v>
      </c>
      <c r="C1984" s="3" t="s">
        <v>7552</v>
      </c>
      <c r="D1984" s="6">
        <v>250</v>
      </c>
      <c r="E1984" s="8">
        <v>250</v>
      </c>
      <c r="F1984" t="s">
        <v>8218</v>
      </c>
      <c r="G1984" t="s">
        <v>8223</v>
      </c>
      <c r="H1984" t="s">
        <v>8245</v>
      </c>
      <c r="I1984">
        <v>1433016672</v>
      </c>
      <c r="J1984">
        <v>1430424672</v>
      </c>
      <c r="K1984" t="b">
        <v>0</v>
      </c>
      <c r="L1984">
        <v>8</v>
      </c>
      <c r="M1984" t="b">
        <v>1</v>
      </c>
      <c r="N1984" t="s">
        <v>8269</v>
      </c>
      <c r="O1984">
        <f t="shared" si="226"/>
        <v>100</v>
      </c>
      <c r="P1984">
        <f t="shared" si="228"/>
        <v>31.25</v>
      </c>
      <c r="Q1984" s="10" t="s">
        <v>8323</v>
      </c>
      <c r="R1984" t="s">
        <v>8326</v>
      </c>
      <c r="S1984" s="14">
        <f t="shared" si="229"/>
        <v>42124.841111111105</v>
      </c>
      <c r="T1984" s="15">
        <f t="shared" si="230"/>
        <v>42154.841111111105</v>
      </c>
      <c r="U1984">
        <f>YEAR(S1984)</f>
        <v>2015</v>
      </c>
    </row>
    <row r="1985" spans="1:21" ht="49" hidden="1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226"/>
        <v>35</v>
      </c>
      <c r="P1985">
        <f t="shared" si="228"/>
        <v>56.84</v>
      </c>
      <c r="Q1985" s="10" t="s">
        <v>8323</v>
      </c>
      <c r="R1985" t="s">
        <v>8335</v>
      </c>
      <c r="S1985" s="14">
        <f t="shared" si="229"/>
        <v>42649.623460648145</v>
      </c>
      <c r="T1985" s="15">
        <f t="shared" si="230"/>
        <v>42693.041666666672</v>
      </c>
    </row>
    <row r="1986" spans="1:21" ht="49" hidden="1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ref="O1986:O2049" si="235">ROUND(E1986/D1986*100,0)</f>
        <v>4</v>
      </c>
      <c r="P1986">
        <f t="shared" si="228"/>
        <v>65.11</v>
      </c>
      <c r="Q1986" s="10" t="s">
        <v>8323</v>
      </c>
      <c r="R1986" t="s">
        <v>8324</v>
      </c>
      <c r="S1986" s="14">
        <f t="shared" si="229"/>
        <v>42359.792233796295</v>
      </c>
      <c r="T1986" s="15">
        <f t="shared" si="230"/>
        <v>42408.01180555555</v>
      </c>
    </row>
    <row r="1987" spans="1:21" ht="49" hidden="1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si="235"/>
        <v>293</v>
      </c>
      <c r="P1987">
        <f t="shared" si="228"/>
        <v>73.13</v>
      </c>
      <c r="Q1987" s="10" t="s">
        <v>8327</v>
      </c>
      <c r="R1987" t="s">
        <v>8329</v>
      </c>
      <c r="S1987" s="14">
        <f t="shared" si="229"/>
        <v>41646.792222222226</v>
      </c>
      <c r="T1987" s="15">
        <f t="shared" si="230"/>
        <v>41676.792222222226</v>
      </c>
    </row>
    <row r="1988" spans="1:21" ht="49" hidden="1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235"/>
        <v>22</v>
      </c>
      <c r="P1988">
        <f t="shared" si="228"/>
        <v>35.729999999999997</v>
      </c>
      <c r="Q1988" s="10" t="s">
        <v>8311</v>
      </c>
      <c r="R1988" t="s">
        <v>8356</v>
      </c>
      <c r="S1988" s="14">
        <f t="shared" si="229"/>
        <v>41044.988055555557</v>
      </c>
      <c r="T1988" s="15">
        <f t="shared" si="230"/>
        <v>41104.988055555557</v>
      </c>
    </row>
    <row r="1989" spans="1:21" ht="49" hidden="1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235"/>
        <v>250</v>
      </c>
      <c r="P1989">
        <f t="shared" si="228"/>
        <v>67.31</v>
      </c>
      <c r="Q1989" s="10" t="s">
        <v>8327</v>
      </c>
      <c r="R1989" t="s">
        <v>8331</v>
      </c>
      <c r="S1989" s="14">
        <f t="shared" si="229"/>
        <v>42565.009097222224</v>
      </c>
      <c r="T1989" s="15">
        <f t="shared" si="230"/>
        <v>42572.009097222224</v>
      </c>
    </row>
    <row r="1990" spans="1:21" ht="49" hidden="1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235"/>
        <v>2</v>
      </c>
      <c r="P1990">
        <f t="shared" si="228"/>
        <v>116.53</v>
      </c>
      <c r="Q1990" s="10" t="s">
        <v>8308</v>
      </c>
      <c r="R1990" t="s">
        <v>8310</v>
      </c>
      <c r="S1990" s="14">
        <f t="shared" si="229"/>
        <v>42612.642754629633</v>
      </c>
      <c r="T1990" s="15">
        <f t="shared" si="230"/>
        <v>42657.642754629633</v>
      </c>
    </row>
    <row r="1991" spans="1:21" ht="49" x14ac:dyDescent="0.25">
      <c r="A1991">
        <v>3443</v>
      </c>
      <c r="B1991" s="3" t="s">
        <v>3442</v>
      </c>
      <c r="C1991" s="3" t="s">
        <v>7553</v>
      </c>
      <c r="D1991" s="6">
        <v>1000</v>
      </c>
      <c r="E1991" s="8">
        <v>1855</v>
      </c>
      <c r="F1991" t="s">
        <v>8218</v>
      </c>
      <c r="G1991" t="s">
        <v>8223</v>
      </c>
      <c r="H1991" t="s">
        <v>8245</v>
      </c>
      <c r="I1991">
        <v>1410266146</v>
      </c>
      <c r="J1991">
        <v>1407674146</v>
      </c>
      <c r="K1991" t="b">
        <v>0</v>
      </c>
      <c r="L1991">
        <v>45</v>
      </c>
      <c r="M1991" t="b">
        <v>1</v>
      </c>
      <c r="N1991" t="s">
        <v>8269</v>
      </c>
      <c r="O1991">
        <f t="shared" si="235"/>
        <v>186</v>
      </c>
      <c r="P1991">
        <f t="shared" si="228"/>
        <v>41.22</v>
      </c>
      <c r="Q1991" s="10" t="s">
        <v>8323</v>
      </c>
      <c r="R1991" t="s">
        <v>8326</v>
      </c>
      <c r="S1991" s="14">
        <f t="shared" si="229"/>
        <v>41861.524837962963</v>
      </c>
      <c r="T1991" s="15">
        <f t="shared" si="230"/>
        <v>41891.524837962963</v>
      </c>
      <c r="U1991">
        <f>YEAR(S1991)</f>
        <v>2014</v>
      </c>
    </row>
    <row r="1992" spans="1:21" ht="33" hidden="1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235"/>
        <v>11</v>
      </c>
      <c r="P1992">
        <f t="shared" si="228"/>
        <v>217.38</v>
      </c>
      <c r="Q1992" s="10" t="s">
        <v>8323</v>
      </c>
      <c r="R1992" t="s">
        <v>8324</v>
      </c>
      <c r="S1992" s="14">
        <f t="shared" si="229"/>
        <v>42773.916180555556</v>
      </c>
      <c r="T1992" s="15">
        <f t="shared" si="230"/>
        <v>42818.874513888892</v>
      </c>
    </row>
    <row r="1993" spans="1:21" ht="49" hidden="1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235"/>
        <v>144</v>
      </c>
      <c r="P1993">
        <f t="shared" si="228"/>
        <v>22.74</v>
      </c>
      <c r="Q1993" s="10" t="s">
        <v>8327</v>
      </c>
      <c r="R1993" t="s">
        <v>8336</v>
      </c>
      <c r="S1993" s="14">
        <f t="shared" si="229"/>
        <v>42079.745578703703</v>
      </c>
      <c r="T1993" s="15">
        <f t="shared" si="230"/>
        <v>42109.957638888889</v>
      </c>
    </row>
    <row r="1994" spans="1:21" ht="49" hidden="1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235"/>
        <v>115</v>
      </c>
      <c r="P1994">
        <f t="shared" si="228"/>
        <v>50.59</v>
      </c>
      <c r="Q1994" s="10" t="s">
        <v>8321</v>
      </c>
      <c r="R1994" t="s">
        <v>8343</v>
      </c>
      <c r="S1994" s="14">
        <f t="shared" si="229"/>
        <v>40324.662511574075</v>
      </c>
      <c r="T1994" s="15">
        <f t="shared" si="230"/>
        <v>40391.125</v>
      </c>
    </row>
    <row r="1995" spans="1:21" ht="49" hidden="1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235"/>
        <v>17</v>
      </c>
      <c r="P1995">
        <f t="shared" si="228"/>
        <v>40.83</v>
      </c>
      <c r="Q1995" s="10" t="s">
        <v>8323</v>
      </c>
      <c r="R1995" t="s">
        <v>8324</v>
      </c>
      <c r="S1995" s="14">
        <f t="shared" si="229"/>
        <v>42629.503483796296</v>
      </c>
      <c r="T1995" s="15">
        <f t="shared" si="230"/>
        <v>42650.583333333328</v>
      </c>
    </row>
    <row r="1996" spans="1:21" ht="49" x14ac:dyDescent="0.25">
      <c r="A1996">
        <v>3444</v>
      </c>
      <c r="B1996" s="3" t="s">
        <v>3443</v>
      </c>
      <c r="C1996" s="3" t="s">
        <v>7554</v>
      </c>
      <c r="D1996" s="6">
        <v>300</v>
      </c>
      <c r="E1996" s="8">
        <v>867</v>
      </c>
      <c r="F1996" t="s">
        <v>8218</v>
      </c>
      <c r="G1996" t="s">
        <v>8225</v>
      </c>
      <c r="H1996" t="s">
        <v>8247</v>
      </c>
      <c r="I1996">
        <v>1465394340</v>
      </c>
      <c r="J1996">
        <v>1464677986</v>
      </c>
      <c r="K1996" t="b">
        <v>0</v>
      </c>
      <c r="L1996">
        <v>20</v>
      </c>
      <c r="M1996" t="b">
        <v>1</v>
      </c>
      <c r="N1996" t="s">
        <v>8269</v>
      </c>
      <c r="O1996">
        <f t="shared" si="235"/>
        <v>289</v>
      </c>
      <c r="P1996">
        <f t="shared" si="228"/>
        <v>43.35</v>
      </c>
      <c r="Q1996" s="10" t="s">
        <v>8323</v>
      </c>
      <c r="R1996" t="s">
        <v>8326</v>
      </c>
      <c r="S1996" s="14">
        <f t="shared" si="229"/>
        <v>42521.291504629626</v>
      </c>
      <c r="T1996" s="15">
        <f t="shared" si="230"/>
        <v>42529.582638888889</v>
      </c>
      <c r="U1996">
        <f>YEAR(S1996)</f>
        <v>2016</v>
      </c>
    </row>
    <row r="1997" spans="1:21" ht="49" hidden="1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235"/>
        <v>7</v>
      </c>
      <c r="P1997">
        <f t="shared" si="228"/>
        <v>213.38</v>
      </c>
      <c r="Q1997" s="10" t="s">
        <v>8313</v>
      </c>
      <c r="R1997" t="s">
        <v>8314</v>
      </c>
      <c r="S1997" s="14">
        <f t="shared" si="229"/>
        <v>42065.084375000006</v>
      </c>
      <c r="T1997" s="15">
        <f t="shared" si="230"/>
        <v>42095.042708333334</v>
      </c>
    </row>
    <row r="1998" spans="1:21" ht="33" hidden="1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235"/>
        <v>171</v>
      </c>
      <c r="P1998">
        <f t="shared" si="228"/>
        <v>60.96</v>
      </c>
      <c r="Q1998" s="10" t="s">
        <v>8308</v>
      </c>
      <c r="R1998" t="s">
        <v>8340</v>
      </c>
      <c r="S1998" s="14">
        <f t="shared" si="229"/>
        <v>42275.588715277772</v>
      </c>
      <c r="T1998" s="15">
        <f t="shared" si="230"/>
        <v>42317.60555555555</v>
      </c>
    </row>
    <row r="1999" spans="1:21" ht="49" hidden="1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235"/>
        <v>4</v>
      </c>
      <c r="P1999">
        <f t="shared" si="228"/>
        <v>41.59</v>
      </c>
      <c r="Q1999" s="10" t="s">
        <v>8308</v>
      </c>
      <c r="R1999" t="s">
        <v>8310</v>
      </c>
      <c r="S1999" s="14">
        <f t="shared" si="229"/>
        <v>42123.678645833337</v>
      </c>
      <c r="T1999" s="15">
        <f t="shared" si="230"/>
        <v>42153.678645833337</v>
      </c>
    </row>
    <row r="2000" spans="1:21" ht="49" x14ac:dyDescent="0.25">
      <c r="A2000">
        <v>3445</v>
      </c>
      <c r="B2000" s="3" t="s">
        <v>3444</v>
      </c>
      <c r="C2000" s="3" t="s">
        <v>7555</v>
      </c>
      <c r="D2000" s="6">
        <v>2000</v>
      </c>
      <c r="E2000" s="8">
        <v>2000</v>
      </c>
      <c r="F2000" t="s">
        <v>8218</v>
      </c>
      <c r="G2000" t="s">
        <v>8224</v>
      </c>
      <c r="H2000" t="s">
        <v>8246</v>
      </c>
      <c r="I2000">
        <v>1445604236</v>
      </c>
      <c r="J2000">
        <v>1443185036</v>
      </c>
      <c r="K2000" t="b">
        <v>0</v>
      </c>
      <c r="L2000">
        <v>31</v>
      </c>
      <c r="M2000" t="b">
        <v>1</v>
      </c>
      <c r="N2000" t="s">
        <v>8269</v>
      </c>
      <c r="O2000">
        <f t="shared" si="235"/>
        <v>100</v>
      </c>
      <c r="P2000">
        <f t="shared" si="228"/>
        <v>64.52</v>
      </c>
      <c r="Q2000" s="10" t="s">
        <v>8323</v>
      </c>
      <c r="R2000" t="s">
        <v>8326</v>
      </c>
      <c r="S2000" s="14">
        <f t="shared" si="229"/>
        <v>42272.530509259261</v>
      </c>
      <c r="T2000" s="15">
        <f t="shared" si="230"/>
        <v>42300.530509259261</v>
      </c>
      <c r="U2000">
        <f>YEAR(S2000)</f>
        <v>2015</v>
      </c>
    </row>
    <row r="2001" spans="1:21" ht="49" hidden="1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235"/>
        <v>131</v>
      </c>
      <c r="P2001">
        <f t="shared" si="228"/>
        <v>65.38</v>
      </c>
      <c r="Q2001" s="10" t="s">
        <v>8321</v>
      </c>
      <c r="R2001" t="s">
        <v>8343</v>
      </c>
      <c r="S2001" s="14">
        <f t="shared" si="229"/>
        <v>41557.949687500004</v>
      </c>
      <c r="T2001" s="15">
        <f t="shared" si="230"/>
        <v>41592.249305555553</v>
      </c>
    </row>
    <row r="2002" spans="1:21" ht="49" hidden="1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235"/>
        <v>28</v>
      </c>
      <c r="P2002">
        <f t="shared" si="228"/>
        <v>84.9</v>
      </c>
      <c r="Q2002" s="10" t="s">
        <v>8319</v>
      </c>
      <c r="R2002" t="s">
        <v>8345</v>
      </c>
      <c r="S2002" s="14">
        <f t="shared" si="229"/>
        <v>41932.871990740743</v>
      </c>
      <c r="T2002" s="15">
        <f t="shared" si="230"/>
        <v>41965.249305555553</v>
      </c>
    </row>
    <row r="2003" spans="1:21" ht="33" hidden="1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235"/>
        <v>48</v>
      </c>
      <c r="P2003">
        <f t="shared" si="228"/>
        <v>94.28</v>
      </c>
      <c r="Q2003" s="10" t="s">
        <v>8313</v>
      </c>
      <c r="R2003" t="s">
        <v>8314</v>
      </c>
      <c r="S2003" s="14">
        <f t="shared" si="229"/>
        <v>42159.47256944445</v>
      </c>
      <c r="T2003" s="15">
        <f t="shared" si="230"/>
        <v>42182.915972222225</v>
      </c>
    </row>
    <row r="2004" spans="1:21" ht="49" x14ac:dyDescent="0.25">
      <c r="A2004">
        <v>3446</v>
      </c>
      <c r="B2004" s="3" t="s">
        <v>3445</v>
      </c>
      <c r="C2004" s="3" t="s">
        <v>7556</v>
      </c>
      <c r="D2004" s="6">
        <v>1000</v>
      </c>
      <c r="E2004" s="8">
        <v>1082</v>
      </c>
      <c r="F2004" t="s">
        <v>8218</v>
      </c>
      <c r="G2004" t="s">
        <v>8224</v>
      </c>
      <c r="H2004" t="s">
        <v>8246</v>
      </c>
      <c r="I2004">
        <v>1423138800</v>
      </c>
      <c r="J2004">
        <v>1421092725</v>
      </c>
      <c r="K2004" t="b">
        <v>0</v>
      </c>
      <c r="L2004">
        <v>25</v>
      </c>
      <c r="M2004" t="b">
        <v>1</v>
      </c>
      <c r="N2004" t="s">
        <v>8269</v>
      </c>
      <c r="O2004">
        <f t="shared" si="235"/>
        <v>108</v>
      </c>
      <c r="P2004">
        <f t="shared" ref="P2004:P2067" si="236">IFERROR(ROUND(E2004/L2004,2),0)</f>
        <v>43.28</v>
      </c>
      <c r="Q2004" s="10" t="s">
        <v>8323</v>
      </c>
      <c r="R2004" t="s">
        <v>8326</v>
      </c>
      <c r="S2004" s="14">
        <f t="shared" ref="S2004:S2067" si="237">(((J2004/60)/60)/24)+DATE(1970,1,1)</f>
        <v>42016.832465277781</v>
      </c>
      <c r="T2004" s="15">
        <f t="shared" ref="T2004:T2067" si="238">(((I2004/60)/60)/24)+DATE(1970,1,1)</f>
        <v>42040.513888888891</v>
      </c>
      <c r="U2004">
        <f>YEAR(S2004)</f>
        <v>2015</v>
      </c>
    </row>
    <row r="2005" spans="1:21" ht="49" hidden="1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235"/>
        <v>14</v>
      </c>
      <c r="P2005">
        <f t="shared" si="236"/>
        <v>44.5</v>
      </c>
      <c r="Q2005" s="10" t="s">
        <v>8327</v>
      </c>
      <c r="R2005" t="s">
        <v>8354</v>
      </c>
      <c r="S2005" s="14">
        <f t="shared" si="237"/>
        <v>40671.879293981481</v>
      </c>
      <c r="T2005" s="15">
        <f t="shared" si="238"/>
        <v>40732.875</v>
      </c>
    </row>
    <row r="2006" spans="1:21" ht="33" x14ac:dyDescent="0.25">
      <c r="A2006">
        <v>3447</v>
      </c>
      <c r="B2006" s="3" t="s">
        <v>3446</v>
      </c>
      <c r="C2006" s="3" t="s">
        <v>7557</v>
      </c>
      <c r="D2006" s="6">
        <v>1000</v>
      </c>
      <c r="E2006" s="8">
        <v>1078</v>
      </c>
      <c r="F2006" t="s">
        <v>8218</v>
      </c>
      <c r="G2006" t="s">
        <v>8223</v>
      </c>
      <c r="H2006" t="s">
        <v>8245</v>
      </c>
      <c r="I2006">
        <v>1458332412</v>
      </c>
      <c r="J2006">
        <v>1454448012</v>
      </c>
      <c r="K2006" t="b">
        <v>0</v>
      </c>
      <c r="L2006">
        <v>14</v>
      </c>
      <c r="M2006" t="b">
        <v>1</v>
      </c>
      <c r="N2006" t="s">
        <v>8269</v>
      </c>
      <c r="O2006">
        <f t="shared" si="235"/>
        <v>108</v>
      </c>
      <c r="P2006">
        <f t="shared" si="236"/>
        <v>77</v>
      </c>
      <c r="Q2006" s="10" t="s">
        <v>8323</v>
      </c>
      <c r="R2006" t="s">
        <v>8326</v>
      </c>
      <c r="S2006" s="14">
        <f t="shared" si="237"/>
        <v>42402.889027777783</v>
      </c>
      <c r="T2006" s="15">
        <f t="shared" si="238"/>
        <v>42447.847361111111</v>
      </c>
      <c r="U2006">
        <f>YEAR(S2006)</f>
        <v>2016</v>
      </c>
    </row>
    <row r="2007" spans="1:21" ht="49" hidden="1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235"/>
        <v>112</v>
      </c>
      <c r="P2007">
        <f t="shared" si="236"/>
        <v>35.130000000000003</v>
      </c>
      <c r="Q2007" s="10" t="s">
        <v>8308</v>
      </c>
      <c r="R2007" t="s">
        <v>8310</v>
      </c>
      <c r="S2007" s="14">
        <f t="shared" si="237"/>
        <v>41932.036851851852</v>
      </c>
      <c r="T2007" s="15">
        <f t="shared" si="238"/>
        <v>41992.078518518523</v>
      </c>
    </row>
    <row r="2008" spans="1:21" ht="49" x14ac:dyDescent="0.25">
      <c r="A2008">
        <v>3448</v>
      </c>
      <c r="B2008" s="3" t="s">
        <v>3447</v>
      </c>
      <c r="C2008" s="3" t="s">
        <v>7558</v>
      </c>
      <c r="D2008" s="6">
        <v>2100</v>
      </c>
      <c r="E2008" s="8">
        <v>2305</v>
      </c>
      <c r="F2008" t="s">
        <v>8218</v>
      </c>
      <c r="G2008" t="s">
        <v>8223</v>
      </c>
      <c r="H2008" t="s">
        <v>8245</v>
      </c>
      <c r="I2008">
        <v>1418784689</v>
      </c>
      <c r="J2008">
        <v>1416192689</v>
      </c>
      <c r="K2008" t="b">
        <v>0</v>
      </c>
      <c r="L2008">
        <v>45</v>
      </c>
      <c r="M2008" t="b">
        <v>1</v>
      </c>
      <c r="N2008" t="s">
        <v>8269</v>
      </c>
      <c r="O2008">
        <f t="shared" si="235"/>
        <v>110</v>
      </c>
      <c r="P2008">
        <f t="shared" si="236"/>
        <v>51.22</v>
      </c>
      <c r="Q2008" s="10" t="s">
        <v>8323</v>
      </c>
      <c r="R2008" t="s">
        <v>8326</v>
      </c>
      <c r="S2008" s="14">
        <f t="shared" si="237"/>
        <v>41960.119085648148</v>
      </c>
      <c r="T2008" s="15">
        <f t="shared" si="238"/>
        <v>41990.119085648148</v>
      </c>
      <c r="U2008">
        <f t="shared" ref="U2008:U2009" si="239">YEAR(S2008)</f>
        <v>2014</v>
      </c>
    </row>
    <row r="2009" spans="1:21" ht="49" x14ac:dyDescent="0.25">
      <c r="A2009">
        <v>3449</v>
      </c>
      <c r="B2009" s="3" t="s">
        <v>3448</v>
      </c>
      <c r="C2009" s="3" t="s">
        <v>7559</v>
      </c>
      <c r="D2009" s="6">
        <v>800</v>
      </c>
      <c r="E2009" s="8">
        <v>1365</v>
      </c>
      <c r="F2009" t="s">
        <v>8218</v>
      </c>
      <c r="G2009" t="s">
        <v>8223</v>
      </c>
      <c r="H2009" t="s">
        <v>8245</v>
      </c>
      <c r="I2009">
        <v>1468036800</v>
      </c>
      <c r="J2009">
        <v>1465607738</v>
      </c>
      <c r="K2009" t="b">
        <v>0</v>
      </c>
      <c r="L2009">
        <v>20</v>
      </c>
      <c r="M2009" t="b">
        <v>1</v>
      </c>
      <c r="N2009" t="s">
        <v>8269</v>
      </c>
      <c r="O2009">
        <f t="shared" si="235"/>
        <v>171</v>
      </c>
      <c r="P2009">
        <f t="shared" si="236"/>
        <v>68.25</v>
      </c>
      <c r="Q2009" s="10" t="s">
        <v>8323</v>
      </c>
      <c r="R2009" t="s">
        <v>8326</v>
      </c>
      <c r="S2009" s="14">
        <f t="shared" si="237"/>
        <v>42532.052523148144</v>
      </c>
      <c r="T2009" s="15">
        <f t="shared" si="238"/>
        <v>42560.166666666672</v>
      </c>
      <c r="U2009">
        <f t="shared" si="239"/>
        <v>2016</v>
      </c>
    </row>
    <row r="2010" spans="1:21" ht="21" hidden="1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235"/>
        <v>17</v>
      </c>
      <c r="P2010">
        <f t="shared" si="236"/>
        <v>52.41</v>
      </c>
      <c r="Q2010" s="10" t="s">
        <v>8308</v>
      </c>
      <c r="R2010" t="s">
        <v>8310</v>
      </c>
      <c r="S2010" s="14">
        <f t="shared" si="237"/>
        <v>42611.933969907404</v>
      </c>
      <c r="T2010" s="15">
        <f t="shared" si="238"/>
        <v>42641.933969907404</v>
      </c>
    </row>
    <row r="2011" spans="1:21" ht="49" hidden="1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235"/>
        <v>111</v>
      </c>
      <c r="P2011">
        <f t="shared" si="236"/>
        <v>38.86</v>
      </c>
      <c r="Q2011" s="10" t="s">
        <v>8313</v>
      </c>
      <c r="R2011" t="s">
        <v>8314</v>
      </c>
      <c r="S2011" s="14">
        <f t="shared" si="237"/>
        <v>41814.785925925928</v>
      </c>
      <c r="T2011" s="15">
        <f t="shared" si="238"/>
        <v>41844.785925925928</v>
      </c>
    </row>
    <row r="2012" spans="1:21" ht="49" x14ac:dyDescent="0.25">
      <c r="A2012">
        <v>3450</v>
      </c>
      <c r="B2012" s="3" t="s">
        <v>3449</v>
      </c>
      <c r="C2012" s="3" t="s">
        <v>7560</v>
      </c>
      <c r="D2012" s="6">
        <v>500</v>
      </c>
      <c r="E2012" s="8">
        <v>760</v>
      </c>
      <c r="F2012" t="s">
        <v>8218</v>
      </c>
      <c r="G2012" t="s">
        <v>8224</v>
      </c>
      <c r="H2012" t="s">
        <v>8246</v>
      </c>
      <c r="I2012">
        <v>1427990071</v>
      </c>
      <c r="J2012">
        <v>1422809671</v>
      </c>
      <c r="K2012" t="b">
        <v>0</v>
      </c>
      <c r="L2012">
        <v>39</v>
      </c>
      <c r="M2012" t="b">
        <v>1</v>
      </c>
      <c r="N2012" t="s">
        <v>8269</v>
      </c>
      <c r="O2012">
        <f t="shared" si="235"/>
        <v>152</v>
      </c>
      <c r="P2012">
        <f t="shared" si="236"/>
        <v>19.489999999999998</v>
      </c>
      <c r="Q2012" s="10" t="s">
        <v>8323</v>
      </c>
      <c r="R2012" t="s">
        <v>8326</v>
      </c>
      <c r="S2012" s="14">
        <f t="shared" si="237"/>
        <v>42036.704525462963</v>
      </c>
      <c r="T2012" s="15">
        <f t="shared" si="238"/>
        <v>42096.662858796291</v>
      </c>
      <c r="U2012">
        <f t="shared" ref="U2012:U2013" si="240">YEAR(S2012)</f>
        <v>2015</v>
      </c>
    </row>
    <row r="2013" spans="1:21" ht="49" x14ac:dyDescent="0.25">
      <c r="A2013">
        <v>3451</v>
      </c>
      <c r="B2013" s="3" t="s">
        <v>3450</v>
      </c>
      <c r="C2013" s="3" t="s">
        <v>7561</v>
      </c>
      <c r="D2013" s="6">
        <v>650</v>
      </c>
      <c r="E2013" s="8">
        <v>658</v>
      </c>
      <c r="F2013" t="s">
        <v>8218</v>
      </c>
      <c r="G2013" t="s">
        <v>8223</v>
      </c>
      <c r="H2013" t="s">
        <v>8245</v>
      </c>
      <c r="I2013">
        <v>1429636927</v>
      </c>
      <c r="J2013">
        <v>1427304127</v>
      </c>
      <c r="K2013" t="b">
        <v>0</v>
      </c>
      <c r="L2013">
        <v>16</v>
      </c>
      <c r="M2013" t="b">
        <v>1</v>
      </c>
      <c r="N2013" t="s">
        <v>8269</v>
      </c>
      <c r="O2013">
        <f t="shared" si="235"/>
        <v>101</v>
      </c>
      <c r="P2013">
        <f t="shared" si="236"/>
        <v>41.13</v>
      </c>
      <c r="Q2013" s="10" t="s">
        <v>8323</v>
      </c>
      <c r="R2013" t="s">
        <v>8326</v>
      </c>
      <c r="S2013" s="14">
        <f t="shared" si="237"/>
        <v>42088.723692129628</v>
      </c>
      <c r="T2013" s="15">
        <f t="shared" si="238"/>
        <v>42115.723692129628</v>
      </c>
      <c r="U2013">
        <f t="shared" si="240"/>
        <v>2015</v>
      </c>
    </row>
    <row r="2014" spans="1:21" ht="33" hidden="1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235"/>
        <v>167</v>
      </c>
      <c r="P2014">
        <f t="shared" si="236"/>
        <v>59.46</v>
      </c>
      <c r="Q2014" s="10" t="s">
        <v>8321</v>
      </c>
      <c r="R2014" t="s">
        <v>8332</v>
      </c>
      <c r="S2014" s="14">
        <f t="shared" si="237"/>
        <v>42098.291828703703</v>
      </c>
      <c r="T2014" s="15">
        <f t="shared" si="238"/>
        <v>42122</v>
      </c>
    </row>
    <row r="2015" spans="1:21" ht="49" hidden="1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235"/>
        <v>111</v>
      </c>
      <c r="P2015">
        <f t="shared" si="236"/>
        <v>43.71</v>
      </c>
      <c r="Q2015" s="10" t="s">
        <v>8327</v>
      </c>
      <c r="R2015" t="s">
        <v>8328</v>
      </c>
      <c r="S2015" s="14">
        <f t="shared" si="237"/>
        <v>40811.120324074072</v>
      </c>
      <c r="T2015" s="15">
        <f t="shared" si="238"/>
        <v>40871.161990740737</v>
      </c>
    </row>
    <row r="2016" spans="1:21" ht="49" x14ac:dyDescent="0.25">
      <c r="A2016">
        <v>3452</v>
      </c>
      <c r="B2016" s="3" t="s">
        <v>3451</v>
      </c>
      <c r="C2016" s="3" t="s">
        <v>7562</v>
      </c>
      <c r="D2016" s="6">
        <v>1000</v>
      </c>
      <c r="E2016" s="8">
        <v>1532</v>
      </c>
      <c r="F2016" t="s">
        <v>8218</v>
      </c>
      <c r="G2016" t="s">
        <v>8223</v>
      </c>
      <c r="H2016" t="s">
        <v>8245</v>
      </c>
      <c r="I2016">
        <v>1406087940</v>
      </c>
      <c r="J2016">
        <v>1404141626</v>
      </c>
      <c r="K2016" t="b">
        <v>0</v>
      </c>
      <c r="L2016">
        <v>37</v>
      </c>
      <c r="M2016" t="b">
        <v>1</v>
      </c>
      <c r="N2016" t="s">
        <v>8269</v>
      </c>
      <c r="O2016">
        <f t="shared" si="235"/>
        <v>153</v>
      </c>
      <c r="P2016">
        <f t="shared" si="236"/>
        <v>41.41</v>
      </c>
      <c r="Q2016" s="10" t="s">
        <v>8323</v>
      </c>
      <c r="R2016" t="s">
        <v>8326</v>
      </c>
      <c r="S2016" s="14">
        <f t="shared" si="237"/>
        <v>41820.639189814814</v>
      </c>
      <c r="T2016" s="15">
        <f t="shared" si="238"/>
        <v>41843.165972222225</v>
      </c>
      <c r="U2016">
        <f>YEAR(S2016)</f>
        <v>2014</v>
      </c>
    </row>
    <row r="2017" spans="1:21" ht="49" hidden="1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235"/>
        <v>111</v>
      </c>
      <c r="P2017">
        <f t="shared" si="236"/>
        <v>92.22</v>
      </c>
      <c r="Q2017" s="10" t="s">
        <v>8308</v>
      </c>
      <c r="R2017" t="s">
        <v>8340</v>
      </c>
      <c r="S2017" s="14">
        <f t="shared" si="237"/>
        <v>42380.926111111112</v>
      </c>
      <c r="T2017" s="15">
        <f t="shared" si="238"/>
        <v>42410.926111111112</v>
      </c>
    </row>
    <row r="2018" spans="1:21" ht="49" x14ac:dyDescent="0.25">
      <c r="A2018">
        <v>3453</v>
      </c>
      <c r="B2018" s="3" t="s">
        <v>3452</v>
      </c>
      <c r="C2018" s="3" t="s">
        <v>7563</v>
      </c>
      <c r="D2018" s="6">
        <v>300</v>
      </c>
      <c r="E2018" s="8">
        <v>385</v>
      </c>
      <c r="F2018" t="s">
        <v>8218</v>
      </c>
      <c r="G2018" t="s">
        <v>8224</v>
      </c>
      <c r="H2018" t="s">
        <v>8246</v>
      </c>
      <c r="I2018">
        <v>1471130956</v>
      </c>
      <c r="J2018">
        <v>1465946956</v>
      </c>
      <c r="K2018" t="b">
        <v>0</v>
      </c>
      <c r="L2018">
        <v>14</v>
      </c>
      <c r="M2018" t="b">
        <v>1</v>
      </c>
      <c r="N2018" t="s">
        <v>8269</v>
      </c>
      <c r="O2018">
        <f t="shared" si="235"/>
        <v>128</v>
      </c>
      <c r="P2018">
        <f t="shared" si="236"/>
        <v>27.5</v>
      </c>
      <c r="Q2018" s="10" t="s">
        <v>8323</v>
      </c>
      <c r="R2018" t="s">
        <v>8326</v>
      </c>
      <c r="S2018" s="14">
        <f t="shared" si="237"/>
        <v>42535.97865740741</v>
      </c>
      <c r="T2018" s="15">
        <f t="shared" si="238"/>
        <v>42595.97865740741</v>
      </c>
      <c r="U2018">
        <f>YEAR(S2018)</f>
        <v>2016</v>
      </c>
    </row>
    <row r="2019" spans="1:21" ht="49" hidden="1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235"/>
        <v>41</v>
      </c>
      <c r="P2019">
        <f t="shared" si="236"/>
        <v>31.85</v>
      </c>
      <c r="Q2019" s="10" t="s">
        <v>8311</v>
      </c>
      <c r="R2019" t="s">
        <v>8352</v>
      </c>
      <c r="S2019" s="14">
        <f t="shared" si="237"/>
        <v>41604.996458333335</v>
      </c>
      <c r="T2019" s="15">
        <f t="shared" si="238"/>
        <v>41634.996458333335</v>
      </c>
    </row>
    <row r="2020" spans="1:21" ht="33" hidden="1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235"/>
        <v>110</v>
      </c>
      <c r="P2020">
        <f t="shared" si="236"/>
        <v>31.83</v>
      </c>
      <c r="Q2020" s="10" t="s">
        <v>8327</v>
      </c>
      <c r="R2020" t="s">
        <v>8328</v>
      </c>
      <c r="S2020" s="14">
        <f t="shared" si="237"/>
        <v>41535.90148148148</v>
      </c>
      <c r="T2020" s="15">
        <f t="shared" si="238"/>
        <v>41558</v>
      </c>
    </row>
    <row r="2021" spans="1:21" ht="49" hidden="1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235"/>
        <v>8</v>
      </c>
      <c r="P2021">
        <f t="shared" si="236"/>
        <v>45.97</v>
      </c>
      <c r="Q2021" s="10" t="s">
        <v>8311</v>
      </c>
      <c r="R2021" t="s">
        <v>8356</v>
      </c>
      <c r="S2021" s="14">
        <f t="shared" si="237"/>
        <v>42136.297175925924</v>
      </c>
      <c r="T2021" s="15">
        <f t="shared" si="238"/>
        <v>42167.297175925924</v>
      </c>
    </row>
    <row r="2022" spans="1:21" ht="49" hidden="1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235"/>
        <v>127</v>
      </c>
      <c r="P2022">
        <f t="shared" si="236"/>
        <v>40.270000000000003</v>
      </c>
      <c r="Q2022" s="10" t="s">
        <v>8321</v>
      </c>
      <c r="R2022" t="s">
        <v>8343</v>
      </c>
      <c r="S2022" s="14">
        <f t="shared" si="237"/>
        <v>41724.776539351849</v>
      </c>
      <c r="T2022" s="15">
        <f t="shared" si="238"/>
        <v>41754.776539351849</v>
      </c>
    </row>
    <row r="2023" spans="1:21" ht="49" x14ac:dyDescent="0.25">
      <c r="A2023">
        <v>3454</v>
      </c>
      <c r="B2023" s="3" t="s">
        <v>3453</v>
      </c>
      <c r="C2023" s="3" t="s">
        <v>7564</v>
      </c>
      <c r="D2023" s="6">
        <v>700</v>
      </c>
      <c r="E2023" s="8">
        <v>705</v>
      </c>
      <c r="F2023" t="s">
        <v>8218</v>
      </c>
      <c r="G2023" t="s">
        <v>8224</v>
      </c>
      <c r="H2023" t="s">
        <v>8246</v>
      </c>
      <c r="I2023">
        <v>1406825159</v>
      </c>
      <c r="J2023">
        <v>1404233159</v>
      </c>
      <c r="K2023" t="b">
        <v>0</v>
      </c>
      <c r="L2023">
        <v>21</v>
      </c>
      <c r="M2023" t="b">
        <v>1</v>
      </c>
      <c r="N2023" t="s">
        <v>8269</v>
      </c>
      <c r="O2023">
        <f t="shared" si="235"/>
        <v>101</v>
      </c>
      <c r="P2023">
        <f t="shared" si="236"/>
        <v>33.57</v>
      </c>
      <c r="Q2023" s="10" t="s">
        <v>8323</v>
      </c>
      <c r="R2023" t="s">
        <v>8326</v>
      </c>
      <c r="S2023" s="14">
        <f t="shared" si="237"/>
        <v>41821.698599537034</v>
      </c>
      <c r="T2023" s="15">
        <f t="shared" si="238"/>
        <v>41851.698599537034</v>
      </c>
      <c r="U2023">
        <f t="shared" ref="U2023:U2025" si="241">YEAR(S2023)</f>
        <v>2014</v>
      </c>
    </row>
    <row r="2024" spans="1:21" ht="49" x14ac:dyDescent="0.25">
      <c r="A2024">
        <v>3455</v>
      </c>
      <c r="B2024" s="3" t="s">
        <v>3454</v>
      </c>
      <c r="C2024" s="3" t="s">
        <v>7565</v>
      </c>
      <c r="D2024" s="6">
        <v>10000</v>
      </c>
      <c r="E2024" s="8">
        <v>10065</v>
      </c>
      <c r="F2024" t="s">
        <v>8218</v>
      </c>
      <c r="G2024" t="s">
        <v>8223</v>
      </c>
      <c r="H2024" t="s">
        <v>8245</v>
      </c>
      <c r="I2024">
        <v>1476381627</v>
      </c>
      <c r="J2024">
        <v>1473789627</v>
      </c>
      <c r="K2024" t="b">
        <v>0</v>
      </c>
      <c r="L2024">
        <v>69</v>
      </c>
      <c r="M2024" t="b">
        <v>1</v>
      </c>
      <c r="N2024" t="s">
        <v>8269</v>
      </c>
      <c r="O2024">
        <f t="shared" si="235"/>
        <v>101</v>
      </c>
      <c r="P2024">
        <f t="shared" si="236"/>
        <v>145.87</v>
      </c>
      <c r="Q2024" s="10" t="s">
        <v>8323</v>
      </c>
      <c r="R2024" t="s">
        <v>8326</v>
      </c>
      <c r="S2024" s="14">
        <f t="shared" si="237"/>
        <v>42626.7503125</v>
      </c>
      <c r="T2024" s="15">
        <f t="shared" si="238"/>
        <v>42656.7503125</v>
      </c>
      <c r="U2024">
        <f t="shared" si="241"/>
        <v>2016</v>
      </c>
    </row>
    <row r="2025" spans="1:21" ht="49" x14ac:dyDescent="0.25">
      <c r="A2025">
        <v>3456</v>
      </c>
      <c r="B2025" s="3" t="s">
        <v>3455</v>
      </c>
      <c r="C2025" s="3" t="s">
        <v>7566</v>
      </c>
      <c r="D2025" s="6">
        <v>3000</v>
      </c>
      <c r="E2025" s="8">
        <v>5739</v>
      </c>
      <c r="F2025" t="s">
        <v>8218</v>
      </c>
      <c r="G2025" t="s">
        <v>8223</v>
      </c>
      <c r="H2025" t="s">
        <v>8245</v>
      </c>
      <c r="I2025">
        <v>1406876340</v>
      </c>
      <c r="J2025">
        <v>1404190567</v>
      </c>
      <c r="K2025" t="b">
        <v>0</v>
      </c>
      <c r="L2025">
        <v>16</v>
      </c>
      <c r="M2025" t="b">
        <v>1</v>
      </c>
      <c r="N2025" t="s">
        <v>8269</v>
      </c>
      <c r="O2025">
        <f t="shared" si="235"/>
        <v>191</v>
      </c>
      <c r="P2025">
        <f t="shared" si="236"/>
        <v>358.69</v>
      </c>
      <c r="Q2025" s="10" t="s">
        <v>8323</v>
      </c>
      <c r="R2025" t="s">
        <v>8326</v>
      </c>
      <c r="S2025" s="14">
        <f t="shared" si="237"/>
        <v>41821.205636574072</v>
      </c>
      <c r="T2025" s="15">
        <f t="shared" si="238"/>
        <v>41852.290972222225</v>
      </c>
      <c r="U2025">
        <f t="shared" si="241"/>
        <v>2014</v>
      </c>
    </row>
    <row r="2026" spans="1:21" ht="49" hidden="1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235"/>
        <v>5</v>
      </c>
      <c r="P2026">
        <f t="shared" si="236"/>
        <v>109.07</v>
      </c>
      <c r="Q2026" s="10" t="s">
        <v>8313</v>
      </c>
      <c r="R2026" t="s">
        <v>8314</v>
      </c>
      <c r="S2026" s="14">
        <f t="shared" si="237"/>
        <v>42010.674513888895</v>
      </c>
      <c r="T2026" s="15">
        <f t="shared" si="238"/>
        <v>42040.674513888895</v>
      </c>
    </row>
    <row r="2027" spans="1:21" ht="33" x14ac:dyDescent="0.25">
      <c r="A2027">
        <v>3457</v>
      </c>
      <c r="B2027" s="3" t="s">
        <v>3456</v>
      </c>
      <c r="C2027" s="3" t="s">
        <v>7567</v>
      </c>
      <c r="D2027" s="6">
        <v>2000</v>
      </c>
      <c r="E2027" s="8">
        <v>2804</v>
      </c>
      <c r="F2027" t="s">
        <v>8218</v>
      </c>
      <c r="G2027" t="s">
        <v>8223</v>
      </c>
      <c r="H2027" t="s">
        <v>8245</v>
      </c>
      <c r="I2027">
        <v>1423720740</v>
      </c>
      <c r="J2027">
        <v>1421081857</v>
      </c>
      <c r="K2027" t="b">
        <v>0</v>
      </c>
      <c r="L2027">
        <v>55</v>
      </c>
      <c r="M2027" t="b">
        <v>1</v>
      </c>
      <c r="N2027" t="s">
        <v>8269</v>
      </c>
      <c r="O2027">
        <f t="shared" si="235"/>
        <v>140</v>
      </c>
      <c r="P2027">
        <f t="shared" si="236"/>
        <v>50.98</v>
      </c>
      <c r="Q2027" s="10" t="s">
        <v>8323</v>
      </c>
      <c r="R2027" t="s">
        <v>8326</v>
      </c>
      <c r="S2027" s="14">
        <f t="shared" si="237"/>
        <v>42016.706678240742</v>
      </c>
      <c r="T2027" s="15">
        <f t="shared" si="238"/>
        <v>42047.249305555553</v>
      </c>
      <c r="U2027">
        <f>YEAR(S2027)</f>
        <v>2015</v>
      </c>
    </row>
    <row r="2028" spans="1:21" ht="49" hidden="1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235"/>
        <v>5</v>
      </c>
      <c r="P2028">
        <f t="shared" si="236"/>
        <v>29.04</v>
      </c>
      <c r="Q2028" s="10" t="s">
        <v>8316</v>
      </c>
      <c r="R2028" t="s">
        <v>8334</v>
      </c>
      <c r="S2028" s="14">
        <f t="shared" si="237"/>
        <v>42647.750092592592</v>
      </c>
      <c r="T2028" s="15">
        <f t="shared" si="238"/>
        <v>42677.750092592592</v>
      </c>
    </row>
    <row r="2029" spans="1:21" ht="49" x14ac:dyDescent="0.25">
      <c r="A2029">
        <v>3458</v>
      </c>
      <c r="B2029" s="3" t="s">
        <v>3457</v>
      </c>
      <c r="C2029" s="3" t="s">
        <v>7568</v>
      </c>
      <c r="D2029" s="6">
        <v>978</v>
      </c>
      <c r="E2029" s="8">
        <v>1216</v>
      </c>
      <c r="F2029" t="s">
        <v>8218</v>
      </c>
      <c r="G2029" t="s">
        <v>8223</v>
      </c>
      <c r="H2029" t="s">
        <v>8245</v>
      </c>
      <c r="I2029">
        <v>1422937620</v>
      </c>
      <c r="J2029">
        <v>1420606303</v>
      </c>
      <c r="K2029" t="b">
        <v>0</v>
      </c>
      <c r="L2029">
        <v>27</v>
      </c>
      <c r="M2029" t="b">
        <v>1</v>
      </c>
      <c r="N2029" t="s">
        <v>8269</v>
      </c>
      <c r="O2029">
        <f t="shared" si="235"/>
        <v>124</v>
      </c>
      <c r="P2029">
        <f t="shared" si="236"/>
        <v>45.04</v>
      </c>
      <c r="Q2029" s="10" t="s">
        <v>8323</v>
      </c>
      <c r="R2029" t="s">
        <v>8326</v>
      </c>
      <c r="S2029" s="14">
        <f t="shared" si="237"/>
        <v>42011.202581018515</v>
      </c>
      <c r="T2029" s="15">
        <f t="shared" si="238"/>
        <v>42038.185416666667</v>
      </c>
      <c r="U2029">
        <f t="shared" ref="U2029:U2033" si="242">YEAR(S2029)</f>
        <v>2015</v>
      </c>
    </row>
    <row r="2030" spans="1:21" ht="49" x14ac:dyDescent="0.25">
      <c r="A2030">
        <v>3459</v>
      </c>
      <c r="B2030" s="3" t="s">
        <v>3458</v>
      </c>
      <c r="C2030" s="3" t="s">
        <v>7569</v>
      </c>
      <c r="D2030" s="6">
        <v>500</v>
      </c>
      <c r="E2030" s="8">
        <v>631</v>
      </c>
      <c r="F2030" t="s">
        <v>8218</v>
      </c>
      <c r="G2030" t="s">
        <v>8224</v>
      </c>
      <c r="H2030" t="s">
        <v>8246</v>
      </c>
      <c r="I2030">
        <v>1463743860</v>
      </c>
      <c r="J2030">
        <v>1461151860</v>
      </c>
      <c r="K2030" t="b">
        <v>0</v>
      </c>
      <c r="L2030">
        <v>36</v>
      </c>
      <c r="M2030" t="b">
        <v>1</v>
      </c>
      <c r="N2030" t="s">
        <v>8269</v>
      </c>
      <c r="O2030">
        <f t="shared" si="235"/>
        <v>126</v>
      </c>
      <c r="P2030">
        <f t="shared" si="236"/>
        <v>17.53</v>
      </c>
      <c r="Q2030" s="10" t="s">
        <v>8323</v>
      </c>
      <c r="R2030" t="s">
        <v>8326</v>
      </c>
      <c r="S2030" s="14">
        <f t="shared" si="237"/>
        <v>42480.479861111111</v>
      </c>
      <c r="T2030" s="15">
        <f t="shared" si="238"/>
        <v>42510.479861111111</v>
      </c>
      <c r="U2030">
        <f t="shared" si="242"/>
        <v>2016</v>
      </c>
    </row>
    <row r="2031" spans="1:21" ht="49" x14ac:dyDescent="0.25">
      <c r="A2031">
        <v>3460</v>
      </c>
      <c r="B2031" s="3" t="s">
        <v>3459</v>
      </c>
      <c r="C2031" s="3" t="s">
        <v>7570</v>
      </c>
      <c r="D2031" s="6">
        <v>500</v>
      </c>
      <c r="E2031" s="8">
        <v>950</v>
      </c>
      <c r="F2031" t="s">
        <v>8218</v>
      </c>
      <c r="G2031" t="s">
        <v>8224</v>
      </c>
      <c r="H2031" t="s">
        <v>8246</v>
      </c>
      <c r="I2031">
        <v>1408106352</v>
      </c>
      <c r="J2031">
        <v>1406896752</v>
      </c>
      <c r="K2031" t="b">
        <v>0</v>
      </c>
      <c r="L2031">
        <v>19</v>
      </c>
      <c r="M2031" t="b">
        <v>1</v>
      </c>
      <c r="N2031" t="s">
        <v>8269</v>
      </c>
      <c r="O2031">
        <f t="shared" si="235"/>
        <v>190</v>
      </c>
      <c r="P2031">
        <f t="shared" si="236"/>
        <v>50</v>
      </c>
      <c r="Q2031" s="10" t="s">
        <v>8323</v>
      </c>
      <c r="R2031" t="s">
        <v>8326</v>
      </c>
      <c r="S2031" s="14">
        <f t="shared" si="237"/>
        <v>41852.527222222219</v>
      </c>
      <c r="T2031" s="15">
        <f t="shared" si="238"/>
        <v>41866.527222222219</v>
      </c>
      <c r="U2031">
        <f t="shared" si="242"/>
        <v>2014</v>
      </c>
    </row>
    <row r="2032" spans="1:21" ht="49" x14ac:dyDescent="0.25">
      <c r="A2032">
        <v>3461</v>
      </c>
      <c r="B2032" s="3" t="s">
        <v>3460</v>
      </c>
      <c r="C2032" s="3" t="s">
        <v>7571</v>
      </c>
      <c r="D2032" s="6">
        <v>500</v>
      </c>
      <c r="E2032" s="8">
        <v>695</v>
      </c>
      <c r="F2032" t="s">
        <v>8218</v>
      </c>
      <c r="G2032" t="s">
        <v>8223</v>
      </c>
      <c r="H2032" t="s">
        <v>8245</v>
      </c>
      <c r="I2032">
        <v>1477710000</v>
      </c>
      <c r="J2032">
        <v>1475248279</v>
      </c>
      <c r="K2032" t="b">
        <v>0</v>
      </c>
      <c r="L2032">
        <v>12</v>
      </c>
      <c r="M2032" t="b">
        <v>1</v>
      </c>
      <c r="N2032" t="s">
        <v>8269</v>
      </c>
      <c r="O2032">
        <f t="shared" si="235"/>
        <v>139</v>
      </c>
      <c r="P2032">
        <f t="shared" si="236"/>
        <v>57.92</v>
      </c>
      <c r="Q2032" s="10" t="s">
        <v>8323</v>
      </c>
      <c r="R2032" t="s">
        <v>8326</v>
      </c>
      <c r="S2032" s="14">
        <f t="shared" si="237"/>
        <v>42643.632858796293</v>
      </c>
      <c r="T2032" s="15">
        <f t="shared" si="238"/>
        <v>42672.125</v>
      </c>
      <c r="U2032">
        <f t="shared" si="242"/>
        <v>2016</v>
      </c>
    </row>
    <row r="2033" spans="1:21" ht="49" x14ac:dyDescent="0.25">
      <c r="A2033">
        <v>3462</v>
      </c>
      <c r="B2033" s="3" t="s">
        <v>3461</v>
      </c>
      <c r="C2033" s="3" t="s">
        <v>7572</v>
      </c>
      <c r="D2033" s="6">
        <v>250</v>
      </c>
      <c r="E2033" s="8">
        <v>505</v>
      </c>
      <c r="F2033" t="s">
        <v>8218</v>
      </c>
      <c r="G2033" t="s">
        <v>8223</v>
      </c>
      <c r="H2033" t="s">
        <v>8245</v>
      </c>
      <c r="I2033">
        <v>1436551200</v>
      </c>
      <c r="J2033">
        <v>1435181628</v>
      </c>
      <c r="K2033" t="b">
        <v>0</v>
      </c>
      <c r="L2033">
        <v>17</v>
      </c>
      <c r="M2033" t="b">
        <v>1</v>
      </c>
      <c r="N2033" t="s">
        <v>8269</v>
      </c>
      <c r="O2033">
        <f t="shared" si="235"/>
        <v>202</v>
      </c>
      <c r="P2033">
        <f t="shared" si="236"/>
        <v>29.71</v>
      </c>
      <c r="Q2033" s="10" t="s">
        <v>8323</v>
      </c>
      <c r="R2033" t="s">
        <v>8326</v>
      </c>
      <c r="S2033" s="14">
        <f t="shared" si="237"/>
        <v>42179.898472222223</v>
      </c>
      <c r="T2033" s="15">
        <f t="shared" si="238"/>
        <v>42195.75</v>
      </c>
      <c r="U2033">
        <f t="shared" si="242"/>
        <v>2015</v>
      </c>
    </row>
    <row r="2034" spans="1:21" ht="33" hidden="1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235"/>
        <v>161</v>
      </c>
      <c r="P2034">
        <f t="shared" si="236"/>
        <v>76.86</v>
      </c>
      <c r="Q2034" s="10" t="s">
        <v>8327</v>
      </c>
      <c r="R2034" t="s">
        <v>8331</v>
      </c>
      <c r="S2034" s="14">
        <f t="shared" si="237"/>
        <v>42075.171203703707</v>
      </c>
      <c r="T2034" s="15">
        <f t="shared" si="238"/>
        <v>42105.171203703707</v>
      </c>
    </row>
    <row r="2035" spans="1:21" ht="49" hidden="1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235"/>
        <v>103</v>
      </c>
      <c r="P2035">
        <f t="shared" si="236"/>
        <v>43.62</v>
      </c>
      <c r="Q2035" s="10" t="s">
        <v>8327</v>
      </c>
      <c r="R2035" t="s">
        <v>8341</v>
      </c>
      <c r="S2035" s="14">
        <f t="shared" si="237"/>
        <v>41390.757754629631</v>
      </c>
      <c r="T2035" s="15">
        <f t="shared" si="238"/>
        <v>41425.708333333336</v>
      </c>
    </row>
    <row r="2036" spans="1:21" ht="49" hidden="1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235"/>
        <v>107</v>
      </c>
      <c r="P2036">
        <f t="shared" si="236"/>
        <v>64.44</v>
      </c>
      <c r="Q2036" s="10" t="s">
        <v>8327</v>
      </c>
      <c r="R2036" t="s">
        <v>8331</v>
      </c>
      <c r="S2036" s="14">
        <f t="shared" si="237"/>
        <v>41571.998379629629</v>
      </c>
      <c r="T2036" s="15">
        <f t="shared" si="238"/>
        <v>41614.973611111112</v>
      </c>
    </row>
    <row r="2037" spans="1:21" ht="49" x14ac:dyDescent="0.25">
      <c r="A2037">
        <v>3463</v>
      </c>
      <c r="B2037" s="3" t="s">
        <v>3462</v>
      </c>
      <c r="C2037" s="3" t="s">
        <v>7573</v>
      </c>
      <c r="D2037" s="6">
        <v>10000</v>
      </c>
      <c r="E2037" s="8">
        <v>10338</v>
      </c>
      <c r="F2037" t="s">
        <v>8218</v>
      </c>
      <c r="G2037" t="s">
        <v>8228</v>
      </c>
      <c r="H2037" t="s">
        <v>8250</v>
      </c>
      <c r="I2037">
        <v>1476158340</v>
      </c>
      <c r="J2037">
        <v>1472594585</v>
      </c>
      <c r="K2037" t="b">
        <v>0</v>
      </c>
      <c r="L2037">
        <v>114</v>
      </c>
      <c r="M2037" t="b">
        <v>1</v>
      </c>
      <c r="N2037" t="s">
        <v>8269</v>
      </c>
      <c r="O2037">
        <f t="shared" si="235"/>
        <v>103</v>
      </c>
      <c r="P2037">
        <f t="shared" si="236"/>
        <v>90.68</v>
      </c>
      <c r="Q2037" s="10" t="s">
        <v>8323</v>
      </c>
      <c r="R2037" t="s">
        <v>8326</v>
      </c>
      <c r="S2037" s="14">
        <f t="shared" si="237"/>
        <v>42612.918807870374</v>
      </c>
      <c r="T2037" s="15">
        <f t="shared" si="238"/>
        <v>42654.165972222225</v>
      </c>
      <c r="U2037">
        <f>YEAR(S2037)</f>
        <v>2016</v>
      </c>
    </row>
    <row r="2038" spans="1:21" ht="49" hidden="1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235"/>
        <v>8</v>
      </c>
      <c r="P2038">
        <f t="shared" si="236"/>
        <v>200.63</v>
      </c>
      <c r="Q2038" s="10" t="s">
        <v>8323</v>
      </c>
      <c r="R2038" t="s">
        <v>8324</v>
      </c>
      <c r="S2038" s="14">
        <f t="shared" si="237"/>
        <v>42628.690266203703</v>
      </c>
      <c r="T2038" s="15">
        <f t="shared" si="238"/>
        <v>42660.166666666672</v>
      </c>
    </row>
    <row r="2039" spans="1:21" ht="49" hidden="1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235"/>
        <v>119</v>
      </c>
      <c r="P2039">
        <f t="shared" si="236"/>
        <v>80.25</v>
      </c>
      <c r="Q2039" s="10" t="s">
        <v>8323</v>
      </c>
      <c r="R2039" t="s">
        <v>8324</v>
      </c>
      <c r="S2039" s="14">
        <f t="shared" si="237"/>
        <v>42780.740277777775</v>
      </c>
      <c r="T2039" s="15">
        <f t="shared" si="238"/>
        <v>42795.083333333328</v>
      </c>
    </row>
    <row r="2040" spans="1:21" ht="33" hidden="1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235"/>
        <v>107</v>
      </c>
      <c r="P2040">
        <f t="shared" si="236"/>
        <v>39.049999999999997</v>
      </c>
      <c r="Q2040" s="10" t="s">
        <v>8311</v>
      </c>
      <c r="R2040" t="s">
        <v>8333</v>
      </c>
      <c r="S2040" s="14">
        <f t="shared" si="237"/>
        <v>41943.604097222218</v>
      </c>
      <c r="T2040" s="15">
        <f t="shared" si="238"/>
        <v>41974.207638888889</v>
      </c>
    </row>
    <row r="2041" spans="1:21" ht="49" x14ac:dyDescent="0.25">
      <c r="A2041">
        <v>3464</v>
      </c>
      <c r="B2041" s="3" t="s">
        <v>3463</v>
      </c>
      <c r="C2041" s="3" t="s">
        <v>7574</v>
      </c>
      <c r="D2041" s="6">
        <v>5000</v>
      </c>
      <c r="E2041" s="8">
        <v>5116.18</v>
      </c>
      <c r="F2041" t="s">
        <v>8218</v>
      </c>
      <c r="G2041" t="s">
        <v>8223</v>
      </c>
      <c r="H2041" t="s">
        <v>8245</v>
      </c>
      <c r="I2041">
        <v>1471921637</v>
      </c>
      <c r="J2041">
        <v>1469329637</v>
      </c>
      <c r="K2041" t="b">
        <v>0</v>
      </c>
      <c r="L2041">
        <v>93</v>
      </c>
      <c r="M2041" t="b">
        <v>1</v>
      </c>
      <c r="N2041" t="s">
        <v>8269</v>
      </c>
      <c r="O2041">
        <f t="shared" si="235"/>
        <v>102</v>
      </c>
      <c r="P2041">
        <f t="shared" si="236"/>
        <v>55.01</v>
      </c>
      <c r="Q2041" s="10" t="s">
        <v>8323</v>
      </c>
      <c r="R2041" t="s">
        <v>8326</v>
      </c>
      <c r="S2041" s="14">
        <f t="shared" si="237"/>
        <v>42575.130057870367</v>
      </c>
      <c r="T2041" s="15">
        <f t="shared" si="238"/>
        <v>42605.130057870367</v>
      </c>
      <c r="U2041">
        <f>YEAR(S2041)</f>
        <v>2016</v>
      </c>
    </row>
    <row r="2042" spans="1:21" ht="33" hidden="1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235"/>
        <v>106</v>
      </c>
      <c r="P2042">
        <f t="shared" si="236"/>
        <v>40.78</v>
      </c>
      <c r="Q2042" s="10" t="s">
        <v>8321</v>
      </c>
      <c r="R2042" t="s">
        <v>8343</v>
      </c>
      <c r="S2042" s="14">
        <f t="shared" si="237"/>
        <v>41631.902766203704</v>
      </c>
      <c r="T2042" s="15">
        <f t="shared" si="238"/>
        <v>41661.902766203704</v>
      </c>
    </row>
    <row r="2043" spans="1:21" ht="49" x14ac:dyDescent="0.25">
      <c r="A2043">
        <v>3465</v>
      </c>
      <c r="B2043" s="3" t="s">
        <v>3464</v>
      </c>
      <c r="C2043" s="3" t="s">
        <v>7575</v>
      </c>
      <c r="D2043" s="6">
        <v>2000</v>
      </c>
      <c r="E2043" s="8">
        <v>2060</v>
      </c>
      <c r="F2043" t="s">
        <v>8218</v>
      </c>
      <c r="G2043" t="s">
        <v>8224</v>
      </c>
      <c r="H2043" t="s">
        <v>8246</v>
      </c>
      <c r="I2043">
        <v>1439136000</v>
      </c>
      <c r="J2043">
        <v>1436972472</v>
      </c>
      <c r="K2043" t="b">
        <v>0</v>
      </c>
      <c r="L2043">
        <v>36</v>
      </c>
      <c r="M2043" t="b">
        <v>1</v>
      </c>
      <c r="N2043" t="s">
        <v>8269</v>
      </c>
      <c r="O2043">
        <f t="shared" si="235"/>
        <v>103</v>
      </c>
      <c r="P2043">
        <f t="shared" si="236"/>
        <v>57.22</v>
      </c>
      <c r="Q2043" s="10" t="s">
        <v>8323</v>
      </c>
      <c r="R2043" t="s">
        <v>8326</v>
      </c>
      <c r="S2043" s="14">
        <f t="shared" si="237"/>
        <v>42200.625833333332</v>
      </c>
      <c r="T2043" s="15">
        <f t="shared" si="238"/>
        <v>42225.666666666672</v>
      </c>
      <c r="U2043">
        <f>YEAR(S2043)</f>
        <v>2015</v>
      </c>
    </row>
    <row r="2044" spans="1:21" ht="49" hidden="1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235"/>
        <v>79</v>
      </c>
      <c r="P2044">
        <f t="shared" si="236"/>
        <v>131.66999999999999</v>
      </c>
      <c r="Q2044" s="10" t="s">
        <v>8313</v>
      </c>
      <c r="R2044" t="s">
        <v>8351</v>
      </c>
      <c r="S2044" s="14">
        <f t="shared" si="237"/>
        <v>42707.895462962959</v>
      </c>
      <c r="T2044" s="15">
        <f t="shared" si="238"/>
        <v>42729.458333333328</v>
      </c>
    </row>
    <row r="2045" spans="1:21" ht="33" x14ac:dyDescent="0.25">
      <c r="A2045">
        <v>3466</v>
      </c>
      <c r="B2045" s="3" t="s">
        <v>3465</v>
      </c>
      <c r="C2045" s="3" t="s">
        <v>7576</v>
      </c>
      <c r="D2045" s="6">
        <v>3500</v>
      </c>
      <c r="E2045" s="8">
        <v>4450</v>
      </c>
      <c r="F2045" t="s">
        <v>8218</v>
      </c>
      <c r="G2045" t="s">
        <v>8223</v>
      </c>
      <c r="H2045" t="s">
        <v>8245</v>
      </c>
      <c r="I2045">
        <v>1461108450</v>
      </c>
      <c r="J2045">
        <v>1455928050</v>
      </c>
      <c r="K2045" t="b">
        <v>0</v>
      </c>
      <c r="L2045">
        <v>61</v>
      </c>
      <c r="M2045" t="b">
        <v>1</v>
      </c>
      <c r="N2045" t="s">
        <v>8269</v>
      </c>
      <c r="O2045">
        <f t="shared" si="235"/>
        <v>127</v>
      </c>
      <c r="P2045">
        <f t="shared" si="236"/>
        <v>72.95</v>
      </c>
      <c r="Q2045" s="10" t="s">
        <v>8323</v>
      </c>
      <c r="R2045" t="s">
        <v>8326</v>
      </c>
      <c r="S2045" s="14">
        <f t="shared" si="237"/>
        <v>42420.019097222219</v>
      </c>
      <c r="T2045" s="15">
        <f t="shared" si="238"/>
        <v>42479.977430555555</v>
      </c>
      <c r="U2045">
        <f>YEAR(S2045)</f>
        <v>2016</v>
      </c>
    </row>
    <row r="2046" spans="1:21" ht="33" hidden="1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235"/>
        <v>105</v>
      </c>
      <c r="P2046">
        <f t="shared" si="236"/>
        <v>58.37</v>
      </c>
      <c r="Q2046" s="10" t="s">
        <v>8327</v>
      </c>
      <c r="R2046" t="s">
        <v>8331</v>
      </c>
      <c r="S2046" s="14">
        <f t="shared" si="237"/>
        <v>41301.654340277775</v>
      </c>
      <c r="T2046" s="15">
        <f t="shared" si="238"/>
        <v>41341.654340277775</v>
      </c>
    </row>
    <row r="2047" spans="1:21" ht="49" hidden="1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235"/>
        <v>105</v>
      </c>
      <c r="P2047">
        <f t="shared" si="236"/>
        <v>58.33</v>
      </c>
      <c r="Q2047" s="10" t="s">
        <v>8327</v>
      </c>
      <c r="R2047" t="s">
        <v>8331</v>
      </c>
      <c r="S2047" s="14">
        <f t="shared" si="237"/>
        <v>41123.056273148148</v>
      </c>
      <c r="T2047" s="15">
        <f t="shared" si="238"/>
        <v>41153.056273148148</v>
      </c>
    </row>
    <row r="2048" spans="1:21" ht="49" hidden="1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235"/>
        <v>11</v>
      </c>
      <c r="P2048">
        <f t="shared" si="236"/>
        <v>56.25</v>
      </c>
      <c r="Q2048" s="10" t="s">
        <v>8327</v>
      </c>
      <c r="R2048" t="s">
        <v>8350</v>
      </c>
      <c r="S2048" s="14">
        <f t="shared" si="237"/>
        <v>41180.86241898148</v>
      </c>
      <c r="T2048" s="15">
        <f t="shared" si="238"/>
        <v>41231</v>
      </c>
    </row>
    <row r="2049" spans="1:21" ht="49" hidden="1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235"/>
        <v>11</v>
      </c>
      <c r="P2049">
        <f t="shared" si="236"/>
        <v>225</v>
      </c>
      <c r="Q2049" s="10" t="s">
        <v>8311</v>
      </c>
      <c r="R2049" t="s">
        <v>8348</v>
      </c>
      <c r="S2049" s="14">
        <f t="shared" si="237"/>
        <v>41832.672685185185</v>
      </c>
      <c r="T2049" s="15">
        <f t="shared" si="238"/>
        <v>41887.568749999999</v>
      </c>
    </row>
    <row r="2050" spans="1:21" ht="21" x14ac:dyDescent="0.25">
      <c r="A2050">
        <v>3467</v>
      </c>
      <c r="B2050" s="3" t="s">
        <v>3466</v>
      </c>
      <c r="C2050" s="3" t="s">
        <v>7577</v>
      </c>
      <c r="D2050" s="6">
        <v>3000</v>
      </c>
      <c r="E2050" s="8">
        <v>3030</v>
      </c>
      <c r="F2050" t="s">
        <v>8218</v>
      </c>
      <c r="G2050" t="s">
        <v>8223</v>
      </c>
      <c r="H2050" t="s">
        <v>8245</v>
      </c>
      <c r="I2050">
        <v>1426864032</v>
      </c>
      <c r="J2050">
        <v>1424275632</v>
      </c>
      <c r="K2050" t="b">
        <v>0</v>
      </c>
      <c r="L2050">
        <v>47</v>
      </c>
      <c r="M2050" t="b">
        <v>1</v>
      </c>
      <c r="N2050" t="s">
        <v>8269</v>
      </c>
      <c r="O2050">
        <f t="shared" ref="O2050:O2113" si="243">ROUND(E2050/D2050*100,0)</f>
        <v>101</v>
      </c>
      <c r="P2050">
        <f t="shared" si="236"/>
        <v>64.47</v>
      </c>
      <c r="Q2050" s="10" t="s">
        <v>8323</v>
      </c>
      <c r="R2050" t="s">
        <v>8326</v>
      </c>
      <c r="S2050" s="14">
        <f t="shared" si="237"/>
        <v>42053.671666666662</v>
      </c>
      <c r="T2050" s="15">
        <f t="shared" si="238"/>
        <v>42083.630000000005</v>
      </c>
      <c r="U2050">
        <f>YEAR(S2050)</f>
        <v>2015</v>
      </c>
    </row>
    <row r="2051" spans="1:21" ht="33" hidden="1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si="243"/>
        <v>26</v>
      </c>
      <c r="P2051">
        <f t="shared" si="236"/>
        <v>87.31</v>
      </c>
      <c r="Q2051" s="10" t="s">
        <v>8321</v>
      </c>
      <c r="R2051" t="s">
        <v>8325</v>
      </c>
      <c r="S2051" s="14">
        <f t="shared" si="237"/>
        <v>41867.083368055559</v>
      </c>
      <c r="T2051" s="15">
        <f t="shared" si="238"/>
        <v>41897.083368055559</v>
      </c>
    </row>
    <row r="2052" spans="1:21" ht="49" hidden="1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243"/>
        <v>2</v>
      </c>
      <c r="P2052">
        <f t="shared" si="236"/>
        <v>224.43</v>
      </c>
      <c r="Q2052" s="10" t="s">
        <v>8308</v>
      </c>
      <c r="R2052" t="s">
        <v>8342</v>
      </c>
      <c r="S2052" s="14">
        <f t="shared" si="237"/>
        <v>42074.935740740737</v>
      </c>
      <c r="T2052" s="15">
        <f t="shared" si="238"/>
        <v>42104.935740740737</v>
      </c>
    </row>
    <row r="2053" spans="1:21" ht="49" hidden="1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243"/>
        <v>393</v>
      </c>
      <c r="P2053">
        <f t="shared" si="236"/>
        <v>60.38</v>
      </c>
      <c r="Q2053" s="10" t="s">
        <v>8321</v>
      </c>
      <c r="R2053" t="s">
        <v>8343</v>
      </c>
      <c r="S2053" s="14">
        <f t="shared" si="237"/>
        <v>40997.144872685189</v>
      </c>
      <c r="T2053" s="15">
        <f t="shared" si="238"/>
        <v>41050.124305555553</v>
      </c>
    </row>
    <row r="2054" spans="1:21" ht="49" hidden="1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243"/>
        <v>46</v>
      </c>
      <c r="P2054">
        <f t="shared" si="236"/>
        <v>34.130000000000003</v>
      </c>
      <c r="Q2054" s="10" t="s">
        <v>8323</v>
      </c>
      <c r="R2054" t="s">
        <v>8324</v>
      </c>
      <c r="S2054" s="14">
        <f t="shared" si="237"/>
        <v>42801.774699074071</v>
      </c>
      <c r="T2054" s="15">
        <f t="shared" si="238"/>
        <v>42832.733032407406</v>
      </c>
    </row>
    <row r="2055" spans="1:21" ht="49" x14ac:dyDescent="0.25">
      <c r="A2055">
        <v>3468</v>
      </c>
      <c r="B2055" s="3" t="s">
        <v>3467</v>
      </c>
      <c r="C2055" s="3" t="s">
        <v>7578</v>
      </c>
      <c r="D2055" s="6">
        <v>10000</v>
      </c>
      <c r="E2055" s="8">
        <v>12178</v>
      </c>
      <c r="F2055" t="s">
        <v>8218</v>
      </c>
      <c r="G2055" t="s">
        <v>8223</v>
      </c>
      <c r="H2055" t="s">
        <v>8245</v>
      </c>
      <c r="I2055">
        <v>1474426800</v>
      </c>
      <c r="J2055">
        <v>1471976529</v>
      </c>
      <c r="K2055" t="b">
        <v>0</v>
      </c>
      <c r="L2055">
        <v>17</v>
      </c>
      <c r="M2055" t="b">
        <v>1</v>
      </c>
      <c r="N2055" t="s">
        <v>8269</v>
      </c>
      <c r="O2055">
        <f t="shared" si="243"/>
        <v>122</v>
      </c>
      <c r="P2055">
        <f t="shared" si="236"/>
        <v>716.35</v>
      </c>
      <c r="Q2055" s="10" t="s">
        <v>8323</v>
      </c>
      <c r="R2055" t="s">
        <v>8326</v>
      </c>
      <c r="S2055" s="14">
        <f t="shared" si="237"/>
        <v>42605.765381944439</v>
      </c>
      <c r="T2055" s="15">
        <f t="shared" si="238"/>
        <v>42634.125</v>
      </c>
      <c r="U2055">
        <f t="shared" ref="U2055:U2057" si="244">YEAR(S2055)</f>
        <v>2016</v>
      </c>
    </row>
    <row r="2056" spans="1:21" ht="49" x14ac:dyDescent="0.25">
      <c r="A2056">
        <v>3469</v>
      </c>
      <c r="B2056" s="3" t="s">
        <v>3468</v>
      </c>
      <c r="C2056" s="3" t="s">
        <v>7579</v>
      </c>
      <c r="D2056" s="6">
        <v>2800</v>
      </c>
      <c r="E2056" s="8">
        <v>3175</v>
      </c>
      <c r="F2056" t="s">
        <v>8218</v>
      </c>
      <c r="G2056" t="s">
        <v>8223</v>
      </c>
      <c r="H2056" t="s">
        <v>8245</v>
      </c>
      <c r="I2056">
        <v>1461857045</v>
      </c>
      <c r="J2056">
        <v>1459265045</v>
      </c>
      <c r="K2056" t="b">
        <v>0</v>
      </c>
      <c r="L2056">
        <v>63</v>
      </c>
      <c r="M2056" t="b">
        <v>1</v>
      </c>
      <c r="N2056" t="s">
        <v>8269</v>
      </c>
      <c r="O2056">
        <f t="shared" si="243"/>
        <v>113</v>
      </c>
      <c r="P2056">
        <f t="shared" si="236"/>
        <v>50.4</v>
      </c>
      <c r="Q2056" s="10" t="s">
        <v>8323</v>
      </c>
      <c r="R2056" t="s">
        <v>8326</v>
      </c>
      <c r="S2056" s="14">
        <f t="shared" si="237"/>
        <v>42458.641724537039</v>
      </c>
      <c r="T2056" s="15">
        <f t="shared" si="238"/>
        <v>42488.641724537039</v>
      </c>
      <c r="U2056">
        <f t="shared" si="244"/>
        <v>2016</v>
      </c>
    </row>
    <row r="2057" spans="1:21" ht="33" x14ac:dyDescent="0.25">
      <c r="A2057">
        <v>3470</v>
      </c>
      <c r="B2057" s="3" t="s">
        <v>3469</v>
      </c>
      <c r="C2057" s="3" t="s">
        <v>7580</v>
      </c>
      <c r="D2057" s="6">
        <v>250</v>
      </c>
      <c r="E2057" s="8">
        <v>375</v>
      </c>
      <c r="F2057" t="s">
        <v>8218</v>
      </c>
      <c r="G2057" t="s">
        <v>8223</v>
      </c>
      <c r="H2057" t="s">
        <v>8245</v>
      </c>
      <c r="I2057">
        <v>1468618680</v>
      </c>
      <c r="J2057">
        <v>1465345902</v>
      </c>
      <c r="K2057" t="b">
        <v>0</v>
      </c>
      <c r="L2057">
        <v>9</v>
      </c>
      <c r="M2057" t="b">
        <v>1</v>
      </c>
      <c r="N2057" t="s">
        <v>8269</v>
      </c>
      <c r="O2057">
        <f t="shared" si="243"/>
        <v>150</v>
      </c>
      <c r="P2057">
        <f t="shared" si="236"/>
        <v>41.67</v>
      </c>
      <c r="Q2057" s="10" t="s">
        <v>8323</v>
      </c>
      <c r="R2057" t="s">
        <v>8326</v>
      </c>
      <c r="S2057" s="14">
        <f t="shared" si="237"/>
        <v>42529.022013888884</v>
      </c>
      <c r="T2057" s="15">
        <f t="shared" si="238"/>
        <v>42566.901388888888</v>
      </c>
      <c r="U2057">
        <f t="shared" si="244"/>
        <v>2016</v>
      </c>
    </row>
    <row r="2058" spans="1:21" ht="49" hidden="1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243"/>
        <v>130</v>
      </c>
      <c r="P2058">
        <f t="shared" si="236"/>
        <v>24.42</v>
      </c>
      <c r="Q2058" s="10" t="s">
        <v>8311</v>
      </c>
      <c r="R2058" t="s">
        <v>8333</v>
      </c>
      <c r="S2058" s="14">
        <f t="shared" si="237"/>
        <v>42502.807627314818</v>
      </c>
      <c r="T2058" s="15">
        <f t="shared" si="238"/>
        <v>42532.807627314818</v>
      </c>
    </row>
    <row r="2059" spans="1:21" ht="49" hidden="1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243"/>
        <v>104</v>
      </c>
      <c r="P2059">
        <f t="shared" si="236"/>
        <v>53.83</v>
      </c>
      <c r="Q2059" s="10" t="s">
        <v>8327</v>
      </c>
      <c r="R2059" t="s">
        <v>8331</v>
      </c>
      <c r="S2059" s="14">
        <f t="shared" si="237"/>
        <v>40070.253819444442</v>
      </c>
      <c r="T2059" s="15">
        <f t="shared" si="238"/>
        <v>40148.708333333336</v>
      </c>
    </row>
    <row r="2060" spans="1:21" ht="65" hidden="1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243"/>
        <v>312</v>
      </c>
      <c r="P2060">
        <f t="shared" si="236"/>
        <v>91.76</v>
      </c>
      <c r="Q2060" s="10" t="s">
        <v>8308</v>
      </c>
      <c r="R2060" t="s">
        <v>8309</v>
      </c>
      <c r="S2060" s="14">
        <f t="shared" si="237"/>
        <v>40347.125601851854</v>
      </c>
      <c r="T2060" s="15">
        <f t="shared" si="238"/>
        <v>40361.958333333336</v>
      </c>
    </row>
    <row r="2061" spans="1:21" ht="49" x14ac:dyDescent="0.25">
      <c r="A2061">
        <v>3471</v>
      </c>
      <c r="B2061" s="3" t="s">
        <v>3470</v>
      </c>
      <c r="C2061" s="3" t="s">
        <v>7581</v>
      </c>
      <c r="D2061" s="6">
        <v>500</v>
      </c>
      <c r="E2061" s="8">
        <v>1073</v>
      </c>
      <c r="F2061" t="s">
        <v>8218</v>
      </c>
      <c r="G2061" t="s">
        <v>8224</v>
      </c>
      <c r="H2061" t="s">
        <v>8246</v>
      </c>
      <c r="I2061">
        <v>1409515200</v>
      </c>
      <c r="J2061">
        <v>1405971690</v>
      </c>
      <c r="K2061" t="b">
        <v>0</v>
      </c>
      <c r="L2061">
        <v>30</v>
      </c>
      <c r="M2061" t="b">
        <v>1</v>
      </c>
      <c r="N2061" t="s">
        <v>8269</v>
      </c>
      <c r="O2061">
        <f t="shared" si="243"/>
        <v>215</v>
      </c>
      <c r="P2061">
        <f t="shared" si="236"/>
        <v>35.770000000000003</v>
      </c>
      <c r="Q2061" s="10" t="s">
        <v>8323</v>
      </c>
      <c r="R2061" t="s">
        <v>8326</v>
      </c>
      <c r="S2061" s="14">
        <f t="shared" si="237"/>
        <v>41841.820486111108</v>
      </c>
      <c r="T2061" s="15">
        <f t="shared" si="238"/>
        <v>41882.833333333336</v>
      </c>
      <c r="U2061">
        <f>YEAR(S2061)</f>
        <v>2014</v>
      </c>
    </row>
    <row r="2062" spans="1:21" ht="33" hidden="1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243"/>
        <v>104</v>
      </c>
      <c r="P2062">
        <f t="shared" si="236"/>
        <v>77.75</v>
      </c>
      <c r="Q2062" s="10" t="s">
        <v>8327</v>
      </c>
      <c r="R2062" t="s">
        <v>8331</v>
      </c>
      <c r="S2062" s="14">
        <f t="shared" si="237"/>
        <v>41548.00335648148</v>
      </c>
      <c r="T2062" s="15">
        <f t="shared" si="238"/>
        <v>41563.00335648148</v>
      </c>
    </row>
    <row r="2063" spans="1:21" ht="33" hidden="1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243"/>
        <v>21</v>
      </c>
      <c r="P2063">
        <f t="shared" si="236"/>
        <v>25.49</v>
      </c>
      <c r="Q2063" s="10" t="s">
        <v>8319</v>
      </c>
      <c r="R2063" t="s">
        <v>8320</v>
      </c>
      <c r="S2063" s="14">
        <f t="shared" si="237"/>
        <v>42790.885243055556</v>
      </c>
      <c r="T2063" s="15">
        <f t="shared" si="238"/>
        <v>42820.843576388885</v>
      </c>
    </row>
    <row r="2064" spans="1:21" ht="49" hidden="1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243"/>
        <v>104</v>
      </c>
      <c r="P2064">
        <f t="shared" si="236"/>
        <v>62.12</v>
      </c>
      <c r="Q2064" s="10" t="s">
        <v>8327</v>
      </c>
      <c r="R2064" t="s">
        <v>8328</v>
      </c>
      <c r="S2064" s="14">
        <f t="shared" si="237"/>
        <v>40764.204375000001</v>
      </c>
      <c r="T2064" s="15">
        <f t="shared" si="238"/>
        <v>40794.204375000001</v>
      </c>
    </row>
    <row r="2065" spans="1:21" ht="49" hidden="1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243"/>
        <v>111</v>
      </c>
      <c r="P2065">
        <f t="shared" si="236"/>
        <v>67.39</v>
      </c>
      <c r="Q2065" s="10" t="s">
        <v>8311</v>
      </c>
      <c r="R2065" t="s">
        <v>8333</v>
      </c>
      <c r="S2065" s="14">
        <f t="shared" si="237"/>
        <v>41689.917962962965</v>
      </c>
      <c r="T2065" s="15">
        <f t="shared" si="238"/>
        <v>41719.876296296294</v>
      </c>
    </row>
    <row r="2066" spans="1:21" ht="33" hidden="1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243"/>
        <v>0</v>
      </c>
      <c r="P2066">
        <f t="shared" si="236"/>
        <v>775</v>
      </c>
      <c r="Q2066" s="10" t="s">
        <v>8323</v>
      </c>
      <c r="R2066" t="s">
        <v>8324</v>
      </c>
      <c r="S2066" s="14">
        <f t="shared" si="237"/>
        <v>42534.649571759262</v>
      </c>
      <c r="T2066" s="15">
        <f t="shared" si="238"/>
        <v>42553.649571759262</v>
      </c>
    </row>
    <row r="2067" spans="1:21" ht="49" hidden="1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243"/>
        <v>129</v>
      </c>
      <c r="P2067">
        <f t="shared" si="236"/>
        <v>64.459999999999994</v>
      </c>
      <c r="Q2067" s="10" t="s">
        <v>8323</v>
      </c>
      <c r="R2067" t="s">
        <v>8335</v>
      </c>
      <c r="S2067" s="14">
        <f t="shared" si="237"/>
        <v>42420.140277777777</v>
      </c>
      <c r="T2067" s="15">
        <f t="shared" si="238"/>
        <v>42444.666666666672</v>
      </c>
    </row>
    <row r="2068" spans="1:21" ht="49" hidden="1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243"/>
        <v>17</v>
      </c>
      <c r="P2068">
        <f t="shared" ref="P2068:P2131" si="245">IFERROR(ROUND(E2068/L2068,2),0)</f>
        <v>110.29</v>
      </c>
      <c r="Q2068" s="10" t="s">
        <v>8308</v>
      </c>
      <c r="R2068" t="s">
        <v>8310</v>
      </c>
      <c r="S2068" s="14">
        <f t="shared" ref="S2068:S2131" si="246">(((J2068/60)/60)/24)+DATE(1970,1,1)</f>
        <v>42182.008402777778</v>
      </c>
      <c r="T2068" s="15">
        <f t="shared" ref="T2068:T2131" si="247">(((I2068/60)/60)/24)+DATE(1970,1,1)</f>
        <v>42227.008402777778</v>
      </c>
    </row>
    <row r="2069" spans="1:21" ht="49" hidden="1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243"/>
        <v>154</v>
      </c>
      <c r="P2069">
        <f t="shared" si="245"/>
        <v>48.06</v>
      </c>
      <c r="Q2069" s="10" t="s">
        <v>8316</v>
      </c>
      <c r="R2069" t="s">
        <v>8317</v>
      </c>
      <c r="S2069" s="14">
        <f t="shared" si="246"/>
        <v>42020.806701388887</v>
      </c>
      <c r="T2069" s="15">
        <f t="shared" si="247"/>
        <v>42039.166666666672</v>
      </c>
    </row>
    <row r="2070" spans="1:21" ht="49" hidden="1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243"/>
        <v>102</v>
      </c>
      <c r="P2070">
        <f t="shared" si="245"/>
        <v>66.83</v>
      </c>
      <c r="Q2070" s="10" t="s">
        <v>8327</v>
      </c>
      <c r="R2070" t="s">
        <v>8328</v>
      </c>
      <c r="S2070" s="14">
        <f t="shared" si="246"/>
        <v>41205.854537037041</v>
      </c>
      <c r="T2070" s="15">
        <f t="shared" si="247"/>
        <v>41265.896203703705</v>
      </c>
    </row>
    <row r="2071" spans="1:21" ht="49" x14ac:dyDescent="0.25">
      <c r="A2071">
        <v>3472</v>
      </c>
      <c r="B2071" s="3" t="s">
        <v>3471</v>
      </c>
      <c r="C2071" s="3" t="s">
        <v>7582</v>
      </c>
      <c r="D2071" s="6">
        <v>2000</v>
      </c>
      <c r="E2071" s="8">
        <v>2041</v>
      </c>
      <c r="F2071" t="s">
        <v>8218</v>
      </c>
      <c r="G2071" t="s">
        <v>8223</v>
      </c>
      <c r="H2071" t="s">
        <v>8245</v>
      </c>
      <c r="I2071">
        <v>1415253540</v>
      </c>
      <c r="J2071">
        <v>1413432331</v>
      </c>
      <c r="K2071" t="b">
        <v>0</v>
      </c>
      <c r="L2071">
        <v>23</v>
      </c>
      <c r="M2071" t="b">
        <v>1</v>
      </c>
      <c r="N2071" t="s">
        <v>8269</v>
      </c>
      <c r="O2071">
        <f t="shared" si="243"/>
        <v>102</v>
      </c>
      <c r="P2071">
        <f t="shared" si="245"/>
        <v>88.74</v>
      </c>
      <c r="Q2071" s="10" t="s">
        <v>8323</v>
      </c>
      <c r="R2071" t="s">
        <v>8326</v>
      </c>
      <c r="S2071" s="14">
        <f t="shared" si="246"/>
        <v>41928.170497685183</v>
      </c>
      <c r="T2071" s="15">
        <f t="shared" si="247"/>
        <v>41949.249305555553</v>
      </c>
      <c r="U2071">
        <f>YEAR(S2071)</f>
        <v>2014</v>
      </c>
    </row>
    <row r="2072" spans="1:21" ht="49" hidden="1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243"/>
        <v>256</v>
      </c>
      <c r="P2072">
        <f t="shared" si="245"/>
        <v>69.77</v>
      </c>
      <c r="Q2072" s="10" t="s">
        <v>8321</v>
      </c>
      <c r="R2072" t="s">
        <v>8322</v>
      </c>
      <c r="S2072" s="14">
        <f t="shared" si="246"/>
        <v>41144.709490740745</v>
      </c>
      <c r="T2072" s="15">
        <f t="shared" si="247"/>
        <v>41158.709490740745</v>
      </c>
    </row>
    <row r="2073" spans="1:21" ht="33" hidden="1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243"/>
        <v>102</v>
      </c>
      <c r="P2073">
        <f t="shared" si="245"/>
        <v>59.04</v>
      </c>
      <c r="Q2073" s="10" t="s">
        <v>8323</v>
      </c>
      <c r="R2073" t="s">
        <v>8335</v>
      </c>
      <c r="S2073" s="14">
        <f t="shared" si="246"/>
        <v>41747.471504629626</v>
      </c>
      <c r="T2073" s="15">
        <f t="shared" si="247"/>
        <v>41778.208333333336</v>
      </c>
    </row>
    <row r="2074" spans="1:21" ht="49" x14ac:dyDescent="0.25">
      <c r="A2074">
        <v>3473</v>
      </c>
      <c r="B2074" s="3" t="s">
        <v>3472</v>
      </c>
      <c r="C2074" s="3" t="s">
        <v>7583</v>
      </c>
      <c r="D2074" s="6">
        <v>4900</v>
      </c>
      <c r="E2074" s="8">
        <v>4900</v>
      </c>
      <c r="F2074" t="s">
        <v>8218</v>
      </c>
      <c r="G2074" t="s">
        <v>8223</v>
      </c>
      <c r="H2074" t="s">
        <v>8245</v>
      </c>
      <c r="I2074">
        <v>1426883220</v>
      </c>
      <c r="J2074">
        <v>1425067296</v>
      </c>
      <c r="K2074" t="b">
        <v>0</v>
      </c>
      <c r="L2074">
        <v>33</v>
      </c>
      <c r="M2074" t="b">
        <v>1</v>
      </c>
      <c r="N2074" t="s">
        <v>8269</v>
      </c>
      <c r="O2074">
        <f t="shared" si="243"/>
        <v>100</v>
      </c>
      <c r="P2074">
        <f t="shared" si="245"/>
        <v>148.47999999999999</v>
      </c>
      <c r="Q2074" s="10" t="s">
        <v>8323</v>
      </c>
      <c r="R2074" t="s">
        <v>8326</v>
      </c>
      <c r="S2074" s="14">
        <f t="shared" si="246"/>
        <v>42062.834444444445</v>
      </c>
      <c r="T2074" s="15">
        <f t="shared" si="247"/>
        <v>42083.852083333331</v>
      </c>
      <c r="U2074">
        <f>YEAR(S2074)</f>
        <v>2015</v>
      </c>
    </row>
    <row r="2075" spans="1:21" ht="49" hidden="1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243"/>
        <v>15</v>
      </c>
      <c r="P2075">
        <f t="shared" si="245"/>
        <v>63.88</v>
      </c>
      <c r="Q2075" s="10" t="s">
        <v>8313</v>
      </c>
      <c r="R2075" t="s">
        <v>8314</v>
      </c>
      <c r="S2075" s="14">
        <f t="shared" si="246"/>
        <v>42068.65552083333</v>
      </c>
      <c r="T2075" s="15">
        <f t="shared" si="247"/>
        <v>42098.613854166666</v>
      </c>
    </row>
    <row r="2076" spans="1:21" ht="49" x14ac:dyDescent="0.25">
      <c r="A2076">
        <v>3474</v>
      </c>
      <c r="B2076" s="3" t="s">
        <v>3473</v>
      </c>
      <c r="C2076" s="3" t="s">
        <v>7584</v>
      </c>
      <c r="D2076" s="6">
        <v>2000</v>
      </c>
      <c r="E2076" s="8">
        <v>2020</v>
      </c>
      <c r="F2076" t="s">
        <v>8218</v>
      </c>
      <c r="G2076" t="s">
        <v>8224</v>
      </c>
      <c r="H2076" t="s">
        <v>8246</v>
      </c>
      <c r="I2076">
        <v>1469016131</v>
      </c>
      <c r="J2076">
        <v>1466424131</v>
      </c>
      <c r="K2076" t="b">
        <v>0</v>
      </c>
      <c r="L2076">
        <v>39</v>
      </c>
      <c r="M2076" t="b">
        <v>1</v>
      </c>
      <c r="N2076" t="s">
        <v>8269</v>
      </c>
      <c r="O2076">
        <f t="shared" si="243"/>
        <v>101</v>
      </c>
      <c r="P2076">
        <f t="shared" si="245"/>
        <v>51.79</v>
      </c>
      <c r="Q2076" s="10" t="s">
        <v>8323</v>
      </c>
      <c r="R2076" t="s">
        <v>8326</v>
      </c>
      <c r="S2076" s="14">
        <f t="shared" si="246"/>
        <v>42541.501516203702</v>
      </c>
      <c r="T2076" s="15">
        <f t="shared" si="247"/>
        <v>42571.501516203702</v>
      </c>
      <c r="U2076">
        <f>YEAR(S2076)</f>
        <v>2016</v>
      </c>
    </row>
    <row r="2077" spans="1:21" ht="49" hidden="1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243"/>
        <v>3</v>
      </c>
      <c r="P2077">
        <f t="shared" si="245"/>
        <v>84.94</v>
      </c>
      <c r="Q2077" s="10" t="s">
        <v>8308</v>
      </c>
      <c r="R2077" t="s">
        <v>8310</v>
      </c>
      <c r="S2077" s="14">
        <f t="shared" si="246"/>
        <v>41922.741655092592</v>
      </c>
      <c r="T2077" s="15">
        <f t="shared" si="247"/>
        <v>41952.783321759263</v>
      </c>
    </row>
    <row r="2078" spans="1:21" ht="49" x14ac:dyDescent="0.25">
      <c r="A2078">
        <v>3475</v>
      </c>
      <c r="B2078" s="3" t="s">
        <v>3474</v>
      </c>
      <c r="C2078" s="3" t="s">
        <v>7585</v>
      </c>
      <c r="D2078" s="6">
        <v>300</v>
      </c>
      <c r="E2078" s="8">
        <v>340</v>
      </c>
      <c r="F2078" t="s">
        <v>8218</v>
      </c>
      <c r="G2078" t="s">
        <v>8224</v>
      </c>
      <c r="H2078" t="s">
        <v>8246</v>
      </c>
      <c r="I2078">
        <v>1414972800</v>
      </c>
      <c r="J2078">
        <v>1412629704</v>
      </c>
      <c r="K2078" t="b">
        <v>0</v>
      </c>
      <c r="L2078">
        <v>17</v>
      </c>
      <c r="M2078" t="b">
        <v>1</v>
      </c>
      <c r="N2078" t="s">
        <v>8269</v>
      </c>
      <c r="O2078">
        <f t="shared" si="243"/>
        <v>113</v>
      </c>
      <c r="P2078">
        <f t="shared" si="245"/>
        <v>20</v>
      </c>
      <c r="Q2078" s="10" t="s">
        <v>8323</v>
      </c>
      <c r="R2078" t="s">
        <v>8326</v>
      </c>
      <c r="S2078" s="14">
        <f t="shared" si="246"/>
        <v>41918.880833333329</v>
      </c>
      <c r="T2078" s="15">
        <f t="shared" si="247"/>
        <v>41946</v>
      </c>
      <c r="U2078">
        <f>YEAR(S2078)</f>
        <v>2014</v>
      </c>
    </row>
    <row r="2079" spans="1:21" ht="49" hidden="1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243"/>
        <v>20</v>
      </c>
      <c r="P2079">
        <f t="shared" si="245"/>
        <v>109.07</v>
      </c>
      <c r="Q2079" s="10" t="s">
        <v>8311</v>
      </c>
      <c r="R2079" t="s">
        <v>8348</v>
      </c>
      <c r="S2079" s="14">
        <f t="shared" si="246"/>
        <v>42676.717615740738</v>
      </c>
      <c r="T2079" s="15">
        <f t="shared" si="247"/>
        <v>42689.759282407409</v>
      </c>
    </row>
    <row r="2080" spans="1:21" ht="49" x14ac:dyDescent="0.25">
      <c r="A2080">
        <v>3476</v>
      </c>
      <c r="B2080" s="3" t="s">
        <v>3475</v>
      </c>
      <c r="C2080" s="3" t="s">
        <v>7586</v>
      </c>
      <c r="D2080" s="6">
        <v>300</v>
      </c>
      <c r="E2080" s="8">
        <v>312</v>
      </c>
      <c r="F2080" t="s">
        <v>8218</v>
      </c>
      <c r="G2080" t="s">
        <v>8223</v>
      </c>
      <c r="H2080" t="s">
        <v>8245</v>
      </c>
      <c r="I2080">
        <v>1414378800</v>
      </c>
      <c r="J2080">
        <v>1412836990</v>
      </c>
      <c r="K2080" t="b">
        <v>0</v>
      </c>
      <c r="L2080">
        <v>6</v>
      </c>
      <c r="M2080" t="b">
        <v>1</v>
      </c>
      <c r="N2080" t="s">
        <v>8269</v>
      </c>
      <c r="O2080">
        <f t="shared" si="243"/>
        <v>104</v>
      </c>
      <c r="P2080">
        <f t="shared" si="245"/>
        <v>52</v>
      </c>
      <c r="Q2080" s="10" t="s">
        <v>8323</v>
      </c>
      <c r="R2080" t="s">
        <v>8326</v>
      </c>
      <c r="S2080" s="14">
        <f t="shared" si="246"/>
        <v>41921.279976851853</v>
      </c>
      <c r="T2080" s="15">
        <f t="shared" si="247"/>
        <v>41939.125</v>
      </c>
      <c r="U2080">
        <f>YEAR(S2080)</f>
        <v>2014</v>
      </c>
    </row>
    <row r="2081" spans="1:21" ht="49" hidden="1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243"/>
        <v>101</v>
      </c>
      <c r="P2081">
        <f t="shared" si="245"/>
        <v>76.05</v>
      </c>
      <c r="Q2081" s="10" t="s">
        <v>8327</v>
      </c>
      <c r="R2081" t="s">
        <v>8331</v>
      </c>
      <c r="S2081" s="14">
        <f t="shared" si="246"/>
        <v>40666.973541666666</v>
      </c>
      <c r="T2081" s="15">
        <f t="shared" si="247"/>
        <v>40705.125</v>
      </c>
    </row>
    <row r="2082" spans="1:21" ht="49" x14ac:dyDescent="0.25">
      <c r="A2082">
        <v>3477</v>
      </c>
      <c r="B2082" s="3" t="s">
        <v>3476</v>
      </c>
      <c r="C2082" s="3" t="s">
        <v>7587</v>
      </c>
      <c r="D2082" s="6">
        <v>1800</v>
      </c>
      <c r="E2082" s="8">
        <v>2076</v>
      </c>
      <c r="F2082" t="s">
        <v>8218</v>
      </c>
      <c r="G2082" t="s">
        <v>8223</v>
      </c>
      <c r="H2082" t="s">
        <v>8245</v>
      </c>
      <c r="I2082">
        <v>1431831600</v>
      </c>
      <c r="J2082">
        <v>1430761243</v>
      </c>
      <c r="K2082" t="b">
        <v>0</v>
      </c>
      <c r="L2082">
        <v>39</v>
      </c>
      <c r="M2082" t="b">
        <v>1</v>
      </c>
      <c r="N2082" t="s">
        <v>8269</v>
      </c>
      <c r="O2082">
        <f t="shared" si="243"/>
        <v>115</v>
      </c>
      <c r="P2082">
        <f t="shared" si="245"/>
        <v>53.23</v>
      </c>
      <c r="Q2082" s="10" t="s">
        <v>8323</v>
      </c>
      <c r="R2082" t="s">
        <v>8326</v>
      </c>
      <c r="S2082" s="14">
        <f t="shared" si="246"/>
        <v>42128.736608796295</v>
      </c>
      <c r="T2082" s="15">
        <f t="shared" si="247"/>
        <v>42141.125</v>
      </c>
      <c r="U2082">
        <f>YEAR(S2082)</f>
        <v>2015</v>
      </c>
    </row>
    <row r="2083" spans="1:21" ht="49" hidden="1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243"/>
        <v>30</v>
      </c>
      <c r="P2083">
        <f t="shared" si="245"/>
        <v>50.67</v>
      </c>
      <c r="Q2083" s="10" t="s">
        <v>8327</v>
      </c>
      <c r="R2083" t="s">
        <v>8350</v>
      </c>
      <c r="S2083" s="14">
        <f t="shared" si="246"/>
        <v>41733.737083333333</v>
      </c>
      <c r="T2083" s="15">
        <f t="shared" si="247"/>
        <v>41763.25</v>
      </c>
    </row>
    <row r="2084" spans="1:21" ht="49" x14ac:dyDescent="0.25">
      <c r="A2084">
        <v>3478</v>
      </c>
      <c r="B2084" s="3" t="s">
        <v>3477</v>
      </c>
      <c r="C2084" s="3" t="s">
        <v>7588</v>
      </c>
      <c r="D2084" s="6">
        <v>2000</v>
      </c>
      <c r="E2084" s="8">
        <v>2257</v>
      </c>
      <c r="F2084" t="s">
        <v>8218</v>
      </c>
      <c r="G2084" t="s">
        <v>8223</v>
      </c>
      <c r="H2084" t="s">
        <v>8245</v>
      </c>
      <c r="I2084">
        <v>1426539600</v>
      </c>
      <c r="J2084">
        <v>1424296822</v>
      </c>
      <c r="K2084" t="b">
        <v>0</v>
      </c>
      <c r="L2084">
        <v>57</v>
      </c>
      <c r="M2084" t="b">
        <v>1</v>
      </c>
      <c r="N2084" t="s">
        <v>8269</v>
      </c>
      <c r="O2084">
        <f t="shared" si="243"/>
        <v>113</v>
      </c>
      <c r="P2084">
        <f t="shared" si="245"/>
        <v>39.6</v>
      </c>
      <c r="Q2084" s="10" t="s">
        <v>8323</v>
      </c>
      <c r="R2084" t="s">
        <v>8326</v>
      </c>
      <c r="S2084" s="14">
        <f t="shared" si="246"/>
        <v>42053.916921296302</v>
      </c>
      <c r="T2084" s="15">
        <f t="shared" si="247"/>
        <v>42079.875</v>
      </c>
      <c r="U2084">
        <f>YEAR(S2084)</f>
        <v>2015</v>
      </c>
    </row>
    <row r="2085" spans="1:21" ht="49" hidden="1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243"/>
        <v>101</v>
      </c>
      <c r="P2085">
        <f t="shared" si="245"/>
        <v>38.85</v>
      </c>
      <c r="Q2085" s="10" t="s">
        <v>8327</v>
      </c>
      <c r="R2085" t="s">
        <v>8328</v>
      </c>
      <c r="S2085" s="14">
        <f t="shared" si="246"/>
        <v>41022.645185185182</v>
      </c>
      <c r="T2085" s="15">
        <f t="shared" si="247"/>
        <v>41052.645185185182</v>
      </c>
    </row>
    <row r="2086" spans="1:21" ht="49" hidden="1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243"/>
        <v>101</v>
      </c>
      <c r="P2086">
        <f t="shared" si="245"/>
        <v>215.86</v>
      </c>
      <c r="Q2086" s="10" t="s">
        <v>8321</v>
      </c>
      <c r="R2086" t="s">
        <v>8322</v>
      </c>
      <c r="S2086" s="14">
        <f t="shared" si="246"/>
        <v>40924.650868055556</v>
      </c>
      <c r="T2086" s="15">
        <f t="shared" si="247"/>
        <v>40954.650868055556</v>
      </c>
    </row>
    <row r="2087" spans="1:21" ht="49" hidden="1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243"/>
        <v>101</v>
      </c>
      <c r="P2087">
        <f t="shared" si="245"/>
        <v>41.94</v>
      </c>
      <c r="Q2087" s="10" t="s">
        <v>8321</v>
      </c>
      <c r="R2087" t="s">
        <v>8332</v>
      </c>
      <c r="S2087" s="14">
        <f t="shared" si="246"/>
        <v>41917.731736111113</v>
      </c>
      <c r="T2087" s="15">
        <f t="shared" si="247"/>
        <v>41947.773402777777</v>
      </c>
    </row>
    <row r="2088" spans="1:21" ht="49" hidden="1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243"/>
        <v>116</v>
      </c>
      <c r="P2088">
        <f t="shared" si="245"/>
        <v>48.71</v>
      </c>
      <c r="Q2088" s="10" t="s">
        <v>8327</v>
      </c>
      <c r="R2088" t="s">
        <v>8331</v>
      </c>
      <c r="S2088" s="14">
        <f t="shared" si="246"/>
        <v>42747.219560185185</v>
      </c>
      <c r="T2088" s="15">
        <f t="shared" si="247"/>
        <v>42769.174305555556</v>
      </c>
    </row>
    <row r="2089" spans="1:21" ht="49" x14ac:dyDescent="0.25">
      <c r="A2089">
        <v>3479</v>
      </c>
      <c r="B2089" s="3" t="s">
        <v>3478</v>
      </c>
      <c r="C2089" s="3" t="s">
        <v>7589</v>
      </c>
      <c r="D2089" s="6">
        <v>1500</v>
      </c>
      <c r="E2089" s="8">
        <v>1918</v>
      </c>
      <c r="F2089" t="s">
        <v>8218</v>
      </c>
      <c r="G2089" t="s">
        <v>8224</v>
      </c>
      <c r="H2089" t="s">
        <v>8246</v>
      </c>
      <c r="I2089">
        <v>1403382680</v>
      </c>
      <c r="J2089">
        <v>1400790680</v>
      </c>
      <c r="K2089" t="b">
        <v>0</v>
      </c>
      <c r="L2089">
        <v>56</v>
      </c>
      <c r="M2089" t="b">
        <v>1</v>
      </c>
      <c r="N2089" t="s">
        <v>8269</v>
      </c>
      <c r="O2089">
        <f t="shared" si="243"/>
        <v>128</v>
      </c>
      <c r="P2089">
        <f t="shared" si="245"/>
        <v>34.25</v>
      </c>
      <c r="Q2089" s="10" t="s">
        <v>8323</v>
      </c>
      <c r="R2089" t="s">
        <v>8326</v>
      </c>
      <c r="S2089" s="14">
        <f t="shared" si="246"/>
        <v>41781.855092592588</v>
      </c>
      <c r="T2089" s="15">
        <f t="shared" si="247"/>
        <v>41811.855092592588</v>
      </c>
      <c r="U2089">
        <f t="shared" ref="U2089:U2090" si="248">YEAR(S2089)</f>
        <v>2014</v>
      </c>
    </row>
    <row r="2090" spans="1:21" ht="49" x14ac:dyDescent="0.25">
      <c r="A2090">
        <v>3480</v>
      </c>
      <c r="B2090" s="3" t="s">
        <v>3479</v>
      </c>
      <c r="C2090" s="3" t="s">
        <v>7590</v>
      </c>
      <c r="D2090" s="6">
        <v>1500</v>
      </c>
      <c r="E2090" s="8">
        <v>2140</v>
      </c>
      <c r="F2090" t="s">
        <v>8218</v>
      </c>
      <c r="G2090" t="s">
        <v>8223</v>
      </c>
      <c r="H2090" t="s">
        <v>8245</v>
      </c>
      <c r="I2090">
        <v>1436562000</v>
      </c>
      <c r="J2090">
        <v>1434440227</v>
      </c>
      <c r="K2090" t="b">
        <v>0</v>
      </c>
      <c r="L2090">
        <v>13</v>
      </c>
      <c r="M2090" t="b">
        <v>1</v>
      </c>
      <c r="N2090" t="s">
        <v>8269</v>
      </c>
      <c r="O2090">
        <f t="shared" si="243"/>
        <v>143</v>
      </c>
      <c r="P2090">
        <f t="shared" si="245"/>
        <v>164.62</v>
      </c>
      <c r="Q2090" s="10" t="s">
        <v>8323</v>
      </c>
      <c r="R2090" t="s">
        <v>8326</v>
      </c>
      <c r="S2090" s="14">
        <f t="shared" si="246"/>
        <v>42171.317442129628</v>
      </c>
      <c r="T2090" s="15">
        <f t="shared" si="247"/>
        <v>42195.875</v>
      </c>
      <c r="U2090">
        <f t="shared" si="248"/>
        <v>2015</v>
      </c>
    </row>
    <row r="2091" spans="1:21" ht="49" hidden="1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243"/>
        <v>126</v>
      </c>
      <c r="P2091">
        <f t="shared" si="245"/>
        <v>71.709999999999994</v>
      </c>
      <c r="Q2091" s="10" t="s">
        <v>8321</v>
      </c>
      <c r="R2091" t="s">
        <v>8343</v>
      </c>
      <c r="S2091" s="14">
        <f t="shared" si="246"/>
        <v>40779.125428240739</v>
      </c>
      <c r="T2091" s="15">
        <f t="shared" si="247"/>
        <v>40809.125428240739</v>
      </c>
    </row>
    <row r="2092" spans="1:21" ht="33" hidden="1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243"/>
        <v>15</v>
      </c>
      <c r="P2092">
        <f t="shared" si="245"/>
        <v>30.12</v>
      </c>
      <c r="Q2092" s="10" t="s">
        <v>8323</v>
      </c>
      <c r="R2092" t="s">
        <v>8324</v>
      </c>
      <c r="S2092" s="14">
        <f t="shared" si="246"/>
        <v>42226.651886574073</v>
      </c>
      <c r="T2092" s="15">
        <f t="shared" si="247"/>
        <v>42286.651886574073</v>
      </c>
    </row>
    <row r="2093" spans="1:21" ht="49" x14ac:dyDescent="0.25">
      <c r="A2093">
        <v>3481</v>
      </c>
      <c r="B2093" s="3" t="s">
        <v>3480</v>
      </c>
      <c r="C2093" s="3" t="s">
        <v>7591</v>
      </c>
      <c r="D2093" s="6">
        <v>10000</v>
      </c>
      <c r="E2093" s="8">
        <v>11880</v>
      </c>
      <c r="F2093" t="s">
        <v>8218</v>
      </c>
      <c r="G2093" t="s">
        <v>8225</v>
      </c>
      <c r="H2093" t="s">
        <v>8247</v>
      </c>
      <c r="I2093">
        <v>1420178188</v>
      </c>
      <c r="J2093">
        <v>1418709388</v>
      </c>
      <c r="K2093" t="b">
        <v>0</v>
      </c>
      <c r="L2093">
        <v>95</v>
      </c>
      <c r="M2093" t="b">
        <v>1</v>
      </c>
      <c r="N2093" t="s">
        <v>8269</v>
      </c>
      <c r="O2093">
        <f t="shared" si="243"/>
        <v>119</v>
      </c>
      <c r="P2093">
        <f t="shared" si="245"/>
        <v>125.05</v>
      </c>
      <c r="Q2093" s="10" t="s">
        <v>8323</v>
      </c>
      <c r="R2093" t="s">
        <v>8326</v>
      </c>
      <c r="S2093" s="14">
        <f t="shared" si="246"/>
        <v>41989.24754629629</v>
      </c>
      <c r="T2093" s="15">
        <f t="shared" si="247"/>
        <v>42006.24754629629</v>
      </c>
      <c r="U2093">
        <f>YEAR(S2093)</f>
        <v>2014</v>
      </c>
    </row>
    <row r="2094" spans="1:21" ht="49" hidden="1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243"/>
        <v>125</v>
      </c>
      <c r="P2094">
        <f t="shared" si="245"/>
        <v>44.21</v>
      </c>
      <c r="Q2094" s="10" t="s">
        <v>8327</v>
      </c>
      <c r="R2094" t="s">
        <v>8331</v>
      </c>
      <c r="S2094" s="14">
        <f t="shared" si="246"/>
        <v>41270.954351851848</v>
      </c>
      <c r="T2094" s="15">
        <f t="shared" si="247"/>
        <v>41300.954351851848</v>
      </c>
    </row>
    <row r="2095" spans="1:21" ht="49" hidden="1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243"/>
        <v>100</v>
      </c>
      <c r="P2095">
        <f t="shared" si="245"/>
        <v>46.95</v>
      </c>
      <c r="Q2095" s="10" t="s">
        <v>8327</v>
      </c>
      <c r="R2095" t="s">
        <v>8331</v>
      </c>
      <c r="S2095" s="14">
        <f t="shared" si="246"/>
        <v>40788.297650462962</v>
      </c>
      <c r="T2095" s="15">
        <f t="shared" si="247"/>
        <v>40830.958333333336</v>
      </c>
    </row>
    <row r="2096" spans="1:21" ht="49" hidden="1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243"/>
        <v>100</v>
      </c>
      <c r="P2096">
        <f t="shared" si="245"/>
        <v>107.21</v>
      </c>
      <c r="Q2096" s="10" t="s">
        <v>8327</v>
      </c>
      <c r="R2096" t="s">
        <v>8331</v>
      </c>
      <c r="S2096" s="14">
        <f t="shared" si="246"/>
        <v>41494.963587962964</v>
      </c>
      <c r="T2096" s="15">
        <f t="shared" si="247"/>
        <v>41523.165972222225</v>
      </c>
    </row>
    <row r="2097" spans="1:21" ht="49" hidden="1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243"/>
        <v>100</v>
      </c>
      <c r="P2097">
        <f t="shared" si="245"/>
        <v>39.49</v>
      </c>
      <c r="Q2097" s="10" t="s">
        <v>8327</v>
      </c>
      <c r="R2097" t="s">
        <v>8328</v>
      </c>
      <c r="S2097" s="14">
        <f t="shared" si="246"/>
        <v>41026.083298611113</v>
      </c>
      <c r="T2097" s="15">
        <f t="shared" si="247"/>
        <v>41056.083298611113</v>
      </c>
    </row>
    <row r="2098" spans="1:21" ht="49" x14ac:dyDescent="0.25">
      <c r="A2098">
        <v>3482</v>
      </c>
      <c r="B2098" s="3" t="s">
        <v>3481</v>
      </c>
      <c r="C2098" s="3" t="s">
        <v>7592</v>
      </c>
      <c r="D2098" s="6">
        <v>3000</v>
      </c>
      <c r="E2098" s="8">
        <v>4150</v>
      </c>
      <c r="F2098" t="s">
        <v>8218</v>
      </c>
      <c r="G2098" t="s">
        <v>8224</v>
      </c>
      <c r="H2098" t="s">
        <v>8246</v>
      </c>
      <c r="I2098">
        <v>1404671466</v>
      </c>
      <c r="J2098">
        <v>1402079466</v>
      </c>
      <c r="K2098" t="b">
        <v>0</v>
      </c>
      <c r="L2098">
        <v>80</v>
      </c>
      <c r="M2098" t="b">
        <v>1</v>
      </c>
      <c r="N2098" t="s">
        <v>8269</v>
      </c>
      <c r="O2098">
        <f t="shared" si="243"/>
        <v>138</v>
      </c>
      <c r="P2098">
        <f t="shared" si="245"/>
        <v>51.88</v>
      </c>
      <c r="Q2098" s="10" t="s">
        <v>8323</v>
      </c>
      <c r="R2098" t="s">
        <v>8326</v>
      </c>
      <c r="S2098" s="14">
        <f t="shared" si="246"/>
        <v>41796.771597222221</v>
      </c>
      <c r="T2098" s="15">
        <f t="shared" si="247"/>
        <v>41826.771597222221</v>
      </c>
      <c r="U2098">
        <f>YEAR(S2098)</f>
        <v>2014</v>
      </c>
    </row>
    <row r="2099" spans="1:21" ht="33" hidden="1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243"/>
        <v>103</v>
      </c>
      <c r="P2099">
        <f t="shared" si="245"/>
        <v>31.91</v>
      </c>
      <c r="Q2099" s="10" t="s">
        <v>8327</v>
      </c>
      <c r="R2099" t="s">
        <v>8336</v>
      </c>
      <c r="S2099" s="14">
        <f t="shared" si="246"/>
        <v>42545.125196759262</v>
      </c>
      <c r="T2099" s="15">
        <f t="shared" si="247"/>
        <v>42575.125196759262</v>
      </c>
    </row>
    <row r="2100" spans="1:21" ht="81" hidden="1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243"/>
        <v>100</v>
      </c>
      <c r="P2100">
        <f t="shared" si="245"/>
        <v>51.72</v>
      </c>
      <c r="Q2100" s="10" t="s">
        <v>8323</v>
      </c>
      <c r="R2100" t="s">
        <v>8324</v>
      </c>
      <c r="S2100" s="14">
        <f t="shared" si="246"/>
        <v>42597.882488425923</v>
      </c>
      <c r="T2100" s="15">
        <f t="shared" si="247"/>
        <v>42657.882488425923</v>
      </c>
    </row>
    <row r="2101" spans="1:21" ht="49" x14ac:dyDescent="0.25">
      <c r="A2101">
        <v>3483</v>
      </c>
      <c r="B2101" s="3" t="s">
        <v>3482</v>
      </c>
      <c r="C2101" s="3" t="s">
        <v>7593</v>
      </c>
      <c r="D2101" s="6">
        <v>3350</v>
      </c>
      <c r="E2101" s="8">
        <v>5358</v>
      </c>
      <c r="F2101" t="s">
        <v>8218</v>
      </c>
      <c r="G2101" t="s">
        <v>8223</v>
      </c>
      <c r="H2101" t="s">
        <v>8245</v>
      </c>
      <c r="I2101">
        <v>1404403381</v>
      </c>
      <c r="J2101">
        <v>1401811381</v>
      </c>
      <c r="K2101" t="b">
        <v>0</v>
      </c>
      <c r="L2101">
        <v>133</v>
      </c>
      <c r="M2101" t="b">
        <v>1</v>
      </c>
      <c r="N2101" t="s">
        <v>8269</v>
      </c>
      <c r="O2101">
        <f t="shared" si="243"/>
        <v>160</v>
      </c>
      <c r="P2101">
        <f t="shared" si="245"/>
        <v>40.29</v>
      </c>
      <c r="Q2101" s="10" t="s">
        <v>8323</v>
      </c>
      <c r="R2101" t="s">
        <v>8326</v>
      </c>
      <c r="S2101" s="14">
        <f t="shared" si="246"/>
        <v>41793.668761574074</v>
      </c>
      <c r="T2101" s="15">
        <f t="shared" si="247"/>
        <v>41823.668761574074</v>
      </c>
      <c r="U2101">
        <f t="shared" ref="U2101:U2104" si="249">YEAR(S2101)</f>
        <v>2014</v>
      </c>
    </row>
    <row r="2102" spans="1:21" ht="49" x14ac:dyDescent="0.25">
      <c r="A2102">
        <v>3484</v>
      </c>
      <c r="B2102" s="3" t="s">
        <v>3483</v>
      </c>
      <c r="C2102" s="3" t="s">
        <v>7594</v>
      </c>
      <c r="D2102" s="6">
        <v>2500</v>
      </c>
      <c r="E2102" s="8">
        <v>2856</v>
      </c>
      <c r="F2102" t="s">
        <v>8218</v>
      </c>
      <c r="G2102" t="s">
        <v>8223</v>
      </c>
      <c r="H2102" t="s">
        <v>8245</v>
      </c>
      <c r="I2102">
        <v>1466014499</v>
      </c>
      <c r="J2102">
        <v>1463422499</v>
      </c>
      <c r="K2102" t="b">
        <v>0</v>
      </c>
      <c r="L2102">
        <v>44</v>
      </c>
      <c r="M2102" t="b">
        <v>1</v>
      </c>
      <c r="N2102" t="s">
        <v>8269</v>
      </c>
      <c r="O2102">
        <f t="shared" si="243"/>
        <v>114</v>
      </c>
      <c r="P2102">
        <f t="shared" si="245"/>
        <v>64.91</v>
      </c>
      <c r="Q2102" s="10" t="s">
        <v>8323</v>
      </c>
      <c r="R2102" t="s">
        <v>8326</v>
      </c>
      <c r="S2102" s="14">
        <f t="shared" si="246"/>
        <v>42506.760405092587</v>
      </c>
      <c r="T2102" s="15">
        <f t="shared" si="247"/>
        <v>42536.760405092587</v>
      </c>
      <c r="U2102">
        <f t="shared" si="249"/>
        <v>2016</v>
      </c>
    </row>
    <row r="2103" spans="1:21" ht="49" x14ac:dyDescent="0.25">
      <c r="A2103">
        <v>3485</v>
      </c>
      <c r="B2103" s="3" t="s">
        <v>3484</v>
      </c>
      <c r="C2103" s="3" t="s">
        <v>7595</v>
      </c>
      <c r="D2103" s="6">
        <v>1650</v>
      </c>
      <c r="E2103" s="8">
        <v>1660</v>
      </c>
      <c r="F2103" t="s">
        <v>8218</v>
      </c>
      <c r="G2103" t="s">
        <v>8223</v>
      </c>
      <c r="H2103" t="s">
        <v>8245</v>
      </c>
      <c r="I2103">
        <v>1454431080</v>
      </c>
      <c r="J2103">
        <v>1451839080</v>
      </c>
      <c r="K2103" t="b">
        <v>0</v>
      </c>
      <c r="L2103">
        <v>30</v>
      </c>
      <c r="M2103" t="b">
        <v>1</v>
      </c>
      <c r="N2103" t="s">
        <v>8269</v>
      </c>
      <c r="O2103">
        <f t="shared" si="243"/>
        <v>101</v>
      </c>
      <c r="P2103">
        <f t="shared" si="245"/>
        <v>55.33</v>
      </c>
      <c r="Q2103" s="10" t="s">
        <v>8323</v>
      </c>
      <c r="R2103" t="s">
        <v>8326</v>
      </c>
      <c r="S2103" s="14">
        <f t="shared" si="246"/>
        <v>42372.693055555559</v>
      </c>
      <c r="T2103" s="15">
        <f t="shared" si="247"/>
        <v>42402.693055555559</v>
      </c>
      <c r="U2103">
        <f t="shared" si="249"/>
        <v>2016</v>
      </c>
    </row>
    <row r="2104" spans="1:21" ht="49" x14ac:dyDescent="0.25">
      <c r="A2104">
        <v>3486</v>
      </c>
      <c r="B2104" s="3" t="s">
        <v>3485</v>
      </c>
      <c r="C2104" s="3" t="s">
        <v>7596</v>
      </c>
      <c r="D2104" s="6">
        <v>3000</v>
      </c>
      <c r="E2104" s="8">
        <v>4656</v>
      </c>
      <c r="F2104" t="s">
        <v>8218</v>
      </c>
      <c r="G2104" t="s">
        <v>8223</v>
      </c>
      <c r="H2104" t="s">
        <v>8245</v>
      </c>
      <c r="I2104">
        <v>1433314740</v>
      </c>
      <c r="J2104">
        <v>1430600401</v>
      </c>
      <c r="K2104" t="b">
        <v>0</v>
      </c>
      <c r="L2104">
        <v>56</v>
      </c>
      <c r="M2104" t="b">
        <v>1</v>
      </c>
      <c r="N2104" t="s">
        <v>8269</v>
      </c>
      <c r="O2104">
        <f t="shared" si="243"/>
        <v>155</v>
      </c>
      <c r="P2104">
        <f t="shared" si="245"/>
        <v>83.14</v>
      </c>
      <c r="Q2104" s="10" t="s">
        <v>8323</v>
      </c>
      <c r="R2104" t="s">
        <v>8326</v>
      </c>
      <c r="S2104" s="14">
        <f t="shared" si="246"/>
        <v>42126.87501157407</v>
      </c>
      <c r="T2104" s="15">
        <f t="shared" si="247"/>
        <v>42158.290972222225</v>
      </c>
      <c r="U2104">
        <f t="shared" si="249"/>
        <v>2015</v>
      </c>
    </row>
    <row r="2105" spans="1:21" ht="49" hidden="1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243"/>
        <v>100</v>
      </c>
      <c r="P2105">
        <f t="shared" si="245"/>
        <v>55.56</v>
      </c>
      <c r="Q2105" s="10" t="s">
        <v>8323</v>
      </c>
      <c r="R2105" t="s">
        <v>8335</v>
      </c>
      <c r="S2105" s="14">
        <f t="shared" si="246"/>
        <v>42499.842962962968</v>
      </c>
      <c r="T2105" s="15">
        <f t="shared" si="247"/>
        <v>42519.024999999994</v>
      </c>
    </row>
    <row r="2106" spans="1:21" ht="49" hidden="1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243"/>
        <v>15</v>
      </c>
      <c r="P2106">
        <f t="shared" si="245"/>
        <v>150</v>
      </c>
      <c r="Q2106" s="10" t="s">
        <v>8323</v>
      </c>
      <c r="R2106" t="s">
        <v>8335</v>
      </c>
      <c r="S2106" s="14">
        <f t="shared" si="246"/>
        <v>41793.17219907407</v>
      </c>
      <c r="T2106" s="15">
        <f t="shared" si="247"/>
        <v>41823.17219907407</v>
      </c>
    </row>
    <row r="2107" spans="1:21" ht="33" hidden="1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243"/>
        <v>3</v>
      </c>
      <c r="P2107">
        <f t="shared" si="245"/>
        <v>17.989999999999998</v>
      </c>
      <c r="Q2107" s="10" t="s">
        <v>8316</v>
      </c>
      <c r="R2107" t="s">
        <v>8334</v>
      </c>
      <c r="S2107" s="14">
        <f t="shared" si="246"/>
        <v>41488.85423611111</v>
      </c>
      <c r="T2107" s="15">
        <f t="shared" si="247"/>
        <v>41533.85423611111</v>
      </c>
    </row>
    <row r="2108" spans="1:21" ht="49" hidden="1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243"/>
        <v>15</v>
      </c>
      <c r="P2108">
        <f t="shared" si="245"/>
        <v>47.94</v>
      </c>
      <c r="Q2108" s="10" t="s">
        <v>8308</v>
      </c>
      <c r="R2108" t="s">
        <v>8310</v>
      </c>
      <c r="S2108" s="14">
        <f t="shared" si="246"/>
        <v>41928.904189814813</v>
      </c>
      <c r="T2108" s="15">
        <f t="shared" si="247"/>
        <v>41973.945856481485</v>
      </c>
    </row>
    <row r="2109" spans="1:21" ht="49" hidden="1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243"/>
        <v>198</v>
      </c>
      <c r="P2109">
        <f t="shared" si="245"/>
        <v>53.04</v>
      </c>
      <c r="Q2109" s="10" t="s">
        <v>8321</v>
      </c>
      <c r="R2109" t="s">
        <v>8343</v>
      </c>
      <c r="S2109" s="14">
        <f t="shared" si="246"/>
        <v>41100.158877314818</v>
      </c>
      <c r="T2109" s="15">
        <f t="shared" si="247"/>
        <v>41104.126388888886</v>
      </c>
    </row>
    <row r="2110" spans="1:21" ht="65" hidden="1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243"/>
        <v>1</v>
      </c>
      <c r="P2110">
        <f t="shared" si="245"/>
        <v>61.29</v>
      </c>
      <c r="Q2110" s="10" t="s">
        <v>8308</v>
      </c>
      <c r="R2110" t="s">
        <v>8310</v>
      </c>
      <c r="S2110" s="14">
        <f t="shared" si="246"/>
        <v>42012.768298611118</v>
      </c>
      <c r="T2110" s="15">
        <f t="shared" si="247"/>
        <v>42042.768298611118</v>
      </c>
    </row>
    <row r="2111" spans="1:21" ht="49" hidden="1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243"/>
        <v>137</v>
      </c>
      <c r="P2111">
        <f t="shared" si="245"/>
        <v>34.9</v>
      </c>
      <c r="Q2111" s="10" t="s">
        <v>8308</v>
      </c>
      <c r="R2111" t="s">
        <v>8315</v>
      </c>
      <c r="S2111" s="14">
        <f t="shared" si="246"/>
        <v>42494.061793981484</v>
      </c>
      <c r="T2111" s="15">
        <f t="shared" si="247"/>
        <v>42519.061793981484</v>
      </c>
    </row>
    <row r="2112" spans="1:21" ht="49" hidden="1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243"/>
        <v>42</v>
      </c>
      <c r="P2112">
        <f t="shared" si="245"/>
        <v>77.11</v>
      </c>
      <c r="Q2112" s="10" t="s">
        <v>8321</v>
      </c>
      <c r="R2112" t="s">
        <v>8325</v>
      </c>
      <c r="S2112" s="14">
        <f t="shared" si="246"/>
        <v>42259.542800925927</v>
      </c>
      <c r="T2112" s="15">
        <f t="shared" si="247"/>
        <v>42287.875</v>
      </c>
    </row>
    <row r="2113" spans="1:21" ht="33" hidden="1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243"/>
        <v>29</v>
      </c>
      <c r="P2113">
        <f t="shared" si="245"/>
        <v>61.04</v>
      </c>
      <c r="Q2113" s="10" t="s">
        <v>8327</v>
      </c>
      <c r="R2113" t="s">
        <v>8354</v>
      </c>
      <c r="S2113" s="14">
        <f t="shared" si="246"/>
        <v>40754.729259259257</v>
      </c>
      <c r="T2113" s="15">
        <f t="shared" si="247"/>
        <v>40814.729259259257</v>
      </c>
    </row>
    <row r="2114" spans="1:21" ht="49" x14ac:dyDescent="0.25">
      <c r="A2114">
        <v>3487</v>
      </c>
      <c r="B2114" s="3" t="s">
        <v>3486</v>
      </c>
      <c r="C2114" s="3" t="s">
        <v>7597</v>
      </c>
      <c r="D2114" s="6">
        <v>2000</v>
      </c>
      <c r="E2114" s="8">
        <v>2555</v>
      </c>
      <c r="F2114" t="s">
        <v>8218</v>
      </c>
      <c r="G2114" t="s">
        <v>8224</v>
      </c>
      <c r="H2114" t="s">
        <v>8246</v>
      </c>
      <c r="I2114">
        <v>1435185252</v>
      </c>
      <c r="J2114">
        <v>1432593252</v>
      </c>
      <c r="K2114" t="b">
        <v>0</v>
      </c>
      <c r="L2114">
        <v>66</v>
      </c>
      <c r="M2114" t="b">
        <v>1</v>
      </c>
      <c r="N2114" t="s">
        <v>8269</v>
      </c>
      <c r="O2114">
        <f t="shared" ref="O2114:O2177" si="250">ROUND(E2114/D2114*100,0)</f>
        <v>128</v>
      </c>
      <c r="P2114">
        <f t="shared" si="245"/>
        <v>38.71</v>
      </c>
      <c r="Q2114" s="10" t="s">
        <v>8323</v>
      </c>
      <c r="R2114" t="s">
        <v>8326</v>
      </c>
      <c r="S2114" s="14">
        <f t="shared" si="246"/>
        <v>42149.940416666665</v>
      </c>
      <c r="T2114" s="15">
        <f t="shared" si="247"/>
        <v>42179.940416666665</v>
      </c>
      <c r="U2114">
        <f>YEAR(S2114)</f>
        <v>2015</v>
      </c>
    </row>
    <row r="2115" spans="1:21" ht="49" hidden="1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si="250"/>
        <v>1</v>
      </c>
      <c r="P2115">
        <f t="shared" si="245"/>
        <v>292.2</v>
      </c>
      <c r="Q2115" s="10" t="s">
        <v>8308</v>
      </c>
      <c r="R2115" t="s">
        <v>8342</v>
      </c>
      <c r="S2115" s="14">
        <f t="shared" si="246"/>
        <v>42140.921064814815</v>
      </c>
      <c r="T2115" s="15">
        <f t="shared" si="247"/>
        <v>42170.921064814815</v>
      </c>
    </row>
    <row r="2116" spans="1:21" ht="33" hidden="1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250"/>
        <v>146</v>
      </c>
      <c r="P2116">
        <f t="shared" si="245"/>
        <v>38.42</v>
      </c>
      <c r="Q2116" s="10" t="s">
        <v>8323</v>
      </c>
      <c r="R2116" t="s">
        <v>8335</v>
      </c>
      <c r="S2116" s="14">
        <f t="shared" si="246"/>
        <v>42493.857083333336</v>
      </c>
      <c r="T2116" s="15">
        <f t="shared" si="247"/>
        <v>42508</v>
      </c>
    </row>
    <row r="2117" spans="1:21" ht="49" hidden="1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250"/>
        <v>146</v>
      </c>
      <c r="P2117">
        <f t="shared" si="245"/>
        <v>40.42</v>
      </c>
      <c r="Q2117" s="10" t="s">
        <v>8321</v>
      </c>
      <c r="R2117" t="s">
        <v>8322</v>
      </c>
      <c r="S2117" s="14">
        <f t="shared" si="246"/>
        <v>40205.174849537041</v>
      </c>
      <c r="T2117" s="15">
        <f t="shared" si="247"/>
        <v>40291.160416666666</v>
      </c>
    </row>
    <row r="2118" spans="1:21" ht="49" hidden="1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250"/>
        <v>8</v>
      </c>
      <c r="P2118">
        <f t="shared" si="245"/>
        <v>90.94</v>
      </c>
      <c r="Q2118" s="10" t="s">
        <v>8316</v>
      </c>
      <c r="R2118" t="s">
        <v>8344</v>
      </c>
      <c r="S2118" s="14">
        <f t="shared" si="246"/>
        <v>42755.492754629624</v>
      </c>
      <c r="T2118" s="15">
        <f t="shared" si="247"/>
        <v>42802.3125</v>
      </c>
    </row>
    <row r="2119" spans="1:21" ht="49" hidden="1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250"/>
        <v>145</v>
      </c>
      <c r="P2119">
        <f t="shared" si="245"/>
        <v>68.81</v>
      </c>
      <c r="Q2119" s="10" t="s">
        <v>8327</v>
      </c>
      <c r="R2119" t="s">
        <v>8328</v>
      </c>
      <c r="S2119" s="14">
        <f t="shared" si="246"/>
        <v>42366.192974537036</v>
      </c>
      <c r="T2119" s="15">
        <f t="shared" si="247"/>
        <v>42401.75</v>
      </c>
    </row>
    <row r="2120" spans="1:21" ht="49" hidden="1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250"/>
        <v>14</v>
      </c>
      <c r="P2120">
        <f t="shared" si="245"/>
        <v>110.62</v>
      </c>
      <c r="Q2120" s="10" t="s">
        <v>8316</v>
      </c>
      <c r="R2120" t="s">
        <v>8344</v>
      </c>
      <c r="S2120" s="14">
        <f t="shared" si="246"/>
        <v>42706.115405092598</v>
      </c>
      <c r="T2120" s="15">
        <f t="shared" si="247"/>
        <v>42736.115405092598</v>
      </c>
    </row>
    <row r="2121" spans="1:21" ht="49" x14ac:dyDescent="0.25">
      <c r="A2121">
        <v>3488</v>
      </c>
      <c r="B2121" s="3" t="s">
        <v>3487</v>
      </c>
      <c r="C2121" s="3" t="s">
        <v>7598</v>
      </c>
      <c r="D2121" s="6">
        <v>3000</v>
      </c>
      <c r="E2121" s="8">
        <v>3636</v>
      </c>
      <c r="F2121" t="s">
        <v>8218</v>
      </c>
      <c r="G2121" t="s">
        <v>8223</v>
      </c>
      <c r="H2121" t="s">
        <v>8245</v>
      </c>
      <c r="I2121">
        <v>1429286400</v>
      </c>
      <c r="J2121">
        <v>1427221560</v>
      </c>
      <c r="K2121" t="b">
        <v>0</v>
      </c>
      <c r="L2121">
        <v>29</v>
      </c>
      <c r="M2121" t="b">
        <v>1</v>
      </c>
      <c r="N2121" t="s">
        <v>8269</v>
      </c>
      <c r="O2121">
        <f t="shared" si="250"/>
        <v>121</v>
      </c>
      <c r="P2121">
        <f t="shared" si="245"/>
        <v>125.38</v>
      </c>
      <c r="Q2121" s="10" t="s">
        <v>8323</v>
      </c>
      <c r="R2121" t="s">
        <v>8326</v>
      </c>
      <c r="S2121" s="14">
        <f t="shared" si="246"/>
        <v>42087.768055555556</v>
      </c>
      <c r="T2121" s="15">
        <f t="shared" si="247"/>
        <v>42111.666666666672</v>
      </c>
      <c r="U2121">
        <f>YEAR(S2121)</f>
        <v>2015</v>
      </c>
    </row>
    <row r="2122" spans="1:21" ht="49" hidden="1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250"/>
        <v>180</v>
      </c>
      <c r="P2122">
        <f t="shared" si="245"/>
        <v>43.52</v>
      </c>
      <c r="Q2122" s="10" t="s">
        <v>8327</v>
      </c>
      <c r="R2122" t="s">
        <v>8331</v>
      </c>
      <c r="S2122" s="14">
        <f t="shared" si="246"/>
        <v>42055.972824074073</v>
      </c>
      <c r="T2122" s="15">
        <f t="shared" si="247"/>
        <v>42085.931157407409</v>
      </c>
    </row>
    <row r="2123" spans="1:21" ht="49" hidden="1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250"/>
        <v>956</v>
      </c>
      <c r="P2123">
        <f t="shared" si="245"/>
        <v>27.58</v>
      </c>
      <c r="Q2123" s="10" t="s">
        <v>8308</v>
      </c>
      <c r="R2123" t="s">
        <v>8315</v>
      </c>
      <c r="S2123" s="14">
        <f t="shared" si="246"/>
        <v>42658.810277777782</v>
      </c>
      <c r="T2123" s="15">
        <f t="shared" si="247"/>
        <v>42683.851944444439</v>
      </c>
    </row>
    <row r="2124" spans="1:21" ht="49" hidden="1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250"/>
        <v>0</v>
      </c>
      <c r="P2124">
        <f t="shared" si="245"/>
        <v>71.55</v>
      </c>
      <c r="Q2124" s="10" t="s">
        <v>8316</v>
      </c>
      <c r="R2124" t="s">
        <v>8334</v>
      </c>
      <c r="S2124" s="14">
        <f t="shared" si="246"/>
        <v>41692.135729166665</v>
      </c>
      <c r="T2124" s="15">
        <f t="shared" si="247"/>
        <v>41722.0940625</v>
      </c>
    </row>
    <row r="2125" spans="1:21" ht="65" hidden="1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250"/>
        <v>102</v>
      </c>
      <c r="P2125">
        <f t="shared" si="245"/>
        <v>68.099999999999994</v>
      </c>
      <c r="Q2125" s="10" t="s">
        <v>8321</v>
      </c>
      <c r="R2125" t="s">
        <v>8322</v>
      </c>
      <c r="S2125" s="14">
        <f t="shared" si="246"/>
        <v>41904.851875</v>
      </c>
      <c r="T2125" s="15">
        <f t="shared" si="247"/>
        <v>41929.5</v>
      </c>
    </row>
    <row r="2126" spans="1:21" ht="49" hidden="1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250"/>
        <v>4</v>
      </c>
      <c r="P2126">
        <f t="shared" si="245"/>
        <v>88.69</v>
      </c>
      <c r="Q2126" s="10" t="s">
        <v>8313</v>
      </c>
      <c r="R2126" t="s">
        <v>8353</v>
      </c>
      <c r="S2126" s="14">
        <f t="shared" si="246"/>
        <v>42593.011782407411</v>
      </c>
      <c r="T2126" s="15">
        <f t="shared" si="247"/>
        <v>42615.291666666672</v>
      </c>
    </row>
    <row r="2127" spans="1:21" ht="49" hidden="1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250"/>
        <v>26</v>
      </c>
      <c r="P2127">
        <f t="shared" si="245"/>
        <v>59.04</v>
      </c>
      <c r="Q2127" s="10" t="s">
        <v>8313</v>
      </c>
      <c r="R2127" t="s">
        <v>8314</v>
      </c>
      <c r="S2127" s="14">
        <f t="shared" si="246"/>
        <v>42597.617418981477</v>
      </c>
      <c r="T2127" s="15">
        <f t="shared" si="247"/>
        <v>42628.617418981477</v>
      </c>
    </row>
    <row r="2128" spans="1:21" ht="49" hidden="1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250"/>
        <v>37</v>
      </c>
      <c r="P2128">
        <f t="shared" si="245"/>
        <v>64.36</v>
      </c>
      <c r="Q2128" s="10" t="s">
        <v>8308</v>
      </c>
      <c r="R2128" t="s">
        <v>8342</v>
      </c>
      <c r="S2128" s="14">
        <f t="shared" si="246"/>
        <v>41901.684861111113</v>
      </c>
      <c r="T2128" s="15">
        <f t="shared" si="247"/>
        <v>41931.684861111113</v>
      </c>
    </row>
    <row r="2129" spans="1:21" ht="49" hidden="1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250"/>
        <v>156</v>
      </c>
      <c r="P2129">
        <f t="shared" si="245"/>
        <v>54.15</v>
      </c>
      <c r="Q2129" s="10" t="s">
        <v>8327</v>
      </c>
      <c r="R2129" t="s">
        <v>8341</v>
      </c>
      <c r="S2129" s="14">
        <f t="shared" si="246"/>
        <v>41930.975601851853</v>
      </c>
      <c r="T2129" s="15">
        <f t="shared" si="247"/>
        <v>41961.017268518524</v>
      </c>
    </row>
    <row r="2130" spans="1:21" ht="49" hidden="1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250"/>
        <v>12</v>
      </c>
      <c r="P2130">
        <f t="shared" si="245"/>
        <v>61.09</v>
      </c>
      <c r="Q2130" s="10" t="s">
        <v>8327</v>
      </c>
      <c r="R2130" t="s">
        <v>8330</v>
      </c>
      <c r="S2130" s="14">
        <f t="shared" si="246"/>
        <v>42801.031412037039</v>
      </c>
      <c r="T2130" s="15">
        <f t="shared" si="247"/>
        <v>42835.041666666672</v>
      </c>
    </row>
    <row r="2131" spans="1:21" ht="65" hidden="1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250"/>
        <v>26</v>
      </c>
      <c r="P2131">
        <f t="shared" si="245"/>
        <v>93.67</v>
      </c>
      <c r="Q2131" s="10" t="s">
        <v>8311</v>
      </c>
      <c r="R2131" t="s">
        <v>8356</v>
      </c>
      <c r="S2131" s="14">
        <f t="shared" si="246"/>
        <v>41846.978078703702</v>
      </c>
      <c r="T2131" s="15">
        <f t="shared" si="247"/>
        <v>41876.978078703702</v>
      </c>
    </row>
    <row r="2132" spans="1:21" ht="49" hidden="1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250"/>
        <v>28</v>
      </c>
      <c r="P2132">
        <f t="shared" ref="P2132:P2195" si="251">IFERROR(ROUND(E2132/L2132,2),0)</f>
        <v>58.42</v>
      </c>
      <c r="Q2132" s="10" t="s">
        <v>8308</v>
      </c>
      <c r="R2132" t="s">
        <v>8310</v>
      </c>
      <c r="S2132" s="14">
        <f t="shared" ref="S2132:S2195" si="252">(((J2132/60)/60)/24)+DATE(1970,1,1)</f>
        <v>42356.750706018516</v>
      </c>
      <c r="T2132" s="15">
        <f t="shared" ref="T2132:T2195" si="253">(((I2132/60)/60)/24)+DATE(1970,1,1)</f>
        <v>42386.750706018516</v>
      </c>
    </row>
    <row r="2133" spans="1:21" ht="49" x14ac:dyDescent="0.25">
      <c r="A2133">
        <v>3489</v>
      </c>
      <c r="B2133" s="3" t="s">
        <v>3488</v>
      </c>
      <c r="C2133" s="3" t="s">
        <v>7599</v>
      </c>
      <c r="D2133" s="6">
        <v>5000</v>
      </c>
      <c r="E2133" s="8">
        <v>5635</v>
      </c>
      <c r="F2133" t="s">
        <v>8218</v>
      </c>
      <c r="G2133" t="s">
        <v>8224</v>
      </c>
      <c r="H2133" t="s">
        <v>8246</v>
      </c>
      <c r="I2133">
        <v>1400965200</v>
      </c>
      <c r="J2133">
        <v>1398352531</v>
      </c>
      <c r="K2133" t="b">
        <v>0</v>
      </c>
      <c r="L2133">
        <v>72</v>
      </c>
      <c r="M2133" t="b">
        <v>1</v>
      </c>
      <c r="N2133" t="s">
        <v>8269</v>
      </c>
      <c r="O2133">
        <f t="shared" si="250"/>
        <v>113</v>
      </c>
      <c r="P2133">
        <f t="shared" si="251"/>
        <v>78.260000000000005</v>
      </c>
      <c r="Q2133" s="10" t="s">
        <v>8323</v>
      </c>
      <c r="R2133" t="s">
        <v>8326</v>
      </c>
      <c r="S2133" s="14">
        <f t="shared" si="252"/>
        <v>41753.635775462964</v>
      </c>
      <c r="T2133" s="15">
        <f t="shared" si="253"/>
        <v>41783.875</v>
      </c>
      <c r="U2133">
        <f>YEAR(S2133)</f>
        <v>2014</v>
      </c>
    </row>
    <row r="2134" spans="1:21" ht="49" hidden="1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250"/>
        <v>47</v>
      </c>
      <c r="P2134">
        <f t="shared" si="251"/>
        <v>34.1</v>
      </c>
      <c r="Q2134" s="10" t="s">
        <v>8308</v>
      </c>
      <c r="R2134" t="s">
        <v>8318</v>
      </c>
      <c r="S2134" s="14">
        <f t="shared" si="252"/>
        <v>42702.770729166667</v>
      </c>
      <c r="T2134" s="15">
        <f t="shared" si="253"/>
        <v>42762.770729166667</v>
      </c>
    </row>
    <row r="2135" spans="1:21" ht="49" hidden="1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250"/>
        <v>43</v>
      </c>
      <c r="P2135">
        <f t="shared" si="251"/>
        <v>34.020000000000003</v>
      </c>
      <c r="Q2135" s="10" t="s">
        <v>8327</v>
      </c>
      <c r="R2135" t="s">
        <v>8330</v>
      </c>
      <c r="S2135" s="14">
        <f t="shared" si="252"/>
        <v>42460.98192129629</v>
      </c>
      <c r="T2135" s="15">
        <f t="shared" si="253"/>
        <v>42481.166666666672</v>
      </c>
    </row>
    <row r="2136" spans="1:21" ht="49" x14ac:dyDescent="0.25">
      <c r="A2136">
        <v>3490</v>
      </c>
      <c r="B2136" s="3" t="s">
        <v>3489</v>
      </c>
      <c r="C2136" s="3" t="s">
        <v>7600</v>
      </c>
      <c r="D2136" s="6">
        <v>1000</v>
      </c>
      <c r="E2136" s="8">
        <v>1275</v>
      </c>
      <c r="F2136" t="s">
        <v>8218</v>
      </c>
      <c r="G2136" t="s">
        <v>8223</v>
      </c>
      <c r="H2136" t="s">
        <v>8245</v>
      </c>
      <c r="I2136">
        <v>1460574924</v>
      </c>
      <c r="J2136">
        <v>1457982924</v>
      </c>
      <c r="K2136" t="b">
        <v>0</v>
      </c>
      <c r="L2136">
        <v>27</v>
      </c>
      <c r="M2136" t="b">
        <v>1</v>
      </c>
      <c r="N2136" t="s">
        <v>8269</v>
      </c>
      <c r="O2136">
        <f t="shared" si="250"/>
        <v>128</v>
      </c>
      <c r="P2136">
        <f t="shared" si="251"/>
        <v>47.22</v>
      </c>
      <c r="Q2136" s="10" t="s">
        <v>8323</v>
      </c>
      <c r="R2136" t="s">
        <v>8326</v>
      </c>
      <c r="S2136" s="14">
        <f t="shared" si="252"/>
        <v>42443.802361111113</v>
      </c>
      <c r="T2136" s="15">
        <f t="shared" si="253"/>
        <v>42473.802361111113</v>
      </c>
      <c r="U2136">
        <f>YEAR(S2136)</f>
        <v>2016</v>
      </c>
    </row>
    <row r="2137" spans="1:21" ht="49" hidden="1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250"/>
        <v>107</v>
      </c>
      <c r="P2137">
        <f t="shared" si="251"/>
        <v>36.61</v>
      </c>
      <c r="Q2137" s="10" t="s">
        <v>8327</v>
      </c>
      <c r="R2137" t="s">
        <v>8331</v>
      </c>
      <c r="S2137" s="14">
        <f t="shared" si="252"/>
        <v>41073.050717592596</v>
      </c>
      <c r="T2137" s="15">
        <f t="shared" si="253"/>
        <v>41085.683333333334</v>
      </c>
    </row>
    <row r="2138" spans="1:21" ht="33" hidden="1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250"/>
        <v>185</v>
      </c>
      <c r="P2138">
        <f t="shared" si="251"/>
        <v>115.83</v>
      </c>
      <c r="Q2138" s="10" t="s">
        <v>8327</v>
      </c>
      <c r="R2138" t="s">
        <v>8331</v>
      </c>
      <c r="S2138" s="14">
        <f t="shared" si="252"/>
        <v>42323.17460648148</v>
      </c>
      <c r="T2138" s="15">
        <f t="shared" si="253"/>
        <v>42383.17460648148</v>
      </c>
    </row>
    <row r="2139" spans="1:21" ht="49" hidden="1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250"/>
        <v>5</v>
      </c>
      <c r="P2139">
        <f t="shared" si="251"/>
        <v>115.75</v>
      </c>
      <c r="Q2139" s="10" t="s">
        <v>8308</v>
      </c>
      <c r="R2139" t="s">
        <v>8310</v>
      </c>
      <c r="S2139" s="14">
        <f t="shared" si="252"/>
        <v>42273.090740740736</v>
      </c>
      <c r="T2139" s="15">
        <f t="shared" si="253"/>
        <v>42313.132407407407</v>
      </c>
    </row>
    <row r="2140" spans="1:21" ht="49" hidden="1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250"/>
        <v>6</v>
      </c>
      <c r="P2140">
        <f t="shared" si="251"/>
        <v>106.69</v>
      </c>
      <c r="Q2140" s="10" t="s">
        <v>8321</v>
      </c>
      <c r="R2140" t="s">
        <v>8337</v>
      </c>
      <c r="S2140" s="14">
        <f t="shared" si="252"/>
        <v>42135.589548611111</v>
      </c>
      <c r="T2140" s="15">
        <f t="shared" si="253"/>
        <v>42166.083333333328</v>
      </c>
    </row>
    <row r="2141" spans="1:21" ht="49" x14ac:dyDescent="0.25">
      <c r="A2141">
        <v>3491</v>
      </c>
      <c r="B2141" s="3" t="s">
        <v>3490</v>
      </c>
      <c r="C2141" s="3" t="s">
        <v>7601</v>
      </c>
      <c r="D2141" s="6">
        <v>500</v>
      </c>
      <c r="E2141" s="8">
        <v>791</v>
      </c>
      <c r="F2141" t="s">
        <v>8218</v>
      </c>
      <c r="G2141" t="s">
        <v>8223</v>
      </c>
      <c r="H2141" t="s">
        <v>8245</v>
      </c>
      <c r="I2141">
        <v>1431928784</v>
      </c>
      <c r="J2141">
        <v>1430114384</v>
      </c>
      <c r="K2141" t="b">
        <v>0</v>
      </c>
      <c r="L2141">
        <v>10</v>
      </c>
      <c r="M2141" t="b">
        <v>1</v>
      </c>
      <c r="N2141" t="s">
        <v>8269</v>
      </c>
      <c r="O2141">
        <f t="shared" si="250"/>
        <v>158</v>
      </c>
      <c r="P2141">
        <f t="shared" si="251"/>
        <v>79.099999999999994</v>
      </c>
      <c r="Q2141" s="10" t="s">
        <v>8323</v>
      </c>
      <c r="R2141" t="s">
        <v>8326</v>
      </c>
      <c r="S2141" s="14">
        <f t="shared" si="252"/>
        <v>42121.249814814815</v>
      </c>
      <c r="T2141" s="15">
        <f t="shared" si="253"/>
        <v>42142.249814814815</v>
      </c>
      <c r="U2141">
        <f t="shared" ref="U2141:U2142" si="254">YEAR(S2141)</f>
        <v>2015</v>
      </c>
    </row>
    <row r="2142" spans="1:21" ht="49" x14ac:dyDescent="0.25">
      <c r="A2142">
        <v>3492</v>
      </c>
      <c r="B2142" s="3" t="s">
        <v>3491</v>
      </c>
      <c r="C2142" s="3" t="s">
        <v>7602</v>
      </c>
      <c r="D2142" s="6">
        <v>3800</v>
      </c>
      <c r="E2142" s="8">
        <v>4000.22</v>
      </c>
      <c r="F2142" t="s">
        <v>8218</v>
      </c>
      <c r="G2142" t="s">
        <v>8223</v>
      </c>
      <c r="H2142" t="s">
        <v>8245</v>
      </c>
      <c r="I2142">
        <v>1445818397</v>
      </c>
      <c r="J2142">
        <v>1442794397</v>
      </c>
      <c r="K2142" t="b">
        <v>0</v>
      </c>
      <c r="L2142">
        <v>35</v>
      </c>
      <c r="M2142" t="b">
        <v>1</v>
      </c>
      <c r="N2142" t="s">
        <v>8269</v>
      </c>
      <c r="O2142">
        <f t="shared" si="250"/>
        <v>105</v>
      </c>
      <c r="P2142">
        <f t="shared" si="251"/>
        <v>114.29</v>
      </c>
      <c r="Q2142" s="10" t="s">
        <v>8323</v>
      </c>
      <c r="R2142" t="s">
        <v>8326</v>
      </c>
      <c r="S2142" s="14">
        <f t="shared" si="252"/>
        <v>42268.009224537032</v>
      </c>
      <c r="T2142" s="15">
        <f t="shared" si="253"/>
        <v>42303.009224537032</v>
      </c>
      <c r="U2142">
        <f t="shared" si="254"/>
        <v>2015</v>
      </c>
    </row>
    <row r="2143" spans="1:21" ht="33" hidden="1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250"/>
        <v>15</v>
      </c>
      <c r="P2143">
        <f t="shared" si="251"/>
        <v>46.03</v>
      </c>
      <c r="Q2143" s="10" t="s">
        <v>8327</v>
      </c>
      <c r="R2143" t="s">
        <v>8350</v>
      </c>
      <c r="S2143" s="14">
        <f t="shared" si="252"/>
        <v>41310.969270833331</v>
      </c>
      <c r="T2143" s="15">
        <f t="shared" si="253"/>
        <v>41355.927604166667</v>
      </c>
    </row>
    <row r="2144" spans="1:21" ht="33" hidden="1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250"/>
        <v>137</v>
      </c>
      <c r="P2144">
        <f t="shared" si="251"/>
        <v>40.42</v>
      </c>
      <c r="Q2144" s="10" t="s">
        <v>8327</v>
      </c>
      <c r="R2144" t="s">
        <v>8338</v>
      </c>
      <c r="S2144" s="14">
        <f t="shared" si="252"/>
        <v>40802.733101851853</v>
      </c>
      <c r="T2144" s="15">
        <f t="shared" si="253"/>
        <v>40832.918749999997</v>
      </c>
    </row>
    <row r="2145" spans="1:21" ht="49" hidden="1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250"/>
        <v>458</v>
      </c>
      <c r="P2145">
        <f t="shared" si="251"/>
        <v>23.28</v>
      </c>
      <c r="Q2145" s="10" t="s">
        <v>8323</v>
      </c>
      <c r="R2145" t="s">
        <v>8324</v>
      </c>
      <c r="S2145" s="14">
        <f t="shared" si="252"/>
        <v>41885.478842592594</v>
      </c>
      <c r="T2145" s="15">
        <f t="shared" si="253"/>
        <v>41915.478842592594</v>
      </c>
    </row>
    <row r="2146" spans="1:21" ht="49" hidden="1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250"/>
        <v>114</v>
      </c>
      <c r="P2146">
        <f t="shared" si="251"/>
        <v>80.59</v>
      </c>
      <c r="Q2146" s="10" t="s">
        <v>8327</v>
      </c>
      <c r="R2146" t="s">
        <v>8331</v>
      </c>
      <c r="S2146" s="14">
        <f t="shared" si="252"/>
        <v>41549.627615740741</v>
      </c>
      <c r="T2146" s="15">
        <f t="shared" si="253"/>
        <v>41579.627615740741</v>
      </c>
    </row>
    <row r="2147" spans="1:21" ht="33" hidden="1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250"/>
        <v>105</v>
      </c>
      <c r="P2147">
        <f t="shared" si="251"/>
        <v>27.9</v>
      </c>
      <c r="Q2147" s="10" t="s">
        <v>8321</v>
      </c>
      <c r="R2147" t="s">
        <v>8343</v>
      </c>
      <c r="S2147" s="14">
        <f t="shared" si="252"/>
        <v>41682.805902777778</v>
      </c>
      <c r="T2147" s="15">
        <f t="shared" si="253"/>
        <v>41705.805902777778</v>
      </c>
    </row>
    <row r="2148" spans="1:21" ht="49" hidden="1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250"/>
        <v>1</v>
      </c>
      <c r="P2148">
        <f t="shared" si="251"/>
        <v>68.3</v>
      </c>
      <c r="Q2148" s="10" t="s">
        <v>8308</v>
      </c>
      <c r="R2148" t="s">
        <v>8342</v>
      </c>
      <c r="S2148" s="14">
        <f t="shared" si="252"/>
        <v>42676.942164351851</v>
      </c>
      <c r="T2148" s="15">
        <f t="shared" si="253"/>
        <v>42706.983831018515</v>
      </c>
    </row>
    <row r="2149" spans="1:21" ht="49" hidden="1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250"/>
        <v>103</v>
      </c>
      <c r="P2149">
        <f t="shared" si="251"/>
        <v>50.59</v>
      </c>
      <c r="Q2149" s="10" t="s">
        <v>8327</v>
      </c>
      <c r="R2149" t="s">
        <v>8329</v>
      </c>
      <c r="S2149" s="14">
        <f t="shared" si="252"/>
        <v>42688.732407407413</v>
      </c>
      <c r="T2149" s="15">
        <f t="shared" si="253"/>
        <v>42716.732407407413</v>
      </c>
    </row>
    <row r="2150" spans="1:21" ht="49" x14ac:dyDescent="0.25">
      <c r="A2150">
        <v>3493</v>
      </c>
      <c r="B2150" s="3" t="s">
        <v>3492</v>
      </c>
      <c r="C2150" s="3" t="s">
        <v>7603</v>
      </c>
      <c r="D2150" s="6">
        <v>1500</v>
      </c>
      <c r="E2150" s="8">
        <v>1500</v>
      </c>
      <c r="F2150" t="s">
        <v>8218</v>
      </c>
      <c r="G2150" t="s">
        <v>8223</v>
      </c>
      <c r="H2150" t="s">
        <v>8245</v>
      </c>
      <c r="I2150">
        <v>1408252260</v>
      </c>
      <c r="J2150">
        <v>1406580436</v>
      </c>
      <c r="K2150" t="b">
        <v>0</v>
      </c>
      <c r="L2150">
        <v>29</v>
      </c>
      <c r="M2150" t="b">
        <v>1</v>
      </c>
      <c r="N2150" t="s">
        <v>8269</v>
      </c>
      <c r="O2150">
        <f t="shared" si="250"/>
        <v>100</v>
      </c>
      <c r="P2150">
        <f t="shared" si="251"/>
        <v>51.72</v>
      </c>
      <c r="Q2150" s="10" t="s">
        <v>8323</v>
      </c>
      <c r="R2150" t="s">
        <v>8326</v>
      </c>
      <c r="S2150" s="14">
        <f t="shared" si="252"/>
        <v>41848.866157407407</v>
      </c>
      <c r="T2150" s="15">
        <f t="shared" si="253"/>
        <v>41868.21597222222</v>
      </c>
      <c r="U2150">
        <f>YEAR(S2150)</f>
        <v>2014</v>
      </c>
    </row>
    <row r="2151" spans="1:21" ht="49" hidden="1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250"/>
        <v>114</v>
      </c>
      <c r="P2151">
        <f t="shared" si="251"/>
        <v>29.02</v>
      </c>
      <c r="Q2151" s="10" t="s">
        <v>8327</v>
      </c>
      <c r="R2151" t="s">
        <v>8328</v>
      </c>
      <c r="S2151" s="14">
        <f t="shared" si="252"/>
        <v>40557.429733796293</v>
      </c>
      <c r="T2151" s="15">
        <f t="shared" si="253"/>
        <v>40582.429733796293</v>
      </c>
    </row>
    <row r="2152" spans="1:21" ht="49" x14ac:dyDescent="0.25">
      <c r="A2152">
        <v>3494</v>
      </c>
      <c r="B2152" s="3" t="s">
        <v>3493</v>
      </c>
      <c r="C2152" s="3" t="s">
        <v>7604</v>
      </c>
      <c r="D2152" s="6">
        <v>400</v>
      </c>
      <c r="E2152" s="8">
        <v>400</v>
      </c>
      <c r="F2152" t="s">
        <v>8218</v>
      </c>
      <c r="G2152" t="s">
        <v>8223</v>
      </c>
      <c r="H2152" t="s">
        <v>8245</v>
      </c>
      <c r="I2152">
        <v>1480140000</v>
      </c>
      <c r="J2152">
        <v>1479186575</v>
      </c>
      <c r="K2152" t="b">
        <v>0</v>
      </c>
      <c r="L2152">
        <v>13</v>
      </c>
      <c r="M2152" t="b">
        <v>1</v>
      </c>
      <c r="N2152" t="s">
        <v>8269</v>
      </c>
      <c r="O2152">
        <f t="shared" si="250"/>
        <v>100</v>
      </c>
      <c r="P2152">
        <f t="shared" si="251"/>
        <v>30.77</v>
      </c>
      <c r="Q2152" s="10" t="s">
        <v>8323</v>
      </c>
      <c r="R2152" t="s">
        <v>8326</v>
      </c>
      <c r="S2152" s="14">
        <f t="shared" si="252"/>
        <v>42689.214988425927</v>
      </c>
      <c r="T2152" s="15">
        <f t="shared" si="253"/>
        <v>42700.25</v>
      </c>
      <c r="U2152">
        <f>YEAR(S2152)</f>
        <v>2016</v>
      </c>
    </row>
    <row r="2153" spans="1:21" ht="33" hidden="1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250"/>
        <v>109</v>
      </c>
      <c r="P2153">
        <f t="shared" si="251"/>
        <v>75.61</v>
      </c>
      <c r="Q2153" s="10" t="s">
        <v>8327</v>
      </c>
      <c r="R2153" t="s">
        <v>8341</v>
      </c>
      <c r="S2153" s="14">
        <f t="shared" si="252"/>
        <v>42093.860023148154</v>
      </c>
      <c r="T2153" s="15">
        <f t="shared" si="253"/>
        <v>42125.582638888889</v>
      </c>
    </row>
    <row r="2154" spans="1:21" ht="49" hidden="1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250"/>
        <v>136</v>
      </c>
      <c r="P2154">
        <f t="shared" si="251"/>
        <v>35.79</v>
      </c>
      <c r="Q2154" s="10" t="s">
        <v>8327</v>
      </c>
      <c r="R2154" t="s">
        <v>8328</v>
      </c>
      <c r="S2154" s="14">
        <f t="shared" si="252"/>
        <v>40638.868611111109</v>
      </c>
      <c r="T2154" s="15">
        <f t="shared" si="253"/>
        <v>40668.868611111109</v>
      </c>
    </row>
    <row r="2155" spans="1:21" ht="49" x14ac:dyDescent="0.25">
      <c r="A2155">
        <v>3495</v>
      </c>
      <c r="B2155" s="3" t="s">
        <v>3494</v>
      </c>
      <c r="C2155" s="3" t="s">
        <v>7605</v>
      </c>
      <c r="D2155" s="6">
        <v>5000</v>
      </c>
      <c r="E2155" s="8">
        <v>5343</v>
      </c>
      <c r="F2155" t="s">
        <v>8218</v>
      </c>
      <c r="G2155" t="s">
        <v>8228</v>
      </c>
      <c r="H2155" t="s">
        <v>8250</v>
      </c>
      <c r="I2155">
        <v>1414862280</v>
      </c>
      <c r="J2155">
        <v>1412360309</v>
      </c>
      <c r="K2155" t="b">
        <v>0</v>
      </c>
      <c r="L2155">
        <v>72</v>
      </c>
      <c r="M2155" t="b">
        <v>1</v>
      </c>
      <c r="N2155" t="s">
        <v>8269</v>
      </c>
      <c r="O2155">
        <f t="shared" si="250"/>
        <v>107</v>
      </c>
      <c r="P2155">
        <f t="shared" si="251"/>
        <v>74.209999999999994</v>
      </c>
      <c r="Q2155" s="10" t="s">
        <v>8323</v>
      </c>
      <c r="R2155" t="s">
        <v>8326</v>
      </c>
      <c r="S2155" s="14">
        <f t="shared" si="252"/>
        <v>41915.762835648151</v>
      </c>
      <c r="T2155" s="15">
        <f t="shared" si="253"/>
        <v>41944.720833333333</v>
      </c>
      <c r="U2155">
        <f>YEAR(S2155)</f>
        <v>2014</v>
      </c>
    </row>
    <row r="2156" spans="1:21" ht="97" hidden="1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250"/>
        <v>2702</v>
      </c>
      <c r="P2156">
        <f t="shared" si="251"/>
        <v>38.6</v>
      </c>
      <c r="Q2156" s="10" t="s">
        <v>8321</v>
      </c>
      <c r="R2156" t="s">
        <v>8343</v>
      </c>
      <c r="S2156" s="14">
        <f t="shared" si="252"/>
        <v>42604.730567129634</v>
      </c>
      <c r="T2156" s="15">
        <f t="shared" si="253"/>
        <v>42614.730567129634</v>
      </c>
    </row>
    <row r="2157" spans="1:21" ht="49" hidden="1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250"/>
        <v>68</v>
      </c>
      <c r="P2157">
        <f t="shared" si="251"/>
        <v>46.59</v>
      </c>
      <c r="Q2157" s="10" t="s">
        <v>8327</v>
      </c>
      <c r="R2157" t="s">
        <v>8350</v>
      </c>
      <c r="S2157" s="14">
        <f t="shared" si="252"/>
        <v>41597.788888888892</v>
      </c>
      <c r="T2157" s="15">
        <f t="shared" si="253"/>
        <v>41627.788888888892</v>
      </c>
    </row>
    <row r="2158" spans="1:21" ht="49" hidden="1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250"/>
        <v>135</v>
      </c>
      <c r="P2158">
        <f t="shared" si="251"/>
        <v>51.96</v>
      </c>
      <c r="Q2158" s="10" t="s">
        <v>8327</v>
      </c>
      <c r="R2158" t="s">
        <v>8328</v>
      </c>
      <c r="S2158" s="14">
        <f t="shared" si="252"/>
        <v>41205.198321759257</v>
      </c>
      <c r="T2158" s="15">
        <f t="shared" si="253"/>
        <v>41240.5</v>
      </c>
    </row>
    <row r="2159" spans="1:21" ht="33" hidden="1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250"/>
        <v>135</v>
      </c>
      <c r="P2159">
        <f t="shared" si="251"/>
        <v>79.180000000000007</v>
      </c>
      <c r="Q2159" s="10" t="s">
        <v>8327</v>
      </c>
      <c r="R2159" t="s">
        <v>8328</v>
      </c>
      <c r="S2159" s="14">
        <f t="shared" si="252"/>
        <v>40718.839537037034</v>
      </c>
      <c r="T2159" s="15">
        <f t="shared" si="253"/>
        <v>40748.839537037034</v>
      </c>
    </row>
    <row r="2160" spans="1:21" ht="49" hidden="1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250"/>
        <v>41</v>
      </c>
      <c r="P2160">
        <f t="shared" si="251"/>
        <v>84.06</v>
      </c>
      <c r="Q2160" s="10" t="s">
        <v>8319</v>
      </c>
      <c r="R2160" t="s">
        <v>8345</v>
      </c>
      <c r="S2160" s="14">
        <f t="shared" si="252"/>
        <v>41983.110995370371</v>
      </c>
      <c r="T2160" s="15">
        <f t="shared" si="253"/>
        <v>42023.110995370371</v>
      </c>
    </row>
    <row r="2161" spans="1:21" ht="33" hidden="1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250"/>
        <v>122</v>
      </c>
      <c r="P2161">
        <f t="shared" si="251"/>
        <v>28.55</v>
      </c>
      <c r="Q2161" s="10" t="s">
        <v>8327</v>
      </c>
      <c r="R2161" t="s">
        <v>8336</v>
      </c>
      <c r="S2161" s="14">
        <f t="shared" si="252"/>
        <v>41694.391840277778</v>
      </c>
      <c r="T2161" s="15">
        <f t="shared" si="253"/>
        <v>41708.583333333336</v>
      </c>
    </row>
    <row r="2162" spans="1:21" ht="33" hidden="1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250"/>
        <v>134</v>
      </c>
      <c r="P2162">
        <f t="shared" si="251"/>
        <v>31.81</v>
      </c>
      <c r="Q2162" s="10" t="s">
        <v>8311</v>
      </c>
      <c r="R2162" t="s">
        <v>8333</v>
      </c>
      <c r="S2162" s="14">
        <f t="shared" si="252"/>
        <v>41309.11791666667</v>
      </c>
      <c r="T2162" s="15">
        <f t="shared" si="253"/>
        <v>41344</v>
      </c>
    </row>
    <row r="2163" spans="1:21" ht="49" x14ac:dyDescent="0.25">
      <c r="A2163">
        <v>3496</v>
      </c>
      <c r="B2163" s="3" t="s">
        <v>3495</v>
      </c>
      <c r="C2163" s="3" t="s">
        <v>7606</v>
      </c>
      <c r="D2163" s="6">
        <v>3000</v>
      </c>
      <c r="E2163" s="8">
        <v>3732</v>
      </c>
      <c r="F2163" t="s">
        <v>8218</v>
      </c>
      <c r="G2163" t="s">
        <v>8223</v>
      </c>
      <c r="H2163" t="s">
        <v>8245</v>
      </c>
      <c r="I2163">
        <v>1473625166</v>
      </c>
      <c r="J2163">
        <v>1470169166</v>
      </c>
      <c r="K2163" t="b">
        <v>0</v>
      </c>
      <c r="L2163">
        <v>78</v>
      </c>
      <c r="M2163" t="b">
        <v>1</v>
      </c>
      <c r="N2163" t="s">
        <v>8269</v>
      </c>
      <c r="O2163">
        <f t="shared" si="250"/>
        <v>124</v>
      </c>
      <c r="P2163">
        <f t="shared" si="251"/>
        <v>47.85</v>
      </c>
      <c r="Q2163" s="10" t="s">
        <v>8323</v>
      </c>
      <c r="R2163" t="s">
        <v>8326</v>
      </c>
      <c r="S2163" s="14">
        <f t="shared" si="252"/>
        <v>42584.846828703703</v>
      </c>
      <c r="T2163" s="15">
        <f t="shared" si="253"/>
        <v>42624.846828703703</v>
      </c>
      <c r="U2163">
        <f>YEAR(S2163)</f>
        <v>2016</v>
      </c>
    </row>
    <row r="2164" spans="1:21" ht="21" hidden="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250"/>
        <v>3</v>
      </c>
      <c r="P2164">
        <f t="shared" si="251"/>
        <v>133.30000000000001</v>
      </c>
      <c r="Q2164" s="10" t="s">
        <v>8308</v>
      </c>
      <c r="R2164" t="s">
        <v>8315</v>
      </c>
      <c r="S2164" s="14">
        <f t="shared" si="252"/>
        <v>42082.069560185191</v>
      </c>
      <c r="T2164" s="15">
        <f t="shared" si="253"/>
        <v>42112.069560185191</v>
      </c>
    </row>
    <row r="2165" spans="1:21" ht="49" hidden="1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250"/>
        <v>9</v>
      </c>
      <c r="P2165">
        <f t="shared" si="251"/>
        <v>30.27</v>
      </c>
      <c r="Q2165" s="10" t="s">
        <v>8308</v>
      </c>
      <c r="R2165" t="s">
        <v>8310</v>
      </c>
      <c r="S2165" s="14">
        <f t="shared" si="252"/>
        <v>42451.698449074072</v>
      </c>
      <c r="T2165" s="15">
        <f t="shared" si="253"/>
        <v>42486.288194444445</v>
      </c>
    </row>
    <row r="2166" spans="1:21" ht="49" x14ac:dyDescent="0.25">
      <c r="A2166">
        <v>3497</v>
      </c>
      <c r="B2166" s="3" t="s">
        <v>3496</v>
      </c>
      <c r="C2166" s="3" t="s">
        <v>7607</v>
      </c>
      <c r="D2166" s="6">
        <v>1551</v>
      </c>
      <c r="E2166" s="8">
        <v>1686</v>
      </c>
      <c r="F2166" t="s">
        <v>8218</v>
      </c>
      <c r="G2166" t="s">
        <v>8223</v>
      </c>
      <c r="H2166" t="s">
        <v>8245</v>
      </c>
      <c r="I2166">
        <v>1464904800</v>
      </c>
      <c r="J2166">
        <v>1463852904</v>
      </c>
      <c r="K2166" t="b">
        <v>0</v>
      </c>
      <c r="L2166">
        <v>49</v>
      </c>
      <c r="M2166" t="b">
        <v>1</v>
      </c>
      <c r="N2166" t="s">
        <v>8269</v>
      </c>
      <c r="O2166">
        <f t="shared" si="250"/>
        <v>109</v>
      </c>
      <c r="P2166">
        <f t="shared" si="251"/>
        <v>34.409999999999997</v>
      </c>
      <c r="Q2166" s="10" t="s">
        <v>8323</v>
      </c>
      <c r="R2166" t="s">
        <v>8326</v>
      </c>
      <c r="S2166" s="14">
        <f t="shared" si="252"/>
        <v>42511.741944444439</v>
      </c>
      <c r="T2166" s="15">
        <f t="shared" si="253"/>
        <v>42523.916666666672</v>
      </c>
      <c r="U2166">
        <f>YEAR(S2166)</f>
        <v>2016</v>
      </c>
    </row>
    <row r="2167" spans="1:21" ht="33" hidden="1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250"/>
        <v>111</v>
      </c>
      <c r="P2167">
        <f t="shared" si="251"/>
        <v>25.58</v>
      </c>
      <c r="Q2167" s="10" t="s">
        <v>8313</v>
      </c>
      <c r="R2167" t="s">
        <v>8314</v>
      </c>
      <c r="S2167" s="14">
        <f t="shared" si="252"/>
        <v>42120.628136574072</v>
      </c>
      <c r="T2167" s="15">
        <f t="shared" si="253"/>
        <v>42165.628136574072</v>
      </c>
    </row>
    <row r="2168" spans="1:21" ht="49" x14ac:dyDescent="0.25">
      <c r="A2168">
        <v>3498</v>
      </c>
      <c r="B2168" s="3" t="s">
        <v>3497</v>
      </c>
      <c r="C2168" s="3" t="s">
        <v>7608</v>
      </c>
      <c r="D2168" s="6">
        <v>1650</v>
      </c>
      <c r="E2168" s="8">
        <v>1690</v>
      </c>
      <c r="F2168" t="s">
        <v>8218</v>
      </c>
      <c r="G2168" t="s">
        <v>8228</v>
      </c>
      <c r="H2168" t="s">
        <v>8250</v>
      </c>
      <c r="I2168">
        <v>1464471840</v>
      </c>
      <c r="J2168">
        <v>1459309704</v>
      </c>
      <c r="K2168" t="b">
        <v>0</v>
      </c>
      <c r="L2168">
        <v>42</v>
      </c>
      <c r="M2168" t="b">
        <v>1</v>
      </c>
      <c r="N2168" t="s">
        <v>8269</v>
      </c>
      <c r="O2168">
        <f t="shared" si="250"/>
        <v>102</v>
      </c>
      <c r="P2168">
        <f t="shared" si="251"/>
        <v>40.24</v>
      </c>
      <c r="Q2168" s="10" t="s">
        <v>8323</v>
      </c>
      <c r="R2168" t="s">
        <v>8326</v>
      </c>
      <c r="S2168" s="14">
        <f t="shared" si="252"/>
        <v>42459.15861111111</v>
      </c>
      <c r="T2168" s="15">
        <f t="shared" si="253"/>
        <v>42518.905555555553</v>
      </c>
      <c r="U2168">
        <f>YEAR(S2168)</f>
        <v>2016</v>
      </c>
    </row>
    <row r="2169" spans="1:21" ht="49" hidden="1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250"/>
        <v>106</v>
      </c>
      <c r="P2169">
        <f t="shared" si="251"/>
        <v>47.43</v>
      </c>
      <c r="Q2169" s="10" t="s">
        <v>8323</v>
      </c>
      <c r="R2169" t="s">
        <v>8335</v>
      </c>
      <c r="S2169" s="14">
        <f t="shared" si="252"/>
        <v>42193.813530092593</v>
      </c>
      <c r="T2169" s="15">
        <f t="shared" si="253"/>
        <v>42218.813530092593</v>
      </c>
    </row>
    <row r="2170" spans="1:21" ht="49" hidden="1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250"/>
        <v>133</v>
      </c>
      <c r="P2170">
        <f t="shared" si="251"/>
        <v>120.55</v>
      </c>
      <c r="Q2170" s="10" t="s">
        <v>8323</v>
      </c>
      <c r="R2170" t="s">
        <v>8335</v>
      </c>
      <c r="S2170" s="14">
        <f t="shared" si="252"/>
        <v>42403.035567129627</v>
      </c>
      <c r="T2170" s="15">
        <f t="shared" si="253"/>
        <v>42462.993900462956</v>
      </c>
    </row>
    <row r="2171" spans="1:21" ht="49" hidden="1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250"/>
        <v>17</v>
      </c>
      <c r="P2171">
        <f t="shared" si="251"/>
        <v>66.099999999999994</v>
      </c>
      <c r="Q2171" s="10" t="s">
        <v>8323</v>
      </c>
      <c r="R2171" t="s">
        <v>8324</v>
      </c>
      <c r="S2171" s="14">
        <f t="shared" si="252"/>
        <v>42464.958912037036</v>
      </c>
      <c r="T2171" s="15">
        <f t="shared" si="253"/>
        <v>42494.958912037036</v>
      </c>
    </row>
    <row r="2172" spans="1:21" ht="49" hidden="1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250"/>
        <v>120</v>
      </c>
      <c r="P2172">
        <f t="shared" si="251"/>
        <v>38.79</v>
      </c>
      <c r="Q2172" s="10" t="s">
        <v>8327</v>
      </c>
      <c r="R2172" t="s">
        <v>8338</v>
      </c>
      <c r="S2172" s="14">
        <f t="shared" si="252"/>
        <v>40987.890740740739</v>
      </c>
      <c r="T2172" s="15">
        <f t="shared" si="253"/>
        <v>41017.890740740739</v>
      </c>
    </row>
    <row r="2173" spans="1:21" ht="49" x14ac:dyDescent="0.25">
      <c r="A2173">
        <v>3499</v>
      </c>
      <c r="B2173" s="3" t="s">
        <v>3498</v>
      </c>
      <c r="C2173" s="3" t="s">
        <v>7609</v>
      </c>
      <c r="D2173" s="6">
        <v>2000</v>
      </c>
      <c r="E2173" s="8">
        <v>2110</v>
      </c>
      <c r="F2173" t="s">
        <v>8218</v>
      </c>
      <c r="G2173" t="s">
        <v>8223</v>
      </c>
      <c r="H2173" t="s">
        <v>8245</v>
      </c>
      <c r="I2173">
        <v>1435733940</v>
      </c>
      <c r="J2173">
        <v>1431046325</v>
      </c>
      <c r="K2173" t="b">
        <v>0</v>
      </c>
      <c r="L2173">
        <v>35</v>
      </c>
      <c r="M2173" t="b">
        <v>1</v>
      </c>
      <c r="N2173" t="s">
        <v>8269</v>
      </c>
      <c r="O2173">
        <f t="shared" si="250"/>
        <v>106</v>
      </c>
      <c r="P2173">
        <f t="shared" si="251"/>
        <v>60.29</v>
      </c>
      <c r="Q2173" s="10" t="s">
        <v>8323</v>
      </c>
      <c r="R2173" t="s">
        <v>8326</v>
      </c>
      <c r="S2173" s="14">
        <f t="shared" si="252"/>
        <v>42132.036168981482</v>
      </c>
      <c r="T2173" s="15">
        <f t="shared" si="253"/>
        <v>42186.290972222225</v>
      </c>
      <c r="U2173">
        <f t="shared" ref="U2173:U2175" si="255">YEAR(S2173)</f>
        <v>2015</v>
      </c>
    </row>
    <row r="2174" spans="1:21" ht="49" x14ac:dyDescent="0.25">
      <c r="A2174">
        <v>3500</v>
      </c>
      <c r="B2174" s="3" t="s">
        <v>3499</v>
      </c>
      <c r="C2174" s="3" t="s">
        <v>7610</v>
      </c>
      <c r="D2174" s="6">
        <v>1000</v>
      </c>
      <c r="E2174" s="8">
        <v>1063</v>
      </c>
      <c r="F2174" t="s">
        <v>8218</v>
      </c>
      <c r="G2174" t="s">
        <v>8223</v>
      </c>
      <c r="H2174" t="s">
        <v>8245</v>
      </c>
      <c r="I2174">
        <v>1457326740</v>
      </c>
      <c r="J2174">
        <v>1455919438</v>
      </c>
      <c r="K2174" t="b">
        <v>0</v>
      </c>
      <c r="L2174">
        <v>42</v>
      </c>
      <c r="M2174" t="b">
        <v>1</v>
      </c>
      <c r="N2174" t="s">
        <v>8269</v>
      </c>
      <c r="O2174">
        <f t="shared" si="250"/>
        <v>106</v>
      </c>
      <c r="P2174">
        <f t="shared" si="251"/>
        <v>25.31</v>
      </c>
      <c r="Q2174" s="10" t="s">
        <v>8323</v>
      </c>
      <c r="R2174" t="s">
        <v>8326</v>
      </c>
      <c r="S2174" s="14">
        <f t="shared" si="252"/>
        <v>42419.91942129629</v>
      </c>
      <c r="T2174" s="15">
        <f t="shared" si="253"/>
        <v>42436.207638888889</v>
      </c>
      <c r="U2174">
        <f t="shared" si="255"/>
        <v>2016</v>
      </c>
    </row>
    <row r="2175" spans="1:21" ht="49" x14ac:dyDescent="0.25">
      <c r="A2175">
        <v>3501</v>
      </c>
      <c r="B2175" s="3" t="s">
        <v>3500</v>
      </c>
      <c r="C2175" s="3" t="s">
        <v>7611</v>
      </c>
      <c r="D2175" s="6">
        <v>1500</v>
      </c>
      <c r="E2175" s="8">
        <v>1510</v>
      </c>
      <c r="F2175" t="s">
        <v>8218</v>
      </c>
      <c r="G2175" t="s">
        <v>8224</v>
      </c>
      <c r="H2175" t="s">
        <v>8246</v>
      </c>
      <c r="I2175">
        <v>1441995595</v>
      </c>
      <c r="J2175">
        <v>1439835595</v>
      </c>
      <c r="K2175" t="b">
        <v>0</v>
      </c>
      <c r="L2175">
        <v>42</v>
      </c>
      <c r="M2175" t="b">
        <v>1</v>
      </c>
      <c r="N2175" t="s">
        <v>8269</v>
      </c>
      <c r="O2175">
        <f t="shared" si="250"/>
        <v>101</v>
      </c>
      <c r="P2175">
        <f t="shared" si="251"/>
        <v>35.950000000000003</v>
      </c>
      <c r="Q2175" s="10" t="s">
        <v>8323</v>
      </c>
      <c r="R2175" t="s">
        <v>8326</v>
      </c>
      <c r="S2175" s="14">
        <f t="shared" si="252"/>
        <v>42233.763831018514</v>
      </c>
      <c r="T2175" s="15">
        <f t="shared" si="253"/>
        <v>42258.763831018514</v>
      </c>
      <c r="U2175">
        <f t="shared" si="255"/>
        <v>2015</v>
      </c>
    </row>
    <row r="2176" spans="1:21" ht="49" hidden="1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250"/>
        <v>7</v>
      </c>
      <c r="P2176">
        <f t="shared" si="251"/>
        <v>6.5</v>
      </c>
      <c r="Q2176" s="10" t="s">
        <v>8308</v>
      </c>
      <c r="R2176" t="s">
        <v>8310</v>
      </c>
      <c r="S2176" s="14">
        <f t="shared" si="252"/>
        <v>42696.37572916667</v>
      </c>
      <c r="T2176" s="15">
        <f t="shared" si="253"/>
        <v>42726.37572916667</v>
      </c>
    </row>
    <row r="2177" spans="1:21" ht="49" x14ac:dyDescent="0.25">
      <c r="A2177">
        <v>3502</v>
      </c>
      <c r="B2177" s="3" t="s">
        <v>3501</v>
      </c>
      <c r="C2177" s="3" t="s">
        <v>7612</v>
      </c>
      <c r="D2177" s="6">
        <v>4000</v>
      </c>
      <c r="E2177" s="8">
        <v>4216</v>
      </c>
      <c r="F2177" t="s">
        <v>8218</v>
      </c>
      <c r="G2177" t="s">
        <v>8223</v>
      </c>
      <c r="H2177" t="s">
        <v>8245</v>
      </c>
      <c r="I2177">
        <v>1458100740</v>
      </c>
      <c r="J2177">
        <v>1456862924</v>
      </c>
      <c r="K2177" t="b">
        <v>0</v>
      </c>
      <c r="L2177">
        <v>31</v>
      </c>
      <c r="M2177" t="b">
        <v>1</v>
      </c>
      <c r="N2177" t="s">
        <v>8269</v>
      </c>
      <c r="O2177">
        <f t="shared" si="250"/>
        <v>105</v>
      </c>
      <c r="P2177">
        <f t="shared" si="251"/>
        <v>136</v>
      </c>
      <c r="Q2177" s="10" t="s">
        <v>8323</v>
      </c>
      <c r="R2177" t="s">
        <v>8326</v>
      </c>
      <c r="S2177" s="14">
        <f t="shared" si="252"/>
        <v>42430.839398148149</v>
      </c>
      <c r="T2177" s="15">
        <f t="shared" si="253"/>
        <v>42445.165972222225</v>
      </c>
      <c r="U2177">
        <f>YEAR(S2177)</f>
        <v>2016</v>
      </c>
    </row>
    <row r="2178" spans="1:21" ht="33" hidden="1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ref="O2178:O2241" si="256">ROUND(E2178/D2178*100,0)</f>
        <v>65</v>
      </c>
      <c r="P2178">
        <f t="shared" si="251"/>
        <v>118.36</v>
      </c>
      <c r="Q2178" s="10" t="s">
        <v>8327</v>
      </c>
      <c r="R2178" t="s">
        <v>8330</v>
      </c>
      <c r="S2178" s="14">
        <f t="shared" si="252"/>
        <v>42021.139733796299</v>
      </c>
      <c r="T2178" s="15">
        <f t="shared" si="253"/>
        <v>42051.139733796299</v>
      </c>
    </row>
    <row r="2179" spans="1:21" ht="49" hidden="1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si="256"/>
        <v>100</v>
      </c>
      <c r="P2179">
        <f t="shared" si="251"/>
        <v>50.04</v>
      </c>
      <c r="Q2179" s="10" t="s">
        <v>8327</v>
      </c>
      <c r="R2179" t="s">
        <v>8331</v>
      </c>
      <c r="S2179" s="14">
        <f t="shared" si="252"/>
        <v>41827.906689814816</v>
      </c>
      <c r="T2179" s="15">
        <f t="shared" si="253"/>
        <v>41848.041666666664</v>
      </c>
    </row>
    <row r="2180" spans="1:21" ht="49" hidden="1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256"/>
        <v>16</v>
      </c>
      <c r="P2180">
        <f t="shared" si="251"/>
        <v>76.47</v>
      </c>
      <c r="Q2180" s="10" t="s">
        <v>8321</v>
      </c>
      <c r="R2180" t="s">
        <v>8325</v>
      </c>
      <c r="S2180" s="14">
        <f t="shared" si="252"/>
        <v>42248.632199074069</v>
      </c>
      <c r="T2180" s="15">
        <f t="shared" si="253"/>
        <v>42283.632199074069</v>
      </c>
    </row>
    <row r="2181" spans="1:21" ht="49" x14ac:dyDescent="0.25">
      <c r="A2181">
        <v>3503</v>
      </c>
      <c r="B2181" s="3" t="s">
        <v>3502</v>
      </c>
      <c r="C2181" s="3" t="s">
        <v>7613</v>
      </c>
      <c r="D2181" s="6">
        <v>2500</v>
      </c>
      <c r="E2181" s="8">
        <v>2689</v>
      </c>
      <c r="F2181" t="s">
        <v>8218</v>
      </c>
      <c r="G2181" t="s">
        <v>8224</v>
      </c>
      <c r="H2181" t="s">
        <v>8246</v>
      </c>
      <c r="I2181">
        <v>1469359728</v>
      </c>
      <c r="J2181">
        <v>1466767728</v>
      </c>
      <c r="K2181" t="b">
        <v>0</v>
      </c>
      <c r="L2181">
        <v>38</v>
      </c>
      <c r="M2181" t="b">
        <v>1</v>
      </c>
      <c r="N2181" t="s">
        <v>8269</v>
      </c>
      <c r="O2181">
        <f t="shared" si="256"/>
        <v>108</v>
      </c>
      <c r="P2181">
        <f t="shared" si="251"/>
        <v>70.760000000000005</v>
      </c>
      <c r="Q2181" s="10" t="s">
        <v>8323</v>
      </c>
      <c r="R2181" t="s">
        <v>8326</v>
      </c>
      <c r="S2181" s="14">
        <f t="shared" si="252"/>
        <v>42545.478333333333</v>
      </c>
      <c r="T2181" s="15">
        <f t="shared" si="253"/>
        <v>42575.478333333333</v>
      </c>
      <c r="U2181">
        <f>YEAR(S2181)</f>
        <v>2016</v>
      </c>
    </row>
    <row r="2182" spans="1:21" ht="49" hidden="1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256"/>
        <v>6</v>
      </c>
      <c r="P2182">
        <f t="shared" si="251"/>
        <v>49.88</v>
      </c>
      <c r="Q2182" s="10" t="s">
        <v>8321</v>
      </c>
      <c r="R2182" t="s">
        <v>8325</v>
      </c>
      <c r="S2182" s="14">
        <f t="shared" si="252"/>
        <v>41855.777905092589</v>
      </c>
      <c r="T2182" s="15">
        <f t="shared" si="253"/>
        <v>41880.777905092589</v>
      </c>
    </row>
    <row r="2183" spans="1:21" ht="49" hidden="1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256"/>
        <v>9</v>
      </c>
      <c r="P2183">
        <f t="shared" si="251"/>
        <v>64.8</v>
      </c>
      <c r="Q2183" s="10" t="s">
        <v>8323</v>
      </c>
      <c r="R2183" t="s">
        <v>8324</v>
      </c>
      <c r="S2183" s="14">
        <f t="shared" si="252"/>
        <v>42551.102314814809</v>
      </c>
      <c r="T2183" s="15">
        <f t="shared" si="253"/>
        <v>42601.102314814809</v>
      </c>
    </row>
    <row r="2184" spans="1:21" ht="49" x14ac:dyDescent="0.25">
      <c r="A2184">
        <v>3504</v>
      </c>
      <c r="B2184" s="3" t="s">
        <v>3503</v>
      </c>
      <c r="C2184" s="3" t="s">
        <v>7614</v>
      </c>
      <c r="D2184" s="6">
        <v>1000</v>
      </c>
      <c r="E2184" s="8">
        <v>1000</v>
      </c>
      <c r="F2184" t="s">
        <v>8218</v>
      </c>
      <c r="G2184" t="s">
        <v>8223</v>
      </c>
      <c r="H2184" t="s">
        <v>8245</v>
      </c>
      <c r="I2184">
        <v>1447959491</v>
      </c>
      <c r="J2184">
        <v>1445363891</v>
      </c>
      <c r="K2184" t="b">
        <v>0</v>
      </c>
      <c r="L2184">
        <v>8</v>
      </c>
      <c r="M2184" t="b">
        <v>1</v>
      </c>
      <c r="N2184" t="s">
        <v>8269</v>
      </c>
      <c r="O2184">
        <f t="shared" si="256"/>
        <v>100</v>
      </c>
      <c r="P2184">
        <f t="shared" si="251"/>
        <v>125</v>
      </c>
      <c r="Q2184" s="10" t="s">
        <v>8323</v>
      </c>
      <c r="R2184" t="s">
        <v>8326</v>
      </c>
      <c r="S2184" s="14">
        <f t="shared" si="252"/>
        <v>42297.748738425929</v>
      </c>
      <c r="T2184" s="15">
        <f t="shared" si="253"/>
        <v>42327.790405092594</v>
      </c>
      <c r="U2184">
        <f>YEAR(S2184)</f>
        <v>2015</v>
      </c>
    </row>
    <row r="2185" spans="1:21" ht="49" hidden="1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256"/>
        <v>11</v>
      </c>
      <c r="P2185">
        <f t="shared" si="251"/>
        <v>46.18</v>
      </c>
      <c r="Q2185" s="10" t="s">
        <v>8321</v>
      </c>
      <c r="R2185" t="s">
        <v>8337</v>
      </c>
      <c r="S2185" s="14">
        <f t="shared" si="252"/>
        <v>42110.153043981481</v>
      </c>
      <c r="T2185" s="15">
        <f t="shared" si="253"/>
        <v>42155.153043981481</v>
      </c>
    </row>
    <row r="2186" spans="1:21" ht="49" hidden="1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256"/>
        <v>143</v>
      </c>
      <c r="P2186">
        <f t="shared" si="251"/>
        <v>51.6</v>
      </c>
      <c r="Q2186" s="10" t="s">
        <v>8323</v>
      </c>
      <c r="R2186" t="s">
        <v>8324</v>
      </c>
      <c r="S2186" s="14">
        <f t="shared" si="252"/>
        <v>42783.459398148145</v>
      </c>
      <c r="T2186" s="15">
        <f t="shared" si="253"/>
        <v>42797.459398148145</v>
      </c>
    </row>
    <row r="2187" spans="1:21" ht="21" hidden="1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256"/>
        <v>41</v>
      </c>
      <c r="P2187">
        <f t="shared" si="251"/>
        <v>28.58</v>
      </c>
      <c r="Q2187" s="10" t="s">
        <v>8327</v>
      </c>
      <c r="R2187" t="s">
        <v>8350</v>
      </c>
      <c r="S2187" s="14">
        <f t="shared" si="252"/>
        <v>41276.496840277774</v>
      </c>
      <c r="T2187" s="15">
        <f t="shared" si="253"/>
        <v>41309.496840277774</v>
      </c>
    </row>
    <row r="2188" spans="1:21" ht="33" hidden="1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256"/>
        <v>171</v>
      </c>
      <c r="P2188">
        <f t="shared" si="251"/>
        <v>31.34</v>
      </c>
      <c r="Q2188" s="10" t="s">
        <v>8327</v>
      </c>
      <c r="R2188" t="s">
        <v>8328</v>
      </c>
      <c r="S2188" s="14">
        <f t="shared" si="252"/>
        <v>41088.691493055558</v>
      </c>
      <c r="T2188" s="15">
        <f t="shared" si="253"/>
        <v>41133.691493055558</v>
      </c>
    </row>
    <row r="2189" spans="1:21" ht="49" hidden="1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256"/>
        <v>128</v>
      </c>
      <c r="P2189">
        <f t="shared" si="251"/>
        <v>183.29</v>
      </c>
      <c r="Q2189" s="10" t="s">
        <v>8321</v>
      </c>
      <c r="R2189" t="s">
        <v>8322</v>
      </c>
      <c r="S2189" s="14">
        <f t="shared" si="252"/>
        <v>42113.981446759266</v>
      </c>
      <c r="T2189" s="15">
        <f t="shared" si="253"/>
        <v>42173.981446759266</v>
      </c>
    </row>
    <row r="2190" spans="1:21" ht="49" hidden="1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256"/>
        <v>128</v>
      </c>
      <c r="P2190">
        <f t="shared" si="251"/>
        <v>37.65</v>
      </c>
      <c r="Q2190" s="10" t="s">
        <v>8323</v>
      </c>
      <c r="R2190" t="s">
        <v>8335</v>
      </c>
      <c r="S2190" s="14">
        <f t="shared" si="252"/>
        <v>41912.650729166664</v>
      </c>
      <c r="T2190" s="15">
        <f t="shared" si="253"/>
        <v>41925.207638888889</v>
      </c>
    </row>
    <row r="2191" spans="1:21" ht="97" x14ac:dyDescent="0.25">
      <c r="A2191">
        <v>3505</v>
      </c>
      <c r="B2191" s="3" t="s">
        <v>3504</v>
      </c>
      <c r="C2191" s="3" t="s">
        <v>7615</v>
      </c>
      <c r="D2191" s="6">
        <v>2500</v>
      </c>
      <c r="E2191" s="8">
        <v>2594</v>
      </c>
      <c r="F2191" t="s">
        <v>8218</v>
      </c>
      <c r="G2191" t="s">
        <v>8223</v>
      </c>
      <c r="H2191" t="s">
        <v>8245</v>
      </c>
      <c r="I2191">
        <v>1399953600</v>
      </c>
      <c r="J2191">
        <v>1398983245</v>
      </c>
      <c r="K2191" t="b">
        <v>0</v>
      </c>
      <c r="L2191">
        <v>39</v>
      </c>
      <c r="M2191" t="b">
        <v>1</v>
      </c>
      <c r="N2191" t="s">
        <v>8269</v>
      </c>
      <c r="O2191">
        <f t="shared" si="256"/>
        <v>104</v>
      </c>
      <c r="P2191">
        <f t="shared" si="251"/>
        <v>66.510000000000005</v>
      </c>
      <c r="Q2191" s="10" t="s">
        <v>8323</v>
      </c>
      <c r="R2191" t="s">
        <v>8326</v>
      </c>
      <c r="S2191" s="14">
        <f t="shared" si="252"/>
        <v>41760.935706018521</v>
      </c>
      <c r="T2191" s="15">
        <f t="shared" si="253"/>
        <v>41772.166666666664</v>
      </c>
      <c r="U2191">
        <f>YEAR(S2191)</f>
        <v>2014</v>
      </c>
    </row>
    <row r="2192" spans="1:21" ht="33" hidden="1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256"/>
        <v>36</v>
      </c>
      <c r="P2192">
        <f t="shared" si="251"/>
        <v>127.6</v>
      </c>
      <c r="Q2192" s="10" t="s">
        <v>8323</v>
      </c>
      <c r="R2192" t="s">
        <v>8335</v>
      </c>
      <c r="S2192" s="14">
        <f t="shared" si="252"/>
        <v>42450.88282407407</v>
      </c>
      <c r="T2192" s="15">
        <f t="shared" si="253"/>
        <v>42480.88282407407</v>
      </c>
    </row>
    <row r="2193" spans="1:21" ht="49" x14ac:dyDescent="0.25">
      <c r="A2193">
        <v>3506</v>
      </c>
      <c r="B2193" s="3" t="s">
        <v>3505</v>
      </c>
      <c r="C2193" s="3" t="s">
        <v>7616</v>
      </c>
      <c r="D2193" s="6">
        <v>3000</v>
      </c>
      <c r="E2193" s="8">
        <v>3045</v>
      </c>
      <c r="F2193" t="s">
        <v>8218</v>
      </c>
      <c r="G2193" t="s">
        <v>8223</v>
      </c>
      <c r="H2193" t="s">
        <v>8245</v>
      </c>
      <c r="I2193">
        <v>1408815440</v>
      </c>
      <c r="J2193">
        <v>1404927440</v>
      </c>
      <c r="K2193" t="b">
        <v>0</v>
      </c>
      <c r="L2193">
        <v>29</v>
      </c>
      <c r="M2193" t="b">
        <v>1</v>
      </c>
      <c r="N2193" t="s">
        <v>8269</v>
      </c>
      <c r="O2193">
        <f t="shared" si="256"/>
        <v>102</v>
      </c>
      <c r="P2193">
        <f t="shared" si="251"/>
        <v>105</v>
      </c>
      <c r="Q2193" s="10" t="s">
        <v>8323</v>
      </c>
      <c r="R2193" t="s">
        <v>8326</v>
      </c>
      <c r="S2193" s="14">
        <f t="shared" si="252"/>
        <v>41829.734259259261</v>
      </c>
      <c r="T2193" s="15">
        <f t="shared" si="253"/>
        <v>41874.734259259261</v>
      </c>
      <c r="U2193">
        <f>YEAR(S2193)</f>
        <v>2014</v>
      </c>
    </row>
    <row r="2194" spans="1:21" ht="49" hidden="1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256"/>
        <v>127</v>
      </c>
      <c r="P2194">
        <f t="shared" si="251"/>
        <v>45.46</v>
      </c>
      <c r="Q2194" s="10" t="s">
        <v>8327</v>
      </c>
      <c r="R2194" t="s">
        <v>8331</v>
      </c>
      <c r="S2194" s="14">
        <f t="shared" si="252"/>
        <v>40679.743067129632</v>
      </c>
      <c r="T2194" s="15">
        <f t="shared" si="253"/>
        <v>40694.75277777778</v>
      </c>
    </row>
    <row r="2195" spans="1:21" ht="49" hidden="1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256"/>
        <v>212</v>
      </c>
      <c r="P2195">
        <f t="shared" si="251"/>
        <v>13.54</v>
      </c>
      <c r="Q2195" s="10" t="s">
        <v>8319</v>
      </c>
      <c r="R2195" t="s">
        <v>8320</v>
      </c>
      <c r="S2195" s="14">
        <f t="shared" si="252"/>
        <v>41767.650347222225</v>
      </c>
      <c r="T2195" s="15">
        <f t="shared" si="253"/>
        <v>41788.743055555555</v>
      </c>
    </row>
    <row r="2196" spans="1:21" ht="49" hidden="1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256"/>
        <v>127</v>
      </c>
      <c r="P2196">
        <f t="shared" ref="P2196:P2259" si="257">IFERROR(ROUND(E2196/L2196,2),0)</f>
        <v>50.88</v>
      </c>
      <c r="Q2196" s="10" t="s">
        <v>8323</v>
      </c>
      <c r="R2196" t="s">
        <v>8324</v>
      </c>
      <c r="S2196" s="14">
        <f t="shared" ref="S2196:S2259" si="258">(((J2196/60)/60)/24)+DATE(1970,1,1)</f>
        <v>42228.044664351852</v>
      </c>
      <c r="T2196" s="15">
        <f t="shared" ref="T2196:T2259" si="259">(((I2196/60)/60)/24)+DATE(1970,1,1)</f>
        <v>42258.044664351852</v>
      </c>
    </row>
    <row r="2197" spans="1:21" ht="33" hidden="1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256"/>
        <v>127</v>
      </c>
      <c r="P2197">
        <f t="shared" si="257"/>
        <v>48.85</v>
      </c>
      <c r="Q2197" s="10" t="s">
        <v>8327</v>
      </c>
      <c r="R2197" t="s">
        <v>8328</v>
      </c>
      <c r="S2197" s="14">
        <f t="shared" si="258"/>
        <v>41402.558819444443</v>
      </c>
      <c r="T2197" s="15">
        <f t="shared" si="259"/>
        <v>41462.558819444443</v>
      </c>
    </row>
    <row r="2198" spans="1:21" ht="33" hidden="1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256"/>
        <v>180</v>
      </c>
      <c r="P2198">
        <f t="shared" si="257"/>
        <v>26.27</v>
      </c>
      <c r="Q2198" s="10" t="s">
        <v>8327</v>
      </c>
      <c r="R2198" t="s">
        <v>8328</v>
      </c>
      <c r="S2198" s="14">
        <f t="shared" si="258"/>
        <v>41145.719305555554</v>
      </c>
      <c r="T2198" s="15">
        <f t="shared" si="259"/>
        <v>41175.719305555554</v>
      </c>
    </row>
    <row r="2199" spans="1:21" ht="33" x14ac:dyDescent="0.25">
      <c r="A2199">
        <v>3507</v>
      </c>
      <c r="B2199" s="3" t="s">
        <v>3506</v>
      </c>
      <c r="C2199" s="3" t="s">
        <v>7617</v>
      </c>
      <c r="D2199" s="6">
        <v>10000</v>
      </c>
      <c r="E2199" s="8">
        <v>10440</v>
      </c>
      <c r="F2199" t="s">
        <v>8218</v>
      </c>
      <c r="G2199" t="s">
        <v>8223</v>
      </c>
      <c r="H2199" t="s">
        <v>8245</v>
      </c>
      <c r="I2199">
        <v>1464732537</v>
      </c>
      <c r="J2199">
        <v>1462140537</v>
      </c>
      <c r="K2199" t="b">
        <v>0</v>
      </c>
      <c r="L2199">
        <v>72</v>
      </c>
      <c r="M2199" t="b">
        <v>1</v>
      </c>
      <c r="N2199" t="s">
        <v>8269</v>
      </c>
      <c r="O2199">
        <f t="shared" si="256"/>
        <v>104</v>
      </c>
      <c r="P2199">
        <f t="shared" si="257"/>
        <v>145</v>
      </c>
      <c r="Q2199" s="10" t="s">
        <v>8323</v>
      </c>
      <c r="R2199" t="s">
        <v>8326</v>
      </c>
      <c r="S2199" s="14">
        <f t="shared" si="258"/>
        <v>42491.92288194444</v>
      </c>
      <c r="T2199" s="15">
        <f t="shared" si="259"/>
        <v>42521.92288194444</v>
      </c>
      <c r="U2199">
        <f t="shared" ref="U2199:U2202" si="260">YEAR(S2199)</f>
        <v>2016</v>
      </c>
    </row>
    <row r="2200" spans="1:21" ht="49" x14ac:dyDescent="0.25">
      <c r="A2200">
        <v>3508</v>
      </c>
      <c r="B2200" s="3" t="s">
        <v>3507</v>
      </c>
      <c r="C2200" s="3" t="s">
        <v>7618</v>
      </c>
      <c r="D2200" s="6">
        <v>100</v>
      </c>
      <c r="E2200" s="8">
        <v>180</v>
      </c>
      <c r="F2200" t="s">
        <v>8218</v>
      </c>
      <c r="G2200" t="s">
        <v>8224</v>
      </c>
      <c r="H2200" t="s">
        <v>8246</v>
      </c>
      <c r="I2200">
        <v>1462914000</v>
      </c>
      <c r="J2200">
        <v>1460914253</v>
      </c>
      <c r="K2200" t="b">
        <v>0</v>
      </c>
      <c r="L2200">
        <v>15</v>
      </c>
      <c r="M2200" t="b">
        <v>1</v>
      </c>
      <c r="N2200" t="s">
        <v>8269</v>
      </c>
      <c r="O2200">
        <f t="shared" si="256"/>
        <v>180</v>
      </c>
      <c r="P2200">
        <f t="shared" si="257"/>
        <v>12</v>
      </c>
      <c r="Q2200" s="10" t="s">
        <v>8323</v>
      </c>
      <c r="R2200" t="s">
        <v>8326</v>
      </c>
      <c r="S2200" s="14">
        <f t="shared" si="258"/>
        <v>42477.729780092588</v>
      </c>
      <c r="T2200" s="15">
        <f t="shared" si="259"/>
        <v>42500.875</v>
      </c>
      <c r="U2200">
        <f t="shared" si="260"/>
        <v>2016</v>
      </c>
    </row>
    <row r="2201" spans="1:21" ht="49" x14ac:dyDescent="0.25">
      <c r="A2201">
        <v>3509</v>
      </c>
      <c r="B2201" s="3" t="s">
        <v>3508</v>
      </c>
      <c r="C2201" s="3" t="s">
        <v>7619</v>
      </c>
      <c r="D2201" s="6">
        <v>3000</v>
      </c>
      <c r="E2201" s="8">
        <v>3190</v>
      </c>
      <c r="F2201" t="s">
        <v>8218</v>
      </c>
      <c r="G2201" t="s">
        <v>8223</v>
      </c>
      <c r="H2201" t="s">
        <v>8245</v>
      </c>
      <c r="I2201">
        <v>1416545700</v>
      </c>
      <c r="J2201">
        <v>1415392666</v>
      </c>
      <c r="K2201" t="b">
        <v>0</v>
      </c>
      <c r="L2201">
        <v>33</v>
      </c>
      <c r="M2201" t="b">
        <v>1</v>
      </c>
      <c r="N2201" t="s">
        <v>8269</v>
      </c>
      <c r="O2201">
        <f t="shared" si="256"/>
        <v>106</v>
      </c>
      <c r="P2201">
        <f t="shared" si="257"/>
        <v>96.67</v>
      </c>
      <c r="Q2201" s="10" t="s">
        <v>8323</v>
      </c>
      <c r="R2201" t="s">
        <v>8326</v>
      </c>
      <c r="S2201" s="14">
        <f t="shared" si="258"/>
        <v>41950.859560185185</v>
      </c>
      <c r="T2201" s="15">
        <f t="shared" si="259"/>
        <v>41964.204861111109</v>
      </c>
      <c r="U2201">
        <f t="shared" si="260"/>
        <v>2014</v>
      </c>
    </row>
    <row r="2202" spans="1:21" ht="49" x14ac:dyDescent="0.25">
      <c r="A2202">
        <v>3510</v>
      </c>
      <c r="B2202" s="3" t="s">
        <v>3509</v>
      </c>
      <c r="C2202" s="3" t="s">
        <v>7620</v>
      </c>
      <c r="D2202" s="6">
        <v>900</v>
      </c>
      <c r="E2202" s="8">
        <v>905</v>
      </c>
      <c r="F2202" t="s">
        <v>8218</v>
      </c>
      <c r="G2202" t="s">
        <v>8223</v>
      </c>
      <c r="H2202" t="s">
        <v>8245</v>
      </c>
      <c r="I2202">
        <v>1404312846</v>
      </c>
      <c r="J2202">
        <v>1402584846</v>
      </c>
      <c r="K2202" t="b">
        <v>0</v>
      </c>
      <c r="L2202">
        <v>15</v>
      </c>
      <c r="M2202" t="b">
        <v>1</v>
      </c>
      <c r="N2202" t="s">
        <v>8269</v>
      </c>
      <c r="O2202">
        <f t="shared" si="256"/>
        <v>101</v>
      </c>
      <c r="P2202">
        <f t="shared" si="257"/>
        <v>60.33</v>
      </c>
      <c r="Q2202" s="10" t="s">
        <v>8323</v>
      </c>
      <c r="R2202" t="s">
        <v>8326</v>
      </c>
      <c r="S2202" s="14">
        <f t="shared" si="258"/>
        <v>41802.62090277778</v>
      </c>
      <c r="T2202" s="15">
        <f t="shared" si="259"/>
        <v>41822.62090277778</v>
      </c>
      <c r="U2202">
        <f t="shared" si="260"/>
        <v>2014</v>
      </c>
    </row>
    <row r="2203" spans="1:21" ht="33" hidden="1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256"/>
        <v>114</v>
      </c>
      <c r="P2203">
        <f t="shared" si="257"/>
        <v>65.84</v>
      </c>
      <c r="Q2203" s="10" t="s">
        <v>8327</v>
      </c>
      <c r="R2203" t="s">
        <v>8328</v>
      </c>
      <c r="S2203" s="14">
        <f t="shared" si="258"/>
        <v>40970.750034722223</v>
      </c>
      <c r="T2203" s="15">
        <f t="shared" si="259"/>
        <v>41030.708368055559</v>
      </c>
    </row>
    <row r="2204" spans="1:21" ht="49" hidden="1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256"/>
        <v>2</v>
      </c>
      <c r="P2204">
        <f t="shared" si="257"/>
        <v>113.64</v>
      </c>
      <c r="Q2204" s="10" t="s">
        <v>8321</v>
      </c>
      <c r="R2204" t="s">
        <v>8339</v>
      </c>
      <c r="S2204" s="14">
        <f t="shared" si="258"/>
        <v>40750.710104166668</v>
      </c>
      <c r="T2204" s="15">
        <f t="shared" si="259"/>
        <v>40810.710104166668</v>
      </c>
    </row>
    <row r="2205" spans="1:21" ht="49" x14ac:dyDescent="0.25">
      <c r="A2205">
        <v>3511</v>
      </c>
      <c r="B2205" s="3" t="s">
        <v>3510</v>
      </c>
      <c r="C2205" s="3" t="s">
        <v>7621</v>
      </c>
      <c r="D2205" s="6">
        <v>1500</v>
      </c>
      <c r="E2205" s="8">
        <v>1518</v>
      </c>
      <c r="F2205" t="s">
        <v>8218</v>
      </c>
      <c r="G2205" t="s">
        <v>8224</v>
      </c>
      <c r="H2205" t="s">
        <v>8246</v>
      </c>
      <c r="I2205">
        <v>1415385000</v>
      </c>
      <c r="J2205">
        <v>1413406695</v>
      </c>
      <c r="K2205" t="b">
        <v>0</v>
      </c>
      <c r="L2205">
        <v>19</v>
      </c>
      <c r="M2205" t="b">
        <v>1</v>
      </c>
      <c r="N2205" t="s">
        <v>8269</v>
      </c>
      <c r="O2205">
        <f t="shared" si="256"/>
        <v>101</v>
      </c>
      <c r="P2205">
        <f t="shared" si="257"/>
        <v>79.89</v>
      </c>
      <c r="Q2205" s="10" t="s">
        <v>8323</v>
      </c>
      <c r="R2205" t="s">
        <v>8326</v>
      </c>
      <c r="S2205" s="14">
        <f t="shared" si="258"/>
        <v>41927.873784722222</v>
      </c>
      <c r="T2205" s="15">
        <f t="shared" si="259"/>
        <v>41950.770833333336</v>
      </c>
      <c r="U2205">
        <f t="shared" ref="U2205:U2207" si="261">YEAR(S2205)</f>
        <v>2014</v>
      </c>
    </row>
    <row r="2206" spans="1:21" ht="49" x14ac:dyDescent="0.25">
      <c r="A2206">
        <v>3512</v>
      </c>
      <c r="B2206" s="3" t="s">
        <v>3511</v>
      </c>
      <c r="C2206" s="3" t="s">
        <v>7622</v>
      </c>
      <c r="D2206" s="6">
        <v>1000</v>
      </c>
      <c r="E2206" s="8">
        <v>1000</v>
      </c>
      <c r="F2206" t="s">
        <v>8218</v>
      </c>
      <c r="G2206" t="s">
        <v>8224</v>
      </c>
      <c r="H2206" t="s">
        <v>8246</v>
      </c>
      <c r="I2206">
        <v>1429789992</v>
      </c>
      <c r="J2206">
        <v>1424609592</v>
      </c>
      <c r="K2206" t="b">
        <v>0</v>
      </c>
      <c r="L2206">
        <v>17</v>
      </c>
      <c r="M2206" t="b">
        <v>1</v>
      </c>
      <c r="N2206" t="s">
        <v>8269</v>
      </c>
      <c r="O2206">
        <f t="shared" si="256"/>
        <v>100</v>
      </c>
      <c r="P2206">
        <f t="shared" si="257"/>
        <v>58.82</v>
      </c>
      <c r="Q2206" s="10" t="s">
        <v>8323</v>
      </c>
      <c r="R2206" t="s">
        <v>8326</v>
      </c>
      <c r="S2206" s="14">
        <f t="shared" si="258"/>
        <v>42057.536944444444</v>
      </c>
      <c r="T2206" s="15">
        <f t="shared" si="259"/>
        <v>42117.49527777778</v>
      </c>
      <c r="U2206">
        <f t="shared" si="261"/>
        <v>2015</v>
      </c>
    </row>
    <row r="2207" spans="1:21" ht="49" x14ac:dyDescent="0.25">
      <c r="A2207">
        <v>3513</v>
      </c>
      <c r="B2207" s="3" t="s">
        <v>3512</v>
      </c>
      <c r="C2207" s="3" t="s">
        <v>7623</v>
      </c>
      <c r="D2207" s="6">
        <v>2800</v>
      </c>
      <c r="E2207" s="8">
        <v>3315</v>
      </c>
      <c r="F2207" t="s">
        <v>8218</v>
      </c>
      <c r="G2207" t="s">
        <v>8223</v>
      </c>
      <c r="H2207" t="s">
        <v>8245</v>
      </c>
      <c r="I2207">
        <v>1401857940</v>
      </c>
      <c r="J2207">
        <v>1400725112</v>
      </c>
      <c r="K2207" t="b">
        <v>0</v>
      </c>
      <c r="L2207">
        <v>44</v>
      </c>
      <c r="M2207" t="b">
        <v>1</v>
      </c>
      <c r="N2207" t="s">
        <v>8269</v>
      </c>
      <c r="O2207">
        <f t="shared" si="256"/>
        <v>118</v>
      </c>
      <c r="P2207">
        <f t="shared" si="257"/>
        <v>75.34</v>
      </c>
      <c r="Q2207" s="10" t="s">
        <v>8323</v>
      </c>
      <c r="R2207" t="s">
        <v>8326</v>
      </c>
      <c r="S2207" s="14">
        <f t="shared" si="258"/>
        <v>41781.096203703702</v>
      </c>
      <c r="T2207" s="15">
        <f t="shared" si="259"/>
        <v>41794.207638888889</v>
      </c>
      <c r="U2207">
        <f t="shared" si="261"/>
        <v>2014</v>
      </c>
    </row>
    <row r="2208" spans="1:21" ht="49" hidden="1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256"/>
        <v>12</v>
      </c>
      <c r="P2208">
        <f t="shared" si="257"/>
        <v>49.8</v>
      </c>
      <c r="Q2208" s="10" t="s">
        <v>8308</v>
      </c>
      <c r="R2208" t="s">
        <v>8342</v>
      </c>
      <c r="S2208" s="14">
        <f t="shared" si="258"/>
        <v>42507.29932870371</v>
      </c>
      <c r="T2208" s="15">
        <f t="shared" si="259"/>
        <v>42538.958333333328</v>
      </c>
    </row>
    <row r="2209" spans="1:21" ht="49" x14ac:dyDescent="0.25">
      <c r="A2209">
        <v>3514</v>
      </c>
      <c r="B2209" s="3" t="s">
        <v>3513</v>
      </c>
      <c r="C2209" s="3" t="s">
        <v>7624</v>
      </c>
      <c r="D2209" s="6">
        <v>500</v>
      </c>
      <c r="E2209" s="8">
        <v>550</v>
      </c>
      <c r="F2209" t="s">
        <v>8218</v>
      </c>
      <c r="G2209" t="s">
        <v>8223</v>
      </c>
      <c r="H2209" t="s">
        <v>8245</v>
      </c>
      <c r="I2209">
        <v>1422853140</v>
      </c>
      <c r="J2209">
        <v>1421439552</v>
      </c>
      <c r="K2209" t="b">
        <v>0</v>
      </c>
      <c r="L2209">
        <v>10</v>
      </c>
      <c r="M2209" t="b">
        <v>1</v>
      </c>
      <c r="N2209" t="s">
        <v>8269</v>
      </c>
      <c r="O2209">
        <f t="shared" si="256"/>
        <v>110</v>
      </c>
      <c r="P2209">
        <f t="shared" si="257"/>
        <v>55</v>
      </c>
      <c r="Q2209" s="10" t="s">
        <v>8323</v>
      </c>
      <c r="R2209" t="s">
        <v>8326</v>
      </c>
      <c r="S2209" s="14">
        <f t="shared" si="258"/>
        <v>42020.846666666665</v>
      </c>
      <c r="T2209" s="15">
        <f t="shared" si="259"/>
        <v>42037.207638888889</v>
      </c>
      <c r="U2209">
        <f>YEAR(S2209)</f>
        <v>2015</v>
      </c>
    </row>
    <row r="2210" spans="1:21" ht="49" hidden="1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256"/>
        <v>5</v>
      </c>
      <c r="P2210">
        <f t="shared" si="257"/>
        <v>88.64</v>
      </c>
      <c r="Q2210" s="10" t="s">
        <v>8323</v>
      </c>
      <c r="R2210" t="s">
        <v>8335</v>
      </c>
      <c r="S2210" s="14">
        <f t="shared" si="258"/>
        <v>42682.67768518519</v>
      </c>
      <c r="T2210" s="15">
        <f t="shared" si="259"/>
        <v>42712.67768518519</v>
      </c>
    </row>
    <row r="2211" spans="1:21" ht="49" hidden="1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256"/>
        <v>145</v>
      </c>
      <c r="P2211">
        <f t="shared" si="257"/>
        <v>56.14</v>
      </c>
      <c r="Q2211" s="10" t="s">
        <v>8321</v>
      </c>
      <c r="R2211" t="s">
        <v>8332</v>
      </c>
      <c r="S2211" s="14">
        <f t="shared" si="258"/>
        <v>42175.816365740742</v>
      </c>
      <c r="T2211" s="15">
        <f t="shared" si="259"/>
        <v>42205.816365740742</v>
      </c>
    </row>
    <row r="2212" spans="1:21" ht="49" hidden="1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256"/>
        <v>102</v>
      </c>
      <c r="P2212">
        <f t="shared" si="257"/>
        <v>42.24</v>
      </c>
      <c r="Q2212" s="10" t="s">
        <v>8327</v>
      </c>
      <c r="R2212" t="s">
        <v>8328</v>
      </c>
      <c r="S2212" s="14">
        <f t="shared" si="258"/>
        <v>41925.906689814816</v>
      </c>
      <c r="T2212" s="15">
        <f t="shared" si="259"/>
        <v>41955.94835648148</v>
      </c>
    </row>
    <row r="2213" spans="1:21" ht="49" x14ac:dyDescent="0.25">
      <c r="A2213">
        <v>3515</v>
      </c>
      <c r="B2213" s="3" t="s">
        <v>3514</v>
      </c>
      <c r="C2213" s="3" t="s">
        <v>7625</v>
      </c>
      <c r="D2213" s="6">
        <v>3000</v>
      </c>
      <c r="E2213" s="8">
        <v>3080</v>
      </c>
      <c r="F2213" t="s">
        <v>8218</v>
      </c>
      <c r="G2213" t="s">
        <v>8223</v>
      </c>
      <c r="H2213" t="s">
        <v>8245</v>
      </c>
      <c r="I2213">
        <v>1433097171</v>
      </c>
      <c r="J2213">
        <v>1430505171</v>
      </c>
      <c r="K2213" t="b">
        <v>0</v>
      </c>
      <c r="L2213">
        <v>46</v>
      </c>
      <c r="M2213" t="b">
        <v>1</v>
      </c>
      <c r="N2213" t="s">
        <v>8269</v>
      </c>
      <c r="O2213">
        <f t="shared" si="256"/>
        <v>103</v>
      </c>
      <c r="P2213">
        <f t="shared" si="257"/>
        <v>66.959999999999994</v>
      </c>
      <c r="Q2213" s="10" t="s">
        <v>8323</v>
      </c>
      <c r="R2213" t="s">
        <v>8326</v>
      </c>
      <c r="S2213" s="14">
        <f t="shared" si="258"/>
        <v>42125.772812499999</v>
      </c>
      <c r="T2213" s="15">
        <f t="shared" si="259"/>
        <v>42155.772812499999</v>
      </c>
      <c r="U2213">
        <f t="shared" ref="U2213:U2214" si="262">YEAR(S2213)</f>
        <v>2015</v>
      </c>
    </row>
    <row r="2214" spans="1:21" ht="49" x14ac:dyDescent="0.25">
      <c r="A2214">
        <v>3516</v>
      </c>
      <c r="B2214" s="3" t="s">
        <v>3515</v>
      </c>
      <c r="C2214" s="3" t="s">
        <v>7626</v>
      </c>
      <c r="D2214" s="6">
        <v>2500</v>
      </c>
      <c r="E2214" s="8">
        <v>2500</v>
      </c>
      <c r="F2214" t="s">
        <v>8218</v>
      </c>
      <c r="G2214" t="s">
        <v>8223</v>
      </c>
      <c r="H2214" t="s">
        <v>8245</v>
      </c>
      <c r="I2214">
        <v>1410145200</v>
      </c>
      <c r="J2214">
        <v>1407197670</v>
      </c>
      <c r="K2214" t="b">
        <v>0</v>
      </c>
      <c r="L2214">
        <v>11</v>
      </c>
      <c r="M2214" t="b">
        <v>1</v>
      </c>
      <c r="N2214" t="s">
        <v>8269</v>
      </c>
      <c r="O2214">
        <f t="shared" si="256"/>
        <v>100</v>
      </c>
      <c r="P2214">
        <f t="shared" si="257"/>
        <v>227.27</v>
      </c>
      <c r="Q2214" s="10" t="s">
        <v>8323</v>
      </c>
      <c r="R2214" t="s">
        <v>8326</v>
      </c>
      <c r="S2214" s="14">
        <f t="shared" si="258"/>
        <v>41856.010069444441</v>
      </c>
      <c r="T2214" s="15">
        <f t="shared" si="259"/>
        <v>41890.125</v>
      </c>
      <c r="U2214">
        <f t="shared" si="262"/>
        <v>2014</v>
      </c>
    </row>
    <row r="2215" spans="1:21" ht="49" hidden="1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256"/>
        <v>0</v>
      </c>
      <c r="P2215">
        <f t="shared" si="257"/>
        <v>306</v>
      </c>
      <c r="Q2215" s="10" t="s">
        <v>8319</v>
      </c>
      <c r="R2215" t="s">
        <v>8345</v>
      </c>
      <c r="S2215" s="14">
        <f t="shared" si="258"/>
        <v>42252.277615740735</v>
      </c>
      <c r="T2215" s="15">
        <f t="shared" si="259"/>
        <v>42282.277615740735</v>
      </c>
    </row>
    <row r="2216" spans="1:21" ht="49" x14ac:dyDescent="0.25">
      <c r="A2216">
        <v>3517</v>
      </c>
      <c r="B2216" s="3" t="s">
        <v>3516</v>
      </c>
      <c r="C2216" s="3" t="s">
        <v>7627</v>
      </c>
      <c r="D2216" s="6">
        <v>4000</v>
      </c>
      <c r="E2216" s="8">
        <v>4000</v>
      </c>
      <c r="F2216" t="s">
        <v>8218</v>
      </c>
      <c r="G2216" t="s">
        <v>8224</v>
      </c>
      <c r="H2216" t="s">
        <v>8246</v>
      </c>
      <c r="I2216">
        <v>1404471600</v>
      </c>
      <c r="J2216">
        <v>1401910634</v>
      </c>
      <c r="K2216" t="b">
        <v>0</v>
      </c>
      <c r="L2216">
        <v>13</v>
      </c>
      <c r="M2216" t="b">
        <v>1</v>
      </c>
      <c r="N2216" t="s">
        <v>8269</v>
      </c>
      <c r="O2216">
        <f t="shared" si="256"/>
        <v>100</v>
      </c>
      <c r="P2216">
        <f t="shared" si="257"/>
        <v>307.69</v>
      </c>
      <c r="Q2216" s="10" t="s">
        <v>8323</v>
      </c>
      <c r="R2216" t="s">
        <v>8326</v>
      </c>
      <c r="S2216" s="14">
        <f t="shared" si="258"/>
        <v>41794.817523148151</v>
      </c>
      <c r="T2216" s="15">
        <f t="shared" si="259"/>
        <v>41824.458333333336</v>
      </c>
      <c r="U2216">
        <f t="shared" ref="U2216:U2218" si="263">YEAR(S2216)</f>
        <v>2014</v>
      </c>
    </row>
    <row r="2217" spans="1:21" ht="49" x14ac:dyDescent="0.25">
      <c r="A2217">
        <v>3518</v>
      </c>
      <c r="B2217" s="3" t="s">
        <v>3517</v>
      </c>
      <c r="C2217" s="3" t="s">
        <v>7628</v>
      </c>
      <c r="D2217" s="6">
        <v>1500</v>
      </c>
      <c r="E2217" s="8">
        <v>1650.69</v>
      </c>
      <c r="F2217" t="s">
        <v>8218</v>
      </c>
      <c r="G2217" t="s">
        <v>8223</v>
      </c>
      <c r="H2217" t="s">
        <v>8245</v>
      </c>
      <c r="I2217">
        <v>1412259660</v>
      </c>
      <c r="J2217">
        <v>1410461299</v>
      </c>
      <c r="K2217" t="b">
        <v>0</v>
      </c>
      <c r="L2217">
        <v>33</v>
      </c>
      <c r="M2217" t="b">
        <v>1</v>
      </c>
      <c r="N2217" t="s">
        <v>8269</v>
      </c>
      <c r="O2217">
        <f t="shared" si="256"/>
        <v>110</v>
      </c>
      <c r="P2217">
        <f t="shared" si="257"/>
        <v>50.02</v>
      </c>
      <c r="Q2217" s="10" t="s">
        <v>8323</v>
      </c>
      <c r="R2217" t="s">
        <v>8326</v>
      </c>
      <c r="S2217" s="14">
        <f t="shared" si="258"/>
        <v>41893.783553240741</v>
      </c>
      <c r="T2217" s="15">
        <f t="shared" si="259"/>
        <v>41914.597916666666</v>
      </c>
      <c r="U2217">
        <f t="shared" si="263"/>
        <v>2014</v>
      </c>
    </row>
    <row r="2218" spans="1:21" ht="49" x14ac:dyDescent="0.25">
      <c r="A2218">
        <v>3519</v>
      </c>
      <c r="B2218" s="3" t="s">
        <v>3518</v>
      </c>
      <c r="C2218" s="3" t="s">
        <v>7629</v>
      </c>
      <c r="D2218" s="6">
        <v>2000</v>
      </c>
      <c r="E2218" s="8">
        <v>2027</v>
      </c>
      <c r="F2218" t="s">
        <v>8218</v>
      </c>
      <c r="G2218" t="s">
        <v>8224</v>
      </c>
      <c r="H2218" t="s">
        <v>8246</v>
      </c>
      <c r="I2218">
        <v>1425478950</v>
      </c>
      <c r="J2218">
        <v>1422886950</v>
      </c>
      <c r="K2218" t="b">
        <v>0</v>
      </c>
      <c r="L2218">
        <v>28</v>
      </c>
      <c r="M2218" t="b">
        <v>1</v>
      </c>
      <c r="N2218" t="s">
        <v>8269</v>
      </c>
      <c r="O2218">
        <f t="shared" si="256"/>
        <v>101</v>
      </c>
      <c r="P2218">
        <f t="shared" si="257"/>
        <v>72.39</v>
      </c>
      <c r="Q2218" s="10" t="s">
        <v>8323</v>
      </c>
      <c r="R2218" t="s">
        <v>8326</v>
      </c>
      <c r="S2218" s="14">
        <f t="shared" si="258"/>
        <v>42037.598958333328</v>
      </c>
      <c r="T2218" s="15">
        <f t="shared" si="259"/>
        <v>42067.598958333328</v>
      </c>
      <c r="U2218">
        <f t="shared" si="263"/>
        <v>2015</v>
      </c>
    </row>
    <row r="2219" spans="1:21" ht="49" hidden="1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256"/>
        <v>5</v>
      </c>
      <c r="P2219">
        <f t="shared" si="257"/>
        <v>71.59</v>
      </c>
      <c r="Q2219" s="10" t="s">
        <v>8316</v>
      </c>
      <c r="R2219" t="s">
        <v>8344</v>
      </c>
      <c r="S2219" s="14">
        <f t="shared" si="258"/>
        <v>42328.779224537036</v>
      </c>
      <c r="T2219" s="15">
        <f t="shared" si="259"/>
        <v>42353.332638888889</v>
      </c>
    </row>
    <row r="2220" spans="1:21" ht="49" hidden="1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256"/>
        <v>2</v>
      </c>
      <c r="P2220">
        <f t="shared" si="257"/>
        <v>202.83</v>
      </c>
      <c r="Q2220" s="10" t="s">
        <v>8319</v>
      </c>
      <c r="R2220" t="s">
        <v>8345</v>
      </c>
      <c r="S2220" s="14">
        <f t="shared" si="258"/>
        <v>42338.675381944442</v>
      </c>
      <c r="T2220" s="15">
        <f t="shared" si="259"/>
        <v>42368.675381944442</v>
      </c>
    </row>
    <row r="2221" spans="1:21" ht="33" x14ac:dyDescent="0.25">
      <c r="A2221">
        <v>3520</v>
      </c>
      <c r="B2221" s="3" t="s">
        <v>3519</v>
      </c>
      <c r="C2221" s="3" t="s">
        <v>7630</v>
      </c>
      <c r="D2221" s="6">
        <v>2000</v>
      </c>
      <c r="E2221" s="8">
        <v>2015</v>
      </c>
      <c r="F2221" t="s">
        <v>8218</v>
      </c>
      <c r="G2221" t="s">
        <v>8224</v>
      </c>
      <c r="H2221" t="s">
        <v>8246</v>
      </c>
      <c r="I2221">
        <v>1441547220</v>
      </c>
      <c r="J2221">
        <v>1439322412</v>
      </c>
      <c r="K2221" t="b">
        <v>0</v>
      </c>
      <c r="L2221">
        <v>21</v>
      </c>
      <c r="M2221" t="b">
        <v>1</v>
      </c>
      <c r="N2221" t="s">
        <v>8269</v>
      </c>
      <c r="O2221">
        <f t="shared" si="256"/>
        <v>101</v>
      </c>
      <c r="P2221">
        <f t="shared" si="257"/>
        <v>95.95</v>
      </c>
      <c r="Q2221" s="10" t="s">
        <v>8323</v>
      </c>
      <c r="R2221" t="s">
        <v>8326</v>
      </c>
      <c r="S2221" s="14">
        <f t="shared" si="258"/>
        <v>42227.824212962965</v>
      </c>
      <c r="T2221" s="15">
        <f t="shared" si="259"/>
        <v>42253.57430555555</v>
      </c>
      <c r="U2221">
        <f>YEAR(S2221)</f>
        <v>2015</v>
      </c>
    </row>
    <row r="2222" spans="1:21" ht="33" hidden="1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256"/>
        <v>101</v>
      </c>
      <c r="P2222">
        <f t="shared" si="257"/>
        <v>52.83</v>
      </c>
      <c r="Q2222" s="10" t="s">
        <v>8327</v>
      </c>
      <c r="R2222" t="s">
        <v>8331</v>
      </c>
      <c r="S2222" s="14">
        <f t="shared" si="258"/>
        <v>41607.83085648148</v>
      </c>
      <c r="T2222" s="15">
        <f t="shared" si="259"/>
        <v>41640.226388888892</v>
      </c>
    </row>
    <row r="2223" spans="1:21" ht="33" hidden="1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256"/>
        <v>120</v>
      </c>
      <c r="P2223">
        <f t="shared" si="257"/>
        <v>48.09</v>
      </c>
      <c r="Q2223" s="10" t="s">
        <v>8321</v>
      </c>
      <c r="R2223" t="s">
        <v>8322</v>
      </c>
      <c r="S2223" s="14">
        <f t="shared" si="258"/>
        <v>41648.396192129629</v>
      </c>
      <c r="T2223" s="15">
        <f t="shared" si="259"/>
        <v>41678.396192129629</v>
      </c>
    </row>
    <row r="2224" spans="1:21" ht="49" hidden="1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256"/>
        <v>24</v>
      </c>
      <c r="P2224">
        <f t="shared" si="257"/>
        <v>109.18</v>
      </c>
      <c r="Q2224" s="10" t="s">
        <v>8327</v>
      </c>
      <c r="R2224" t="s">
        <v>8350</v>
      </c>
      <c r="S2224" s="14">
        <f t="shared" si="258"/>
        <v>40088.105393518519</v>
      </c>
      <c r="T2224" s="15">
        <f t="shared" si="259"/>
        <v>40148.207638888889</v>
      </c>
    </row>
    <row r="2225" spans="1:21" ht="33" hidden="1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256"/>
        <v>100</v>
      </c>
      <c r="P2225">
        <f t="shared" si="257"/>
        <v>50</v>
      </c>
      <c r="Q2225" s="10" t="s">
        <v>8327</v>
      </c>
      <c r="R2225" t="s">
        <v>8336</v>
      </c>
      <c r="S2225" s="14">
        <f t="shared" si="258"/>
        <v>42291.581377314811</v>
      </c>
      <c r="T2225" s="15">
        <f t="shared" si="259"/>
        <v>42333.623043981483</v>
      </c>
    </row>
    <row r="2226" spans="1:21" ht="49" x14ac:dyDescent="0.25">
      <c r="A2226">
        <v>3521</v>
      </c>
      <c r="B2226" s="3" t="s">
        <v>3520</v>
      </c>
      <c r="C2226" s="3" t="s">
        <v>7631</v>
      </c>
      <c r="D2226" s="6">
        <v>350</v>
      </c>
      <c r="E2226" s="8">
        <v>593</v>
      </c>
      <c r="F2226" t="s">
        <v>8218</v>
      </c>
      <c r="G2226" t="s">
        <v>8223</v>
      </c>
      <c r="H2226" t="s">
        <v>8245</v>
      </c>
      <c r="I2226">
        <v>1411980020</v>
      </c>
      <c r="J2226">
        <v>1409388020</v>
      </c>
      <c r="K2226" t="b">
        <v>0</v>
      </c>
      <c r="L2226">
        <v>13</v>
      </c>
      <c r="M2226" t="b">
        <v>1</v>
      </c>
      <c r="N2226" t="s">
        <v>8269</v>
      </c>
      <c r="O2226">
        <f t="shared" si="256"/>
        <v>169</v>
      </c>
      <c r="P2226">
        <f t="shared" si="257"/>
        <v>45.62</v>
      </c>
      <c r="Q2226" s="10" t="s">
        <v>8323</v>
      </c>
      <c r="R2226" t="s">
        <v>8326</v>
      </c>
      <c r="S2226" s="14">
        <f t="shared" si="258"/>
        <v>41881.361342592594</v>
      </c>
      <c r="T2226" s="15">
        <f t="shared" si="259"/>
        <v>41911.361342592594</v>
      </c>
      <c r="U2226">
        <f>YEAR(S2226)</f>
        <v>2014</v>
      </c>
    </row>
    <row r="2227" spans="1:21" ht="49" hidden="1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256"/>
        <v>100</v>
      </c>
      <c r="P2227">
        <f t="shared" si="257"/>
        <v>42.86</v>
      </c>
      <c r="Q2227" s="10" t="s">
        <v>8327</v>
      </c>
      <c r="R2227" t="s">
        <v>8338</v>
      </c>
      <c r="S2227" s="14">
        <f t="shared" si="258"/>
        <v>40688.024618055555</v>
      </c>
      <c r="T2227" s="15">
        <f t="shared" si="259"/>
        <v>40708.024618055555</v>
      </c>
    </row>
    <row r="2228" spans="1:21" ht="49" hidden="1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256"/>
        <v>133</v>
      </c>
      <c r="P2228">
        <f t="shared" si="257"/>
        <v>28.57</v>
      </c>
      <c r="Q2228" s="10" t="s">
        <v>8327</v>
      </c>
      <c r="R2228" t="s">
        <v>8328</v>
      </c>
      <c r="S2228" s="14">
        <f t="shared" si="258"/>
        <v>42058.941736111112</v>
      </c>
      <c r="T2228" s="15">
        <f t="shared" si="259"/>
        <v>42088.90006944444</v>
      </c>
    </row>
    <row r="2229" spans="1:21" ht="49" x14ac:dyDescent="0.25">
      <c r="A2229">
        <v>3522</v>
      </c>
      <c r="B2229" s="3" t="s">
        <v>3521</v>
      </c>
      <c r="C2229" s="3" t="s">
        <v>7632</v>
      </c>
      <c r="D2229" s="6">
        <v>1395</v>
      </c>
      <c r="E2229" s="8">
        <v>1395</v>
      </c>
      <c r="F2229" t="s">
        <v>8218</v>
      </c>
      <c r="G2229" t="s">
        <v>8224</v>
      </c>
      <c r="H2229" t="s">
        <v>8246</v>
      </c>
      <c r="I2229">
        <v>1442311560</v>
      </c>
      <c r="J2229">
        <v>1439924246</v>
      </c>
      <c r="K2229" t="b">
        <v>0</v>
      </c>
      <c r="L2229">
        <v>34</v>
      </c>
      <c r="M2229" t="b">
        <v>1</v>
      </c>
      <c r="N2229" t="s">
        <v>8269</v>
      </c>
      <c r="O2229">
        <f t="shared" si="256"/>
        <v>100</v>
      </c>
      <c r="P2229">
        <f t="shared" si="257"/>
        <v>41.03</v>
      </c>
      <c r="Q2229" s="10" t="s">
        <v>8323</v>
      </c>
      <c r="R2229" t="s">
        <v>8326</v>
      </c>
      <c r="S2229" s="14">
        <f t="shared" si="258"/>
        <v>42234.789884259255</v>
      </c>
      <c r="T2229" s="15">
        <f t="shared" si="259"/>
        <v>42262.420833333337</v>
      </c>
      <c r="U2229">
        <f t="shared" ref="U2229:U2233" si="264">YEAR(S2229)</f>
        <v>2015</v>
      </c>
    </row>
    <row r="2230" spans="1:21" ht="49" x14ac:dyDescent="0.25">
      <c r="A2230">
        <v>3523</v>
      </c>
      <c r="B2230" s="3" t="s">
        <v>3522</v>
      </c>
      <c r="C2230" s="3" t="s">
        <v>7633</v>
      </c>
      <c r="D2230" s="6">
        <v>4000</v>
      </c>
      <c r="E2230" s="8">
        <v>4546</v>
      </c>
      <c r="F2230" t="s">
        <v>8218</v>
      </c>
      <c r="G2230" t="s">
        <v>8224</v>
      </c>
      <c r="H2230" t="s">
        <v>8246</v>
      </c>
      <c r="I2230">
        <v>1474844400</v>
      </c>
      <c r="J2230">
        <v>1469871148</v>
      </c>
      <c r="K2230" t="b">
        <v>0</v>
      </c>
      <c r="L2230">
        <v>80</v>
      </c>
      <c r="M2230" t="b">
        <v>1</v>
      </c>
      <c r="N2230" t="s">
        <v>8269</v>
      </c>
      <c r="O2230">
        <f t="shared" si="256"/>
        <v>114</v>
      </c>
      <c r="P2230">
        <f t="shared" si="257"/>
        <v>56.83</v>
      </c>
      <c r="Q2230" s="10" t="s">
        <v>8323</v>
      </c>
      <c r="R2230" t="s">
        <v>8326</v>
      </c>
      <c r="S2230" s="14">
        <f t="shared" si="258"/>
        <v>42581.397546296299</v>
      </c>
      <c r="T2230" s="15">
        <f t="shared" si="259"/>
        <v>42638.958333333328</v>
      </c>
      <c r="U2230">
        <f t="shared" si="264"/>
        <v>2016</v>
      </c>
    </row>
    <row r="2231" spans="1:21" ht="49" x14ac:dyDescent="0.25">
      <c r="A2231">
        <v>3524</v>
      </c>
      <c r="B2231" s="3" t="s">
        <v>3523</v>
      </c>
      <c r="C2231" s="3" t="s">
        <v>7634</v>
      </c>
      <c r="D2231" s="6">
        <v>10000</v>
      </c>
      <c r="E2231" s="8">
        <v>10156</v>
      </c>
      <c r="F2231" t="s">
        <v>8218</v>
      </c>
      <c r="G2231" t="s">
        <v>8223</v>
      </c>
      <c r="H2231" t="s">
        <v>8245</v>
      </c>
      <c r="I2231">
        <v>1410580800</v>
      </c>
      <c r="J2231">
        <v>1409336373</v>
      </c>
      <c r="K2231" t="b">
        <v>0</v>
      </c>
      <c r="L2231">
        <v>74</v>
      </c>
      <c r="M2231" t="b">
        <v>1</v>
      </c>
      <c r="N2231" t="s">
        <v>8269</v>
      </c>
      <c r="O2231">
        <f t="shared" si="256"/>
        <v>102</v>
      </c>
      <c r="P2231">
        <f t="shared" si="257"/>
        <v>137.24</v>
      </c>
      <c r="Q2231" s="10" t="s">
        <v>8323</v>
      </c>
      <c r="R2231" t="s">
        <v>8326</v>
      </c>
      <c r="S2231" s="14">
        <f t="shared" si="258"/>
        <v>41880.76357638889</v>
      </c>
      <c r="T2231" s="15">
        <f t="shared" si="259"/>
        <v>41895.166666666664</v>
      </c>
      <c r="U2231">
        <f t="shared" si="264"/>
        <v>2014</v>
      </c>
    </row>
    <row r="2232" spans="1:21" ht="49" x14ac:dyDescent="0.25">
      <c r="A2232">
        <v>3525</v>
      </c>
      <c r="B2232" s="3" t="s">
        <v>3524</v>
      </c>
      <c r="C2232" s="3" t="s">
        <v>7635</v>
      </c>
      <c r="D2232" s="6">
        <v>500</v>
      </c>
      <c r="E2232" s="8">
        <v>530</v>
      </c>
      <c r="F2232" t="s">
        <v>8218</v>
      </c>
      <c r="G2232" t="s">
        <v>8223</v>
      </c>
      <c r="H2232" t="s">
        <v>8245</v>
      </c>
      <c r="I2232">
        <v>1439136000</v>
      </c>
      <c r="J2232">
        <v>1438188106</v>
      </c>
      <c r="K2232" t="b">
        <v>0</v>
      </c>
      <c r="L2232">
        <v>7</v>
      </c>
      <c r="M2232" t="b">
        <v>1</v>
      </c>
      <c r="N2232" t="s">
        <v>8269</v>
      </c>
      <c r="O2232">
        <f t="shared" si="256"/>
        <v>106</v>
      </c>
      <c r="P2232">
        <f t="shared" si="257"/>
        <v>75.709999999999994</v>
      </c>
      <c r="Q2232" s="10" t="s">
        <v>8323</v>
      </c>
      <c r="R2232" t="s">
        <v>8326</v>
      </c>
      <c r="S2232" s="14">
        <f t="shared" si="258"/>
        <v>42214.6956712963</v>
      </c>
      <c r="T2232" s="15">
        <f t="shared" si="259"/>
        <v>42225.666666666672</v>
      </c>
      <c r="U2232">
        <f t="shared" si="264"/>
        <v>2015</v>
      </c>
    </row>
    <row r="2233" spans="1:21" ht="49" x14ac:dyDescent="0.25">
      <c r="A2233">
        <v>3526</v>
      </c>
      <c r="B2233" s="3" t="s">
        <v>3525</v>
      </c>
      <c r="C2233" s="3" t="s">
        <v>7636</v>
      </c>
      <c r="D2233" s="6">
        <v>3300</v>
      </c>
      <c r="E2233" s="8">
        <v>3366</v>
      </c>
      <c r="F2233" t="s">
        <v>8218</v>
      </c>
      <c r="G2233" t="s">
        <v>8223</v>
      </c>
      <c r="H2233" t="s">
        <v>8245</v>
      </c>
      <c r="I2233">
        <v>1461823140</v>
      </c>
      <c r="J2233">
        <v>1459411371</v>
      </c>
      <c r="K2233" t="b">
        <v>0</v>
      </c>
      <c r="L2233">
        <v>34</v>
      </c>
      <c r="M2233" t="b">
        <v>1</v>
      </c>
      <c r="N2233" t="s">
        <v>8269</v>
      </c>
      <c r="O2233">
        <f t="shared" si="256"/>
        <v>102</v>
      </c>
      <c r="P2233">
        <f t="shared" si="257"/>
        <v>99</v>
      </c>
      <c r="Q2233" s="10" t="s">
        <v>8323</v>
      </c>
      <c r="R2233" t="s">
        <v>8326</v>
      </c>
      <c r="S2233" s="14">
        <f t="shared" si="258"/>
        <v>42460.335312499999</v>
      </c>
      <c r="T2233" s="15">
        <f t="shared" si="259"/>
        <v>42488.249305555553</v>
      </c>
      <c r="U2233">
        <f t="shared" si="264"/>
        <v>2016</v>
      </c>
    </row>
    <row r="2234" spans="1:21" ht="49" hidden="1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256"/>
        <v>119</v>
      </c>
      <c r="P2234">
        <f t="shared" si="257"/>
        <v>27.56</v>
      </c>
      <c r="Q2234" s="10" t="s">
        <v>8327</v>
      </c>
      <c r="R2234" t="s">
        <v>8328</v>
      </c>
      <c r="S2234" s="14">
        <f t="shared" si="258"/>
        <v>41025.874201388891</v>
      </c>
      <c r="T2234" s="15">
        <f t="shared" si="259"/>
        <v>41039.708333333336</v>
      </c>
    </row>
    <row r="2235" spans="1:21" ht="49" hidden="1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256"/>
        <v>30</v>
      </c>
      <c r="P2235">
        <f t="shared" si="257"/>
        <v>237</v>
      </c>
      <c r="Q2235" s="10" t="s">
        <v>8323</v>
      </c>
      <c r="R2235" t="s">
        <v>8324</v>
      </c>
      <c r="S2235" s="14">
        <f t="shared" si="258"/>
        <v>42006.908692129626</v>
      </c>
      <c r="T2235" s="15">
        <f t="shared" si="259"/>
        <v>42038.083333333328</v>
      </c>
    </row>
    <row r="2236" spans="1:21" ht="49" x14ac:dyDescent="0.25">
      <c r="A2236">
        <v>3527</v>
      </c>
      <c r="B2236" s="3" t="s">
        <v>3526</v>
      </c>
      <c r="C2236" s="3" t="s">
        <v>7637</v>
      </c>
      <c r="D2236" s="6">
        <v>6000</v>
      </c>
      <c r="E2236" s="8">
        <v>7015</v>
      </c>
      <c r="F2236" t="s">
        <v>8218</v>
      </c>
      <c r="G2236" t="s">
        <v>8223</v>
      </c>
      <c r="H2236" t="s">
        <v>8245</v>
      </c>
      <c r="I2236">
        <v>1436587140</v>
      </c>
      <c r="J2236">
        <v>1434069205</v>
      </c>
      <c r="K2236" t="b">
        <v>0</v>
      </c>
      <c r="L2236">
        <v>86</v>
      </c>
      <c r="M2236" t="b">
        <v>1</v>
      </c>
      <c r="N2236" t="s">
        <v>8269</v>
      </c>
      <c r="O2236">
        <f t="shared" si="256"/>
        <v>117</v>
      </c>
      <c r="P2236">
        <f t="shared" si="257"/>
        <v>81.569999999999993</v>
      </c>
      <c r="Q2236" s="10" t="s">
        <v>8323</v>
      </c>
      <c r="R2236" t="s">
        <v>8326</v>
      </c>
      <c r="S2236" s="14">
        <f t="shared" si="258"/>
        <v>42167.023206018523</v>
      </c>
      <c r="T2236" s="15">
        <f t="shared" si="259"/>
        <v>42196.165972222225</v>
      </c>
      <c r="U2236">
        <f>YEAR(S2236)</f>
        <v>2015</v>
      </c>
    </row>
    <row r="2237" spans="1:21" ht="49" hidden="1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256"/>
        <v>1</v>
      </c>
      <c r="P2237">
        <f t="shared" si="257"/>
        <v>56.34</v>
      </c>
      <c r="Q2237" s="10" t="s">
        <v>8323</v>
      </c>
      <c r="R2237" t="s">
        <v>8324</v>
      </c>
      <c r="S2237" s="14">
        <f t="shared" si="258"/>
        <v>42255.619351851856</v>
      </c>
      <c r="T2237" s="15">
        <f t="shared" si="259"/>
        <v>42292.916666666672</v>
      </c>
    </row>
    <row r="2238" spans="1:21" ht="33" hidden="1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256"/>
        <v>118</v>
      </c>
      <c r="P2238">
        <f t="shared" si="257"/>
        <v>47.2</v>
      </c>
      <c r="Q2238" s="10" t="s">
        <v>8327</v>
      </c>
      <c r="R2238" t="s">
        <v>8331</v>
      </c>
      <c r="S2238" s="14">
        <f t="shared" si="258"/>
        <v>41243.367303240739</v>
      </c>
      <c r="T2238" s="15">
        <f t="shared" si="259"/>
        <v>41283.367303240739</v>
      </c>
    </row>
    <row r="2239" spans="1:21" ht="33" hidden="1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256"/>
        <v>118</v>
      </c>
      <c r="P2239">
        <f t="shared" si="257"/>
        <v>47</v>
      </c>
      <c r="Q2239" s="10" t="s">
        <v>8327</v>
      </c>
      <c r="R2239" t="s">
        <v>8338</v>
      </c>
      <c r="S2239" s="14">
        <f t="shared" si="258"/>
        <v>41802.757719907408</v>
      </c>
      <c r="T2239" s="15">
        <f t="shared" si="259"/>
        <v>41832.757719907408</v>
      </c>
    </row>
    <row r="2240" spans="1:21" ht="49" x14ac:dyDescent="0.25">
      <c r="A2240">
        <v>3528</v>
      </c>
      <c r="B2240" s="3" t="s">
        <v>3527</v>
      </c>
      <c r="C2240" s="3" t="s">
        <v>7638</v>
      </c>
      <c r="D2240" s="6">
        <v>1650</v>
      </c>
      <c r="E2240" s="8">
        <v>1669</v>
      </c>
      <c r="F2240" t="s">
        <v>8218</v>
      </c>
      <c r="G2240" t="s">
        <v>8224</v>
      </c>
      <c r="H2240" t="s">
        <v>8246</v>
      </c>
      <c r="I2240">
        <v>1484740918</v>
      </c>
      <c r="J2240">
        <v>1483012918</v>
      </c>
      <c r="K2240" t="b">
        <v>0</v>
      </c>
      <c r="L2240">
        <v>37</v>
      </c>
      <c r="M2240" t="b">
        <v>1</v>
      </c>
      <c r="N2240" t="s">
        <v>8269</v>
      </c>
      <c r="O2240">
        <f t="shared" si="256"/>
        <v>101</v>
      </c>
      <c r="P2240">
        <f t="shared" si="257"/>
        <v>45.11</v>
      </c>
      <c r="Q2240" s="10" t="s">
        <v>8323</v>
      </c>
      <c r="R2240" t="s">
        <v>8326</v>
      </c>
      <c r="S2240" s="14">
        <f t="shared" si="258"/>
        <v>42733.50136574074</v>
      </c>
      <c r="T2240" s="15">
        <f t="shared" si="259"/>
        <v>42753.50136574074</v>
      </c>
      <c r="U2240">
        <f>YEAR(S2240)</f>
        <v>2016</v>
      </c>
    </row>
    <row r="2241" spans="1:21" ht="33" hidden="1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256"/>
        <v>8</v>
      </c>
      <c r="P2241">
        <f t="shared" si="257"/>
        <v>23.96</v>
      </c>
      <c r="Q2241" s="10" t="s">
        <v>8316</v>
      </c>
      <c r="R2241" t="s">
        <v>8334</v>
      </c>
      <c r="S2241" s="14">
        <f t="shared" si="258"/>
        <v>42151.189525462964</v>
      </c>
      <c r="T2241" s="15">
        <f t="shared" si="259"/>
        <v>42181.189525462964</v>
      </c>
    </row>
    <row r="2242" spans="1:21" ht="33" hidden="1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ref="O2242:O2305" si="265">ROUND(E2242/D2242*100,0)</f>
        <v>39</v>
      </c>
      <c r="P2242">
        <f t="shared" si="257"/>
        <v>83.57</v>
      </c>
      <c r="Q2242" s="10" t="s">
        <v>8319</v>
      </c>
      <c r="R2242" t="s">
        <v>8345</v>
      </c>
      <c r="S2242" s="14">
        <f t="shared" si="258"/>
        <v>42240.840289351851</v>
      </c>
      <c r="T2242" s="15">
        <f t="shared" si="259"/>
        <v>42270.840289351851</v>
      </c>
    </row>
    <row r="2243" spans="1:21" ht="49" x14ac:dyDescent="0.25">
      <c r="A2243">
        <v>3529</v>
      </c>
      <c r="B2243" s="3" t="s">
        <v>3528</v>
      </c>
      <c r="C2243" s="3" t="s">
        <v>7639</v>
      </c>
      <c r="D2243" s="6">
        <v>500</v>
      </c>
      <c r="E2243" s="8">
        <v>660</v>
      </c>
      <c r="F2243" t="s">
        <v>8218</v>
      </c>
      <c r="G2243" t="s">
        <v>8223</v>
      </c>
      <c r="H2243" t="s">
        <v>8245</v>
      </c>
      <c r="I2243">
        <v>1436749200</v>
      </c>
      <c r="J2243">
        <v>1434997018</v>
      </c>
      <c r="K2243" t="b">
        <v>0</v>
      </c>
      <c r="L2243">
        <v>18</v>
      </c>
      <c r="M2243" t="b">
        <v>1</v>
      </c>
      <c r="N2243" t="s">
        <v>8269</v>
      </c>
      <c r="O2243">
        <f t="shared" si="265"/>
        <v>132</v>
      </c>
      <c r="P2243">
        <f t="shared" si="257"/>
        <v>36.67</v>
      </c>
      <c r="Q2243" s="10" t="s">
        <v>8323</v>
      </c>
      <c r="R2243" t="s">
        <v>8326</v>
      </c>
      <c r="S2243" s="14">
        <f t="shared" si="258"/>
        <v>42177.761782407411</v>
      </c>
      <c r="T2243" s="15">
        <f t="shared" si="259"/>
        <v>42198.041666666672</v>
      </c>
      <c r="U2243">
        <f>YEAR(S2243)</f>
        <v>2015</v>
      </c>
    </row>
    <row r="2244" spans="1:21" ht="49" hidden="1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265"/>
        <v>1165</v>
      </c>
      <c r="P2244">
        <f t="shared" si="257"/>
        <v>41.61</v>
      </c>
      <c r="Q2244" s="10" t="s">
        <v>8316</v>
      </c>
      <c r="R2244" t="s">
        <v>8317</v>
      </c>
      <c r="S2244" s="14">
        <f t="shared" si="258"/>
        <v>42710.824618055558</v>
      </c>
      <c r="T2244" s="15">
        <f t="shared" si="259"/>
        <v>42740.824618055558</v>
      </c>
    </row>
    <row r="2245" spans="1:21" ht="49" hidden="1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265"/>
        <v>2</v>
      </c>
      <c r="P2245">
        <f t="shared" si="257"/>
        <v>37.450000000000003</v>
      </c>
      <c r="Q2245" s="10" t="s">
        <v>8308</v>
      </c>
      <c r="R2245" t="s">
        <v>8310</v>
      </c>
      <c r="S2245" s="14">
        <f t="shared" si="258"/>
        <v>42746.096585648149</v>
      </c>
      <c r="T2245" s="15">
        <f t="shared" si="259"/>
        <v>42776.096585648149</v>
      </c>
    </row>
    <row r="2246" spans="1:21" ht="49" x14ac:dyDescent="0.25">
      <c r="A2246">
        <v>3530</v>
      </c>
      <c r="B2246" s="3" t="s">
        <v>3529</v>
      </c>
      <c r="C2246" s="3" t="s">
        <v>7640</v>
      </c>
      <c r="D2246" s="6">
        <v>2750</v>
      </c>
      <c r="E2246" s="8">
        <v>2750</v>
      </c>
      <c r="F2246" t="s">
        <v>8218</v>
      </c>
      <c r="G2246" t="s">
        <v>8224</v>
      </c>
      <c r="H2246" t="s">
        <v>8246</v>
      </c>
      <c r="I2246">
        <v>1460318400</v>
      </c>
      <c r="J2246">
        <v>1457881057</v>
      </c>
      <c r="K2246" t="b">
        <v>0</v>
      </c>
      <c r="L2246">
        <v>22</v>
      </c>
      <c r="M2246" t="b">
        <v>1</v>
      </c>
      <c r="N2246" t="s">
        <v>8269</v>
      </c>
      <c r="O2246">
        <f t="shared" si="265"/>
        <v>100</v>
      </c>
      <c r="P2246">
        <f t="shared" si="257"/>
        <v>125</v>
      </c>
      <c r="Q2246" s="10" t="s">
        <v>8323</v>
      </c>
      <c r="R2246" t="s">
        <v>8326</v>
      </c>
      <c r="S2246" s="14">
        <f t="shared" si="258"/>
        <v>42442.623344907406</v>
      </c>
      <c r="T2246" s="15">
        <f t="shared" si="259"/>
        <v>42470.833333333328</v>
      </c>
      <c r="U2246">
        <f>YEAR(S2246)</f>
        <v>2016</v>
      </c>
    </row>
    <row r="2247" spans="1:21" ht="49" hidden="1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265"/>
        <v>4</v>
      </c>
      <c r="P2247">
        <f t="shared" si="257"/>
        <v>60.79</v>
      </c>
      <c r="Q2247" s="10" t="s">
        <v>8319</v>
      </c>
      <c r="R2247" t="s">
        <v>8345</v>
      </c>
      <c r="S2247" s="14">
        <f t="shared" si="258"/>
        <v>42061.154930555553</v>
      </c>
      <c r="T2247" s="15">
        <f t="shared" si="259"/>
        <v>42091.113263888896</v>
      </c>
    </row>
    <row r="2248" spans="1:21" ht="21" x14ac:dyDescent="0.25">
      <c r="A2248">
        <v>3531</v>
      </c>
      <c r="B2248" s="3" t="s">
        <v>3530</v>
      </c>
      <c r="C2248" s="3" t="s">
        <v>7641</v>
      </c>
      <c r="D2248" s="6">
        <v>1000</v>
      </c>
      <c r="E2248" s="8">
        <v>1280</v>
      </c>
      <c r="F2248" t="s">
        <v>8218</v>
      </c>
      <c r="G2248" t="s">
        <v>8223</v>
      </c>
      <c r="H2248" t="s">
        <v>8245</v>
      </c>
      <c r="I2248">
        <v>1467301334</v>
      </c>
      <c r="J2248">
        <v>1464709334</v>
      </c>
      <c r="K2248" t="b">
        <v>0</v>
      </c>
      <c r="L2248">
        <v>26</v>
      </c>
      <c r="M2248" t="b">
        <v>1</v>
      </c>
      <c r="N2248" t="s">
        <v>8269</v>
      </c>
      <c r="O2248">
        <f t="shared" si="265"/>
        <v>128</v>
      </c>
      <c r="P2248">
        <f t="shared" si="257"/>
        <v>49.23</v>
      </c>
      <c r="Q2248" s="10" t="s">
        <v>8323</v>
      </c>
      <c r="R2248" t="s">
        <v>8326</v>
      </c>
      <c r="S2248" s="14">
        <f t="shared" si="258"/>
        <v>42521.654328703706</v>
      </c>
      <c r="T2248" s="15">
        <f t="shared" si="259"/>
        <v>42551.654328703706</v>
      </c>
      <c r="U2248">
        <f>YEAR(S2248)</f>
        <v>2016</v>
      </c>
    </row>
    <row r="2249" spans="1:21" ht="49" hidden="1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265"/>
        <v>115</v>
      </c>
      <c r="P2249">
        <f t="shared" si="257"/>
        <v>115</v>
      </c>
      <c r="Q2249" s="10" t="s">
        <v>8323</v>
      </c>
      <c r="R2249" t="s">
        <v>8335</v>
      </c>
      <c r="S2249" s="14">
        <f t="shared" si="258"/>
        <v>42531.980694444443</v>
      </c>
      <c r="T2249" s="15">
        <f t="shared" si="259"/>
        <v>42561.980694444443</v>
      </c>
    </row>
    <row r="2250" spans="1:21" ht="49" hidden="1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265"/>
        <v>46</v>
      </c>
      <c r="P2250">
        <f t="shared" si="257"/>
        <v>88.31</v>
      </c>
      <c r="Q2250" s="10" t="s">
        <v>8313</v>
      </c>
      <c r="R2250" t="s">
        <v>8314</v>
      </c>
      <c r="S2250" s="14">
        <f t="shared" si="258"/>
        <v>41930.218657407408</v>
      </c>
      <c r="T2250" s="15">
        <f t="shared" si="259"/>
        <v>41972.624305555553</v>
      </c>
    </row>
    <row r="2251" spans="1:21" ht="49" hidden="1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265"/>
        <v>115</v>
      </c>
      <c r="P2251">
        <f t="shared" si="257"/>
        <v>42.48</v>
      </c>
      <c r="Q2251" s="10" t="s">
        <v>8313</v>
      </c>
      <c r="R2251" t="s">
        <v>8314</v>
      </c>
      <c r="S2251" s="14">
        <f t="shared" si="258"/>
        <v>42505.955925925926</v>
      </c>
      <c r="T2251" s="15">
        <f t="shared" si="259"/>
        <v>42565.955925925926</v>
      </c>
    </row>
    <row r="2252" spans="1:21" ht="21" hidden="1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265"/>
        <v>115</v>
      </c>
      <c r="P2252">
        <f t="shared" si="257"/>
        <v>57.25</v>
      </c>
      <c r="Q2252" s="10" t="s">
        <v>8327</v>
      </c>
      <c r="R2252" t="s">
        <v>8328</v>
      </c>
      <c r="S2252" s="14">
        <f t="shared" si="258"/>
        <v>40920.904895833337</v>
      </c>
      <c r="T2252" s="15">
        <f t="shared" si="259"/>
        <v>40951.904895833337</v>
      </c>
    </row>
    <row r="2253" spans="1:21" ht="49" hidden="1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265"/>
        <v>6</v>
      </c>
      <c r="P2253">
        <f t="shared" si="257"/>
        <v>163.57</v>
      </c>
      <c r="Q2253" s="10" t="s">
        <v>8323</v>
      </c>
      <c r="R2253" t="s">
        <v>8324</v>
      </c>
      <c r="S2253" s="14">
        <f t="shared" si="258"/>
        <v>42787.862430555557</v>
      </c>
      <c r="T2253" s="15">
        <f t="shared" si="259"/>
        <v>42830.820763888885</v>
      </c>
    </row>
    <row r="2254" spans="1:21" ht="49" x14ac:dyDescent="0.25">
      <c r="A2254">
        <v>3532</v>
      </c>
      <c r="B2254" s="3" t="s">
        <v>3531</v>
      </c>
      <c r="C2254" s="3" t="s">
        <v>7642</v>
      </c>
      <c r="D2254" s="6">
        <v>960</v>
      </c>
      <c r="E2254" s="8">
        <v>1142</v>
      </c>
      <c r="F2254" t="s">
        <v>8218</v>
      </c>
      <c r="G2254" t="s">
        <v>8223</v>
      </c>
      <c r="H2254" t="s">
        <v>8245</v>
      </c>
      <c r="I2254">
        <v>1411012740</v>
      </c>
      <c r="J2254">
        <v>1409667827</v>
      </c>
      <c r="K2254" t="b">
        <v>0</v>
      </c>
      <c r="L2254">
        <v>27</v>
      </c>
      <c r="M2254" t="b">
        <v>1</v>
      </c>
      <c r="N2254" t="s">
        <v>8269</v>
      </c>
      <c r="O2254">
        <f t="shared" si="265"/>
        <v>119</v>
      </c>
      <c r="P2254">
        <f t="shared" si="257"/>
        <v>42.3</v>
      </c>
      <c r="Q2254" s="10" t="s">
        <v>8323</v>
      </c>
      <c r="R2254" t="s">
        <v>8326</v>
      </c>
      <c r="S2254" s="14">
        <f t="shared" si="258"/>
        <v>41884.599849537037</v>
      </c>
      <c r="T2254" s="15">
        <f t="shared" si="259"/>
        <v>41900.165972222225</v>
      </c>
      <c r="U2254">
        <f>YEAR(S2254)</f>
        <v>2014</v>
      </c>
    </row>
    <row r="2255" spans="1:21" ht="33" hidden="1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265"/>
        <v>11</v>
      </c>
      <c r="P2255">
        <f t="shared" si="257"/>
        <v>286.25</v>
      </c>
      <c r="Q2255" s="10" t="s">
        <v>8323</v>
      </c>
      <c r="R2255" t="s">
        <v>8335</v>
      </c>
      <c r="S2255" s="14">
        <f t="shared" si="258"/>
        <v>42009.493263888886</v>
      </c>
      <c r="T2255" s="15">
        <f t="shared" si="259"/>
        <v>42039.493263888886</v>
      </c>
    </row>
    <row r="2256" spans="1:21" ht="49" x14ac:dyDescent="0.25">
      <c r="A2256">
        <v>3533</v>
      </c>
      <c r="B2256" s="3" t="s">
        <v>3532</v>
      </c>
      <c r="C2256" s="3" t="s">
        <v>7643</v>
      </c>
      <c r="D2256" s="6">
        <v>500</v>
      </c>
      <c r="E2256" s="8">
        <v>631</v>
      </c>
      <c r="F2256" t="s">
        <v>8218</v>
      </c>
      <c r="G2256" t="s">
        <v>8223</v>
      </c>
      <c r="H2256" t="s">
        <v>8245</v>
      </c>
      <c r="I2256">
        <v>1447269367</v>
      </c>
      <c r="J2256">
        <v>1444673767</v>
      </c>
      <c r="K2256" t="b">
        <v>0</v>
      </c>
      <c r="L2256">
        <v>8</v>
      </c>
      <c r="M2256" t="b">
        <v>1</v>
      </c>
      <c r="N2256" t="s">
        <v>8269</v>
      </c>
      <c r="O2256">
        <f t="shared" si="265"/>
        <v>126</v>
      </c>
      <c r="P2256">
        <f t="shared" si="257"/>
        <v>78.88</v>
      </c>
      <c r="Q2256" s="10" t="s">
        <v>8323</v>
      </c>
      <c r="R2256" t="s">
        <v>8326</v>
      </c>
      <c r="S2256" s="14">
        <f t="shared" si="258"/>
        <v>42289.761192129634</v>
      </c>
      <c r="T2256" s="15">
        <f t="shared" si="259"/>
        <v>42319.802858796291</v>
      </c>
      <c r="U2256">
        <f t="shared" ref="U2256:U2257" si="266">YEAR(S2256)</f>
        <v>2015</v>
      </c>
    </row>
    <row r="2257" spans="1:21" ht="33" x14ac:dyDescent="0.25">
      <c r="A2257">
        <v>3534</v>
      </c>
      <c r="B2257" s="3" t="s">
        <v>3533</v>
      </c>
      <c r="C2257" s="3" t="s">
        <v>7644</v>
      </c>
      <c r="D2257" s="6">
        <v>5000</v>
      </c>
      <c r="E2257" s="8">
        <v>7810</v>
      </c>
      <c r="F2257" t="s">
        <v>8218</v>
      </c>
      <c r="G2257" t="s">
        <v>8223</v>
      </c>
      <c r="H2257" t="s">
        <v>8245</v>
      </c>
      <c r="I2257">
        <v>1443711623</v>
      </c>
      <c r="J2257">
        <v>1440687623</v>
      </c>
      <c r="K2257" t="b">
        <v>0</v>
      </c>
      <c r="L2257">
        <v>204</v>
      </c>
      <c r="M2257" t="b">
        <v>1</v>
      </c>
      <c r="N2257" t="s">
        <v>8269</v>
      </c>
      <c r="O2257">
        <f t="shared" si="265"/>
        <v>156</v>
      </c>
      <c r="P2257">
        <f t="shared" si="257"/>
        <v>38.28</v>
      </c>
      <c r="Q2257" s="10" t="s">
        <v>8323</v>
      </c>
      <c r="R2257" t="s">
        <v>8326</v>
      </c>
      <c r="S2257" s="14">
        <f t="shared" si="258"/>
        <v>42243.6252662037</v>
      </c>
      <c r="T2257" s="15">
        <f t="shared" si="259"/>
        <v>42278.6252662037</v>
      </c>
      <c r="U2257">
        <f t="shared" si="266"/>
        <v>2015</v>
      </c>
    </row>
    <row r="2258" spans="1:21" ht="49" hidden="1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265"/>
        <v>152</v>
      </c>
      <c r="P2258">
        <f t="shared" si="257"/>
        <v>42.22</v>
      </c>
      <c r="Q2258" s="10" t="s">
        <v>8327</v>
      </c>
      <c r="R2258" t="s">
        <v>8329</v>
      </c>
      <c r="S2258" s="14">
        <f t="shared" si="258"/>
        <v>41031.82163194444</v>
      </c>
      <c r="T2258" s="15">
        <f t="shared" si="259"/>
        <v>41061.82163194444</v>
      </c>
    </row>
    <row r="2259" spans="1:21" ht="33" hidden="1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265"/>
        <v>11</v>
      </c>
      <c r="P2259">
        <f t="shared" si="257"/>
        <v>29.89</v>
      </c>
      <c r="Q2259" s="10" t="s">
        <v>8308</v>
      </c>
      <c r="R2259" t="s">
        <v>8310</v>
      </c>
      <c r="S2259" s="14">
        <f t="shared" si="258"/>
        <v>42611.613564814819</v>
      </c>
      <c r="T2259" s="15">
        <f t="shared" si="259"/>
        <v>42651.613564814819</v>
      </c>
    </row>
    <row r="2260" spans="1:21" ht="49" hidden="1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265"/>
        <v>1</v>
      </c>
      <c r="P2260">
        <f t="shared" ref="P2260:P2323" si="267">IFERROR(ROUND(E2260/L2260,2),0)</f>
        <v>102.73</v>
      </c>
      <c r="Q2260" s="10" t="s">
        <v>8308</v>
      </c>
      <c r="R2260" t="s">
        <v>8310</v>
      </c>
      <c r="S2260" s="14">
        <f t="shared" ref="S2260:S2323" si="268">(((J2260/60)/60)/24)+DATE(1970,1,1)</f>
        <v>41974.791990740734</v>
      </c>
      <c r="T2260" s="15">
        <f t="shared" ref="T2260:T2323" si="269">(((I2260/60)/60)/24)+DATE(1970,1,1)</f>
        <v>42019.791990740734</v>
      </c>
    </row>
    <row r="2261" spans="1:21" ht="33" hidden="1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265"/>
        <v>113</v>
      </c>
      <c r="P2261">
        <f t="shared" si="267"/>
        <v>66.47</v>
      </c>
      <c r="Q2261" s="10" t="s">
        <v>8327</v>
      </c>
      <c r="R2261" t="s">
        <v>8331</v>
      </c>
      <c r="S2261" s="14">
        <f t="shared" si="268"/>
        <v>41321.339583333334</v>
      </c>
      <c r="T2261" s="15">
        <f t="shared" si="269"/>
        <v>41328.339583333334</v>
      </c>
    </row>
    <row r="2262" spans="1:21" ht="49" hidden="1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265"/>
        <v>103</v>
      </c>
      <c r="P2262">
        <f t="shared" si="267"/>
        <v>33.24</v>
      </c>
      <c r="Q2262" s="10" t="s">
        <v>8327</v>
      </c>
      <c r="R2262" t="s">
        <v>8329</v>
      </c>
      <c r="S2262" s="14">
        <f t="shared" si="268"/>
        <v>40997.257222222222</v>
      </c>
      <c r="T2262" s="15">
        <f t="shared" si="269"/>
        <v>41015.257222222222</v>
      </c>
    </row>
    <row r="2263" spans="1:21" ht="49" x14ac:dyDescent="0.25">
      <c r="A2263">
        <v>3535</v>
      </c>
      <c r="B2263" s="3" t="s">
        <v>3534</v>
      </c>
      <c r="C2263" s="3" t="s">
        <v>7645</v>
      </c>
      <c r="D2263" s="6">
        <v>2000</v>
      </c>
      <c r="E2263" s="8">
        <v>2063</v>
      </c>
      <c r="F2263" t="s">
        <v>8218</v>
      </c>
      <c r="G2263" t="s">
        <v>8224</v>
      </c>
      <c r="H2263" t="s">
        <v>8246</v>
      </c>
      <c r="I2263">
        <v>1443808800</v>
      </c>
      <c r="J2263">
        <v>1441120910</v>
      </c>
      <c r="K2263" t="b">
        <v>0</v>
      </c>
      <c r="L2263">
        <v>46</v>
      </c>
      <c r="M2263" t="b">
        <v>1</v>
      </c>
      <c r="N2263" t="s">
        <v>8269</v>
      </c>
      <c r="O2263">
        <f t="shared" si="265"/>
        <v>103</v>
      </c>
      <c r="P2263">
        <f t="shared" si="267"/>
        <v>44.85</v>
      </c>
      <c r="Q2263" s="10" t="s">
        <v>8323</v>
      </c>
      <c r="R2263" t="s">
        <v>8326</v>
      </c>
      <c r="S2263" s="14">
        <f t="shared" si="268"/>
        <v>42248.640162037031</v>
      </c>
      <c r="T2263" s="15">
        <f t="shared" si="269"/>
        <v>42279.75</v>
      </c>
      <c r="U2263">
        <f>YEAR(S2263)</f>
        <v>2015</v>
      </c>
    </row>
    <row r="2264" spans="1:21" ht="33" hidden="1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265"/>
        <v>23</v>
      </c>
      <c r="P2264">
        <f t="shared" si="267"/>
        <v>56.3</v>
      </c>
      <c r="Q2264" s="10" t="s">
        <v>8319</v>
      </c>
      <c r="R2264" t="s">
        <v>8345</v>
      </c>
      <c r="S2264" s="14">
        <f t="shared" si="268"/>
        <v>42595.585358796292</v>
      </c>
      <c r="T2264" s="15">
        <f t="shared" si="269"/>
        <v>42616.585358796292</v>
      </c>
    </row>
    <row r="2265" spans="1:21" ht="49" x14ac:dyDescent="0.25">
      <c r="A2265">
        <v>3536</v>
      </c>
      <c r="B2265" s="3" t="s">
        <v>3535</v>
      </c>
      <c r="C2265" s="3" t="s">
        <v>7646</v>
      </c>
      <c r="D2265" s="6">
        <v>150</v>
      </c>
      <c r="E2265" s="8">
        <v>230</v>
      </c>
      <c r="F2265" t="s">
        <v>8218</v>
      </c>
      <c r="G2265" t="s">
        <v>8224</v>
      </c>
      <c r="H2265" t="s">
        <v>8246</v>
      </c>
      <c r="I2265">
        <v>1450612740</v>
      </c>
      <c r="J2265">
        <v>1448040425</v>
      </c>
      <c r="K2265" t="b">
        <v>0</v>
      </c>
      <c r="L2265">
        <v>17</v>
      </c>
      <c r="M2265" t="b">
        <v>1</v>
      </c>
      <c r="N2265" t="s">
        <v>8269</v>
      </c>
      <c r="O2265">
        <f t="shared" si="265"/>
        <v>153</v>
      </c>
      <c r="P2265">
        <f t="shared" si="267"/>
        <v>13.53</v>
      </c>
      <c r="Q2265" s="10" t="s">
        <v>8323</v>
      </c>
      <c r="R2265" t="s">
        <v>8326</v>
      </c>
      <c r="S2265" s="14">
        <f t="shared" si="268"/>
        <v>42328.727141203708</v>
      </c>
      <c r="T2265" s="15">
        <f t="shared" si="269"/>
        <v>42358.499305555553</v>
      </c>
      <c r="U2265">
        <f t="shared" ref="U2265:U2266" si="270">YEAR(S2265)</f>
        <v>2015</v>
      </c>
    </row>
    <row r="2266" spans="1:21" ht="49" x14ac:dyDescent="0.25">
      <c r="A2266">
        <v>3537</v>
      </c>
      <c r="B2266" s="3" t="s">
        <v>3536</v>
      </c>
      <c r="C2266" s="3" t="s">
        <v>7647</v>
      </c>
      <c r="D2266" s="6">
        <v>675</v>
      </c>
      <c r="E2266" s="8">
        <v>1218</v>
      </c>
      <c r="F2266" t="s">
        <v>8218</v>
      </c>
      <c r="G2266" t="s">
        <v>8228</v>
      </c>
      <c r="H2266" t="s">
        <v>8250</v>
      </c>
      <c r="I2266">
        <v>1416211140</v>
      </c>
      <c r="J2266">
        <v>1413016216</v>
      </c>
      <c r="K2266" t="b">
        <v>0</v>
      </c>
      <c r="L2266">
        <v>28</v>
      </c>
      <c r="M2266" t="b">
        <v>1</v>
      </c>
      <c r="N2266" t="s">
        <v>8269</v>
      </c>
      <c r="O2266">
        <f t="shared" si="265"/>
        <v>180</v>
      </c>
      <c r="P2266">
        <f t="shared" si="267"/>
        <v>43.5</v>
      </c>
      <c r="Q2266" s="10" t="s">
        <v>8323</v>
      </c>
      <c r="R2266" t="s">
        <v>8326</v>
      </c>
      <c r="S2266" s="14">
        <f t="shared" si="268"/>
        <v>41923.354351851849</v>
      </c>
      <c r="T2266" s="15">
        <f t="shared" si="269"/>
        <v>41960.332638888889</v>
      </c>
      <c r="U2266">
        <f t="shared" si="270"/>
        <v>2014</v>
      </c>
    </row>
    <row r="2267" spans="1:21" ht="49" hidden="1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265"/>
        <v>187</v>
      </c>
      <c r="P2267">
        <f t="shared" si="267"/>
        <v>38.74</v>
      </c>
      <c r="Q2267" s="10" t="s">
        <v>8327</v>
      </c>
      <c r="R2267" t="s">
        <v>8328</v>
      </c>
      <c r="S2267" s="14">
        <f t="shared" si="268"/>
        <v>41059.118993055556</v>
      </c>
      <c r="T2267" s="15">
        <f t="shared" si="269"/>
        <v>41075.165972222225</v>
      </c>
    </row>
    <row r="2268" spans="1:21" ht="49" x14ac:dyDescent="0.25">
      <c r="A2268">
        <v>3538</v>
      </c>
      <c r="B2268" s="3" t="s">
        <v>3537</v>
      </c>
      <c r="C2268" s="3" t="s">
        <v>7648</v>
      </c>
      <c r="D2268" s="6">
        <v>2000</v>
      </c>
      <c r="E2268" s="8">
        <v>2569</v>
      </c>
      <c r="F2268" t="s">
        <v>8218</v>
      </c>
      <c r="G2268" t="s">
        <v>8224</v>
      </c>
      <c r="H2268" t="s">
        <v>8246</v>
      </c>
      <c r="I2268">
        <v>1471428340</v>
      </c>
      <c r="J2268">
        <v>1469009140</v>
      </c>
      <c r="K2268" t="b">
        <v>0</v>
      </c>
      <c r="L2268">
        <v>83</v>
      </c>
      <c r="M2268" t="b">
        <v>1</v>
      </c>
      <c r="N2268" t="s">
        <v>8269</v>
      </c>
      <c r="O2268">
        <f t="shared" si="265"/>
        <v>128</v>
      </c>
      <c r="P2268">
        <f t="shared" si="267"/>
        <v>30.95</v>
      </c>
      <c r="Q2268" s="10" t="s">
        <v>8323</v>
      </c>
      <c r="R2268" t="s">
        <v>8326</v>
      </c>
      <c r="S2268" s="14">
        <f t="shared" si="268"/>
        <v>42571.420601851853</v>
      </c>
      <c r="T2268" s="15">
        <f t="shared" si="269"/>
        <v>42599.420601851853</v>
      </c>
      <c r="U2268">
        <f t="shared" ref="U2268:U2271" si="271">YEAR(S2268)</f>
        <v>2016</v>
      </c>
    </row>
    <row r="2269" spans="1:21" ht="49" x14ac:dyDescent="0.25">
      <c r="A2269">
        <v>3539</v>
      </c>
      <c r="B2269" s="3" t="s">
        <v>3538</v>
      </c>
      <c r="C2269" s="3" t="s">
        <v>7649</v>
      </c>
      <c r="D2269" s="6">
        <v>600</v>
      </c>
      <c r="E2269" s="8">
        <v>718</v>
      </c>
      <c r="F2269" t="s">
        <v>8218</v>
      </c>
      <c r="G2269" t="s">
        <v>8223</v>
      </c>
      <c r="H2269" t="s">
        <v>8245</v>
      </c>
      <c r="I2269">
        <v>1473358122</v>
      </c>
      <c r="J2269">
        <v>1471543722</v>
      </c>
      <c r="K2269" t="b">
        <v>0</v>
      </c>
      <c r="L2269">
        <v>13</v>
      </c>
      <c r="M2269" t="b">
        <v>1</v>
      </c>
      <c r="N2269" t="s">
        <v>8269</v>
      </c>
      <c r="O2269">
        <f t="shared" si="265"/>
        <v>120</v>
      </c>
      <c r="P2269">
        <f t="shared" si="267"/>
        <v>55.23</v>
      </c>
      <c r="Q2269" s="10" t="s">
        <v>8323</v>
      </c>
      <c r="R2269" t="s">
        <v>8326</v>
      </c>
      <c r="S2269" s="14">
        <f t="shared" si="268"/>
        <v>42600.756041666667</v>
      </c>
      <c r="T2269" s="15">
        <f t="shared" si="269"/>
        <v>42621.756041666667</v>
      </c>
      <c r="U2269">
        <f t="shared" si="271"/>
        <v>2016</v>
      </c>
    </row>
    <row r="2270" spans="1:21" ht="49" x14ac:dyDescent="0.25">
      <c r="A2270">
        <v>3540</v>
      </c>
      <c r="B2270" s="3" t="s">
        <v>3539</v>
      </c>
      <c r="C2270" s="3" t="s">
        <v>7650</v>
      </c>
      <c r="D2270" s="6">
        <v>300</v>
      </c>
      <c r="E2270" s="8">
        <v>369</v>
      </c>
      <c r="F2270" t="s">
        <v>8218</v>
      </c>
      <c r="G2270" t="s">
        <v>8224</v>
      </c>
      <c r="H2270" t="s">
        <v>8246</v>
      </c>
      <c r="I2270">
        <v>1466899491</v>
      </c>
      <c r="J2270">
        <v>1464307491</v>
      </c>
      <c r="K2270" t="b">
        <v>0</v>
      </c>
      <c r="L2270">
        <v>8</v>
      </c>
      <c r="M2270" t="b">
        <v>1</v>
      </c>
      <c r="N2270" t="s">
        <v>8269</v>
      </c>
      <c r="O2270">
        <f t="shared" si="265"/>
        <v>123</v>
      </c>
      <c r="P2270">
        <f t="shared" si="267"/>
        <v>46.13</v>
      </c>
      <c r="Q2270" s="10" t="s">
        <v>8323</v>
      </c>
      <c r="R2270" t="s">
        <v>8326</v>
      </c>
      <c r="S2270" s="14">
        <f t="shared" si="268"/>
        <v>42517.003368055557</v>
      </c>
      <c r="T2270" s="15">
        <f t="shared" si="269"/>
        <v>42547.003368055557</v>
      </c>
      <c r="U2270">
        <f t="shared" si="271"/>
        <v>2016</v>
      </c>
    </row>
    <row r="2271" spans="1:21" ht="49" x14ac:dyDescent="0.25">
      <c r="A2271">
        <v>3541</v>
      </c>
      <c r="B2271" s="3" t="s">
        <v>3540</v>
      </c>
      <c r="C2271" s="3" t="s">
        <v>7651</v>
      </c>
      <c r="D2271" s="6">
        <v>1200</v>
      </c>
      <c r="E2271" s="8">
        <v>1260</v>
      </c>
      <c r="F2271" t="s">
        <v>8218</v>
      </c>
      <c r="G2271" t="s">
        <v>8224</v>
      </c>
      <c r="H2271" t="s">
        <v>8246</v>
      </c>
      <c r="I2271">
        <v>1441042275</v>
      </c>
      <c r="J2271">
        <v>1438882275</v>
      </c>
      <c r="K2271" t="b">
        <v>0</v>
      </c>
      <c r="L2271">
        <v>32</v>
      </c>
      <c r="M2271" t="b">
        <v>1</v>
      </c>
      <c r="N2271" t="s">
        <v>8269</v>
      </c>
      <c r="O2271">
        <f t="shared" si="265"/>
        <v>105</v>
      </c>
      <c r="P2271">
        <f t="shared" si="267"/>
        <v>39.380000000000003</v>
      </c>
      <c r="Q2271" s="10" t="s">
        <v>8323</v>
      </c>
      <c r="R2271" t="s">
        <v>8326</v>
      </c>
      <c r="S2271" s="14">
        <f t="shared" si="268"/>
        <v>42222.730034722219</v>
      </c>
      <c r="T2271" s="15">
        <f t="shared" si="269"/>
        <v>42247.730034722219</v>
      </c>
      <c r="U2271">
        <f t="shared" si="271"/>
        <v>2015</v>
      </c>
    </row>
    <row r="2272" spans="1:21" ht="49" hidden="1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265"/>
        <v>171</v>
      </c>
      <c r="P2272">
        <f t="shared" si="267"/>
        <v>35.840000000000003</v>
      </c>
      <c r="Q2272" s="10" t="s">
        <v>8327</v>
      </c>
      <c r="R2272" t="s">
        <v>8328</v>
      </c>
      <c r="S2272" s="14">
        <f t="shared" si="268"/>
        <v>40670.507326388892</v>
      </c>
      <c r="T2272" s="15">
        <f t="shared" si="269"/>
        <v>40709.165972222225</v>
      </c>
    </row>
    <row r="2273" spans="1:21" ht="49" x14ac:dyDescent="0.25">
      <c r="A2273">
        <v>3542</v>
      </c>
      <c r="B2273" s="3" t="s">
        <v>3541</v>
      </c>
      <c r="C2273" s="3" t="s">
        <v>7652</v>
      </c>
      <c r="D2273" s="6">
        <v>5500</v>
      </c>
      <c r="E2273" s="8">
        <v>5623</v>
      </c>
      <c r="F2273" t="s">
        <v>8218</v>
      </c>
      <c r="G2273" t="s">
        <v>8223</v>
      </c>
      <c r="H2273" t="s">
        <v>8245</v>
      </c>
      <c r="I2273">
        <v>1410099822</v>
      </c>
      <c r="J2273">
        <v>1404915822</v>
      </c>
      <c r="K2273" t="b">
        <v>0</v>
      </c>
      <c r="L2273">
        <v>85</v>
      </c>
      <c r="M2273" t="b">
        <v>1</v>
      </c>
      <c r="N2273" t="s">
        <v>8269</v>
      </c>
      <c r="O2273">
        <f t="shared" si="265"/>
        <v>102</v>
      </c>
      <c r="P2273">
        <f t="shared" si="267"/>
        <v>66.150000000000006</v>
      </c>
      <c r="Q2273" s="10" t="s">
        <v>8323</v>
      </c>
      <c r="R2273" t="s">
        <v>8326</v>
      </c>
      <c r="S2273" s="14">
        <f t="shared" si="268"/>
        <v>41829.599791666667</v>
      </c>
      <c r="T2273" s="15">
        <f t="shared" si="269"/>
        <v>41889.599791666667</v>
      </c>
      <c r="U2273">
        <f>YEAR(S2273)</f>
        <v>2014</v>
      </c>
    </row>
    <row r="2274" spans="1:21" ht="49" hidden="1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265"/>
        <v>4</v>
      </c>
      <c r="P2274">
        <f t="shared" si="267"/>
        <v>65.180000000000007</v>
      </c>
      <c r="Q2274" s="10" t="s">
        <v>8308</v>
      </c>
      <c r="R2274" t="s">
        <v>8310</v>
      </c>
      <c r="S2274" s="14">
        <f t="shared" si="268"/>
        <v>42481.376597222217</v>
      </c>
      <c r="T2274" s="15">
        <f t="shared" si="269"/>
        <v>42511.376597222217</v>
      </c>
    </row>
    <row r="2275" spans="1:21" ht="49" hidden="1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265"/>
        <v>111</v>
      </c>
      <c r="P2275">
        <f t="shared" si="267"/>
        <v>73.73</v>
      </c>
      <c r="Q2275" s="10" t="s">
        <v>8321</v>
      </c>
      <c r="R2275" t="s">
        <v>8343</v>
      </c>
      <c r="S2275" s="14">
        <f t="shared" si="268"/>
        <v>41065.858067129629</v>
      </c>
      <c r="T2275" s="15">
        <f t="shared" si="269"/>
        <v>41093.875</v>
      </c>
    </row>
    <row r="2276" spans="1:21" ht="49" x14ac:dyDescent="0.25">
      <c r="A2276">
        <v>3543</v>
      </c>
      <c r="B2276" s="3" t="s">
        <v>3542</v>
      </c>
      <c r="C2276" s="3" t="s">
        <v>7653</v>
      </c>
      <c r="D2276" s="6">
        <v>1500</v>
      </c>
      <c r="E2276" s="8">
        <v>1570</v>
      </c>
      <c r="F2276" t="s">
        <v>8218</v>
      </c>
      <c r="G2276" t="s">
        <v>8235</v>
      </c>
      <c r="H2276" t="s">
        <v>8248</v>
      </c>
      <c r="I2276">
        <v>1435255659</v>
      </c>
      <c r="J2276">
        <v>1432663659</v>
      </c>
      <c r="K2276" t="b">
        <v>0</v>
      </c>
      <c r="L2276">
        <v>29</v>
      </c>
      <c r="M2276" t="b">
        <v>1</v>
      </c>
      <c r="N2276" t="s">
        <v>8269</v>
      </c>
      <c r="O2276">
        <f t="shared" si="265"/>
        <v>105</v>
      </c>
      <c r="P2276">
        <f t="shared" si="267"/>
        <v>54.14</v>
      </c>
      <c r="Q2276" s="10" t="s">
        <v>8323</v>
      </c>
      <c r="R2276" t="s">
        <v>8326</v>
      </c>
      <c r="S2276" s="14">
        <f t="shared" si="268"/>
        <v>42150.755312499998</v>
      </c>
      <c r="T2276" s="15">
        <f t="shared" si="269"/>
        <v>42180.755312499998</v>
      </c>
      <c r="U2276">
        <f t="shared" ref="U2276:U2277" si="272">YEAR(S2276)</f>
        <v>2015</v>
      </c>
    </row>
    <row r="2277" spans="1:21" ht="33" x14ac:dyDescent="0.25">
      <c r="A2277">
        <v>3544</v>
      </c>
      <c r="B2277" s="3" t="s">
        <v>3543</v>
      </c>
      <c r="C2277" s="3" t="s">
        <v>7654</v>
      </c>
      <c r="D2277" s="6">
        <v>2500</v>
      </c>
      <c r="E2277" s="8">
        <v>2500</v>
      </c>
      <c r="F2277" t="s">
        <v>8218</v>
      </c>
      <c r="G2277" t="s">
        <v>8223</v>
      </c>
      <c r="H2277" t="s">
        <v>8245</v>
      </c>
      <c r="I2277">
        <v>1425758257</v>
      </c>
      <c r="J2277">
        <v>1423166257</v>
      </c>
      <c r="K2277" t="b">
        <v>0</v>
      </c>
      <c r="L2277">
        <v>24</v>
      </c>
      <c r="M2277" t="b">
        <v>1</v>
      </c>
      <c r="N2277" t="s">
        <v>8269</v>
      </c>
      <c r="O2277">
        <f t="shared" si="265"/>
        <v>100</v>
      </c>
      <c r="P2277">
        <f t="shared" si="267"/>
        <v>104.17</v>
      </c>
      <c r="Q2277" s="10" t="s">
        <v>8323</v>
      </c>
      <c r="R2277" t="s">
        <v>8326</v>
      </c>
      <c r="S2277" s="14">
        <f t="shared" si="268"/>
        <v>42040.831678240742</v>
      </c>
      <c r="T2277" s="15">
        <f t="shared" si="269"/>
        <v>42070.831678240742</v>
      </c>
      <c r="U2277">
        <f t="shared" si="272"/>
        <v>2015</v>
      </c>
    </row>
    <row r="2278" spans="1:21" ht="49" hidden="1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265"/>
        <v>15</v>
      </c>
      <c r="P2278">
        <f t="shared" si="267"/>
        <v>367</v>
      </c>
      <c r="Q2278" s="10" t="s">
        <v>8308</v>
      </c>
      <c r="R2278" t="s">
        <v>8342</v>
      </c>
      <c r="S2278" s="14">
        <f t="shared" si="268"/>
        <v>42159.649583333332</v>
      </c>
      <c r="T2278" s="15">
        <f t="shared" si="269"/>
        <v>42219.649583333332</v>
      </c>
    </row>
    <row r="2279" spans="1:21" ht="49" x14ac:dyDescent="0.25">
      <c r="A2279">
        <v>3545</v>
      </c>
      <c r="B2279" s="3" t="s">
        <v>3544</v>
      </c>
      <c r="C2279" s="3" t="s">
        <v>7655</v>
      </c>
      <c r="D2279" s="6">
        <v>250</v>
      </c>
      <c r="E2279" s="8">
        <v>251</v>
      </c>
      <c r="F2279" t="s">
        <v>8218</v>
      </c>
      <c r="G2279" t="s">
        <v>8223</v>
      </c>
      <c r="H2279" t="s">
        <v>8245</v>
      </c>
      <c r="I2279">
        <v>1428780159</v>
      </c>
      <c r="J2279">
        <v>1426188159</v>
      </c>
      <c r="K2279" t="b">
        <v>0</v>
      </c>
      <c r="L2279">
        <v>8</v>
      </c>
      <c r="M2279" t="b">
        <v>1</v>
      </c>
      <c r="N2279" t="s">
        <v>8269</v>
      </c>
      <c r="O2279">
        <f t="shared" si="265"/>
        <v>100</v>
      </c>
      <c r="P2279">
        <f t="shared" si="267"/>
        <v>31.38</v>
      </c>
      <c r="Q2279" s="10" t="s">
        <v>8323</v>
      </c>
      <c r="R2279" t="s">
        <v>8326</v>
      </c>
      <c r="S2279" s="14">
        <f t="shared" si="268"/>
        <v>42075.807395833333</v>
      </c>
      <c r="T2279" s="15">
        <f t="shared" si="269"/>
        <v>42105.807395833333</v>
      </c>
      <c r="U2279">
        <f>YEAR(S2279)</f>
        <v>2015</v>
      </c>
    </row>
    <row r="2280" spans="1:21" ht="49" hidden="1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265"/>
        <v>110</v>
      </c>
      <c r="P2280">
        <f t="shared" si="267"/>
        <v>100</v>
      </c>
      <c r="Q2280" s="10" t="s">
        <v>8327</v>
      </c>
      <c r="R2280" t="s">
        <v>8341</v>
      </c>
      <c r="S2280" s="14">
        <f t="shared" si="268"/>
        <v>40696.648784722223</v>
      </c>
      <c r="T2280" s="15">
        <f t="shared" si="269"/>
        <v>40756.648784722223</v>
      </c>
    </row>
    <row r="2281" spans="1:21" ht="49" hidden="1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265"/>
        <v>0</v>
      </c>
      <c r="P2281">
        <f t="shared" si="267"/>
        <v>550</v>
      </c>
      <c r="Q2281" s="10" t="s">
        <v>8308</v>
      </c>
      <c r="R2281" t="s">
        <v>8340</v>
      </c>
      <c r="S2281" s="14">
        <f t="shared" si="268"/>
        <v>42241.798206018517</v>
      </c>
      <c r="T2281" s="15">
        <f t="shared" si="269"/>
        <v>42271.798206018517</v>
      </c>
    </row>
    <row r="2282" spans="1:21" ht="49" hidden="1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265"/>
        <v>100</v>
      </c>
      <c r="P2282">
        <f t="shared" si="267"/>
        <v>73.33</v>
      </c>
      <c r="Q2282" s="10" t="s">
        <v>8323</v>
      </c>
      <c r="R2282" t="s">
        <v>8335</v>
      </c>
      <c r="S2282" s="14">
        <f t="shared" si="268"/>
        <v>42445.598136574074</v>
      </c>
      <c r="T2282" s="15">
        <f t="shared" si="269"/>
        <v>42475.598136574074</v>
      </c>
    </row>
    <row r="2283" spans="1:21" ht="49" x14ac:dyDescent="0.25">
      <c r="A2283">
        <v>3546</v>
      </c>
      <c r="B2283" s="3" t="s">
        <v>3545</v>
      </c>
      <c r="C2283" s="3" t="s">
        <v>7656</v>
      </c>
      <c r="D2283" s="6">
        <v>1100</v>
      </c>
      <c r="E2283" s="8">
        <v>1125</v>
      </c>
      <c r="F2283" t="s">
        <v>8218</v>
      </c>
      <c r="G2283" t="s">
        <v>8223</v>
      </c>
      <c r="H2283" t="s">
        <v>8245</v>
      </c>
      <c r="I2283">
        <v>1427860740</v>
      </c>
      <c r="J2283">
        <v>1426002684</v>
      </c>
      <c r="K2283" t="b">
        <v>0</v>
      </c>
      <c r="L2283">
        <v>19</v>
      </c>
      <c r="M2283" t="b">
        <v>1</v>
      </c>
      <c r="N2283" t="s">
        <v>8269</v>
      </c>
      <c r="O2283">
        <f t="shared" si="265"/>
        <v>102</v>
      </c>
      <c r="P2283">
        <f t="shared" si="267"/>
        <v>59.21</v>
      </c>
      <c r="Q2283" s="10" t="s">
        <v>8323</v>
      </c>
      <c r="R2283" t="s">
        <v>8326</v>
      </c>
      <c r="S2283" s="14">
        <f t="shared" si="268"/>
        <v>42073.660694444443</v>
      </c>
      <c r="T2283" s="15">
        <f t="shared" si="269"/>
        <v>42095.165972222225</v>
      </c>
      <c r="U2283">
        <f>YEAR(S2283)</f>
        <v>2015</v>
      </c>
    </row>
    <row r="2284" spans="1:21" ht="65" hidden="1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265"/>
        <v>2</v>
      </c>
      <c r="P2284">
        <f t="shared" si="267"/>
        <v>18.899999999999999</v>
      </c>
      <c r="Q2284" s="10" t="s">
        <v>8323</v>
      </c>
      <c r="R2284" t="s">
        <v>8324</v>
      </c>
      <c r="S2284" s="14">
        <f t="shared" si="268"/>
        <v>41872.802928240737</v>
      </c>
      <c r="T2284" s="15">
        <f t="shared" si="269"/>
        <v>41917.802928240737</v>
      </c>
    </row>
    <row r="2285" spans="1:21" ht="33" hidden="1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265"/>
        <v>109</v>
      </c>
      <c r="P2285">
        <f t="shared" si="267"/>
        <v>43.64</v>
      </c>
      <c r="Q2285" s="10" t="s">
        <v>8311</v>
      </c>
      <c r="R2285" t="s">
        <v>8333</v>
      </c>
      <c r="S2285" s="14">
        <f t="shared" si="268"/>
        <v>41464.934386574074</v>
      </c>
      <c r="T2285" s="15">
        <f t="shared" si="269"/>
        <v>41524.934386574074</v>
      </c>
    </row>
    <row r="2286" spans="1:21" ht="49" x14ac:dyDescent="0.25">
      <c r="A2286">
        <v>3547</v>
      </c>
      <c r="B2286" s="3" t="s">
        <v>3546</v>
      </c>
      <c r="C2286" s="3" t="s">
        <v>7657</v>
      </c>
      <c r="D2286" s="6">
        <v>35000</v>
      </c>
      <c r="E2286" s="8">
        <v>40043.25</v>
      </c>
      <c r="F2286" t="s">
        <v>8218</v>
      </c>
      <c r="G2286" t="s">
        <v>8223</v>
      </c>
      <c r="H2286" t="s">
        <v>8245</v>
      </c>
      <c r="I2286">
        <v>1463198340</v>
      </c>
      <c r="J2286">
        <v>1461117201</v>
      </c>
      <c r="K2286" t="b">
        <v>0</v>
      </c>
      <c r="L2286">
        <v>336</v>
      </c>
      <c r="M2286" t="b">
        <v>1</v>
      </c>
      <c r="N2286" t="s">
        <v>8269</v>
      </c>
      <c r="O2286">
        <f t="shared" si="265"/>
        <v>114</v>
      </c>
      <c r="P2286">
        <f t="shared" si="267"/>
        <v>119.18</v>
      </c>
      <c r="Q2286" s="10" t="s">
        <v>8323</v>
      </c>
      <c r="R2286" t="s">
        <v>8326</v>
      </c>
      <c r="S2286" s="14">
        <f t="shared" si="268"/>
        <v>42480.078715277778</v>
      </c>
      <c r="T2286" s="15">
        <f t="shared" si="269"/>
        <v>42504.165972222225</v>
      </c>
      <c r="U2286">
        <f t="shared" ref="U2286:U2288" si="273">YEAR(S2286)</f>
        <v>2016</v>
      </c>
    </row>
    <row r="2287" spans="1:21" ht="49" x14ac:dyDescent="0.25">
      <c r="A2287">
        <v>3548</v>
      </c>
      <c r="B2287" s="3" t="s">
        <v>3547</v>
      </c>
      <c r="C2287" s="3" t="s">
        <v>7658</v>
      </c>
      <c r="D2287" s="6">
        <v>2100</v>
      </c>
      <c r="E2287" s="8">
        <v>2140</v>
      </c>
      <c r="F2287" t="s">
        <v>8218</v>
      </c>
      <c r="G2287" t="s">
        <v>8223</v>
      </c>
      <c r="H2287" t="s">
        <v>8245</v>
      </c>
      <c r="I2287">
        <v>1457139600</v>
      </c>
      <c r="J2287">
        <v>1455230214</v>
      </c>
      <c r="K2287" t="b">
        <v>0</v>
      </c>
      <c r="L2287">
        <v>13</v>
      </c>
      <c r="M2287" t="b">
        <v>1</v>
      </c>
      <c r="N2287" t="s">
        <v>8269</v>
      </c>
      <c r="O2287">
        <f t="shared" si="265"/>
        <v>102</v>
      </c>
      <c r="P2287">
        <f t="shared" si="267"/>
        <v>164.62</v>
      </c>
      <c r="Q2287" s="10" t="s">
        <v>8323</v>
      </c>
      <c r="R2287" t="s">
        <v>8326</v>
      </c>
      <c r="S2287" s="14">
        <f t="shared" si="268"/>
        <v>42411.942291666666</v>
      </c>
      <c r="T2287" s="15">
        <f t="shared" si="269"/>
        <v>42434.041666666672</v>
      </c>
      <c r="U2287">
        <f t="shared" si="273"/>
        <v>2016</v>
      </c>
    </row>
    <row r="2288" spans="1:21" ht="49" x14ac:dyDescent="0.25">
      <c r="A2288">
        <v>3549</v>
      </c>
      <c r="B2288" s="3" t="s">
        <v>3548</v>
      </c>
      <c r="C2288" s="3" t="s">
        <v>7659</v>
      </c>
      <c r="D2288" s="6">
        <v>1000</v>
      </c>
      <c r="E2288" s="8">
        <v>1020</v>
      </c>
      <c r="F2288" t="s">
        <v>8218</v>
      </c>
      <c r="G2288" t="s">
        <v>8224</v>
      </c>
      <c r="H2288" t="s">
        <v>8246</v>
      </c>
      <c r="I2288">
        <v>1441358873</v>
      </c>
      <c r="J2288">
        <v>1438939673</v>
      </c>
      <c r="K2288" t="b">
        <v>0</v>
      </c>
      <c r="L2288">
        <v>42</v>
      </c>
      <c r="M2288" t="b">
        <v>1</v>
      </c>
      <c r="N2288" t="s">
        <v>8269</v>
      </c>
      <c r="O2288">
        <f t="shared" si="265"/>
        <v>102</v>
      </c>
      <c r="P2288">
        <f t="shared" si="267"/>
        <v>24.29</v>
      </c>
      <c r="Q2288" s="10" t="s">
        <v>8323</v>
      </c>
      <c r="R2288" t="s">
        <v>8326</v>
      </c>
      <c r="S2288" s="14">
        <f t="shared" si="268"/>
        <v>42223.394363425927</v>
      </c>
      <c r="T2288" s="15">
        <f t="shared" si="269"/>
        <v>42251.394363425927</v>
      </c>
      <c r="U2288">
        <f t="shared" si="273"/>
        <v>2015</v>
      </c>
    </row>
    <row r="2289" spans="1:21" ht="49" hidden="1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265"/>
        <v>166</v>
      </c>
      <c r="P2289">
        <f t="shared" si="267"/>
        <v>31.82</v>
      </c>
      <c r="Q2289" s="10" t="s">
        <v>8327</v>
      </c>
      <c r="R2289" t="s">
        <v>8331</v>
      </c>
      <c r="S2289" s="14">
        <f t="shared" si="268"/>
        <v>41547.662997685184</v>
      </c>
      <c r="T2289" s="15">
        <f t="shared" si="269"/>
        <v>41576.662997685184</v>
      </c>
    </row>
    <row r="2290" spans="1:21" ht="49" x14ac:dyDescent="0.25">
      <c r="A2290">
        <v>3550</v>
      </c>
      <c r="B2290" s="3" t="s">
        <v>3549</v>
      </c>
      <c r="C2290" s="3" t="s">
        <v>7660</v>
      </c>
      <c r="D2290" s="6">
        <v>2500</v>
      </c>
      <c r="E2290" s="8">
        <v>2620</v>
      </c>
      <c r="F2290" t="s">
        <v>8218</v>
      </c>
      <c r="G2290" t="s">
        <v>8224</v>
      </c>
      <c r="H2290" t="s">
        <v>8246</v>
      </c>
      <c r="I2290">
        <v>1462224398</v>
      </c>
      <c r="J2290">
        <v>1459632398</v>
      </c>
      <c r="K2290" t="b">
        <v>0</v>
      </c>
      <c r="L2290">
        <v>64</v>
      </c>
      <c r="M2290" t="b">
        <v>1</v>
      </c>
      <c r="N2290" t="s">
        <v>8269</v>
      </c>
      <c r="O2290">
        <f t="shared" si="265"/>
        <v>105</v>
      </c>
      <c r="P2290">
        <f t="shared" si="267"/>
        <v>40.94</v>
      </c>
      <c r="Q2290" s="10" t="s">
        <v>8323</v>
      </c>
      <c r="R2290" t="s">
        <v>8326</v>
      </c>
      <c r="S2290" s="14">
        <f t="shared" si="268"/>
        <v>42462.893495370372</v>
      </c>
      <c r="T2290" s="15">
        <f t="shared" si="269"/>
        <v>42492.893495370372</v>
      </c>
      <c r="U2290">
        <f>YEAR(S2290)</f>
        <v>2016</v>
      </c>
    </row>
    <row r="2291" spans="1:21" ht="49" hidden="1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265"/>
        <v>3</v>
      </c>
      <c r="P2291">
        <f t="shared" si="267"/>
        <v>49.14</v>
      </c>
      <c r="Q2291" s="10" t="s">
        <v>8313</v>
      </c>
      <c r="R2291" t="s">
        <v>8314</v>
      </c>
      <c r="S2291" s="14">
        <f t="shared" si="268"/>
        <v>41987.818969907406</v>
      </c>
      <c r="T2291" s="15">
        <f t="shared" si="269"/>
        <v>42017.818969907406</v>
      </c>
    </row>
    <row r="2292" spans="1:21" ht="33" hidden="1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265"/>
        <v>108</v>
      </c>
      <c r="P2292">
        <f t="shared" si="267"/>
        <v>33.75</v>
      </c>
      <c r="Q2292" s="10" t="s">
        <v>8327</v>
      </c>
      <c r="R2292" t="s">
        <v>8338</v>
      </c>
      <c r="S2292" s="14">
        <f t="shared" si="268"/>
        <v>42006.02207175926</v>
      </c>
      <c r="T2292" s="15">
        <f t="shared" si="269"/>
        <v>42036.02207175926</v>
      </c>
    </row>
    <row r="2293" spans="1:21" ht="33" hidden="1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265"/>
        <v>180</v>
      </c>
      <c r="P2293">
        <f t="shared" si="267"/>
        <v>54</v>
      </c>
      <c r="Q2293" s="10" t="s">
        <v>8323</v>
      </c>
      <c r="R2293" t="s">
        <v>8324</v>
      </c>
      <c r="S2293" s="14">
        <f t="shared" si="268"/>
        <v>42098.216238425928</v>
      </c>
      <c r="T2293" s="15">
        <f t="shared" si="269"/>
        <v>42119.216238425928</v>
      </c>
    </row>
    <row r="2294" spans="1:21" ht="49" x14ac:dyDescent="0.25">
      <c r="A2294">
        <v>3551</v>
      </c>
      <c r="B2294" s="3" t="s">
        <v>3550</v>
      </c>
      <c r="C2294" s="3" t="s">
        <v>7661</v>
      </c>
      <c r="D2294" s="6">
        <v>1500</v>
      </c>
      <c r="E2294" s="8">
        <v>1527.5</v>
      </c>
      <c r="F2294" t="s">
        <v>8218</v>
      </c>
      <c r="G2294" t="s">
        <v>8223</v>
      </c>
      <c r="H2294" t="s">
        <v>8245</v>
      </c>
      <c r="I2294">
        <v>1400796420</v>
      </c>
      <c r="J2294">
        <v>1398342170</v>
      </c>
      <c r="K2294" t="b">
        <v>0</v>
      </c>
      <c r="L2294">
        <v>25</v>
      </c>
      <c r="M2294" t="b">
        <v>1</v>
      </c>
      <c r="N2294" t="s">
        <v>8269</v>
      </c>
      <c r="O2294">
        <f t="shared" si="265"/>
        <v>102</v>
      </c>
      <c r="P2294">
        <f t="shared" si="267"/>
        <v>61.1</v>
      </c>
      <c r="Q2294" s="10" t="s">
        <v>8323</v>
      </c>
      <c r="R2294" t="s">
        <v>8326</v>
      </c>
      <c r="S2294" s="14">
        <f t="shared" si="268"/>
        <v>41753.515856481477</v>
      </c>
      <c r="T2294" s="15">
        <f t="shared" si="269"/>
        <v>41781.921527777777</v>
      </c>
      <c r="U2294">
        <f t="shared" ref="U2294:U2295" si="274">YEAR(S2294)</f>
        <v>2014</v>
      </c>
    </row>
    <row r="2295" spans="1:21" ht="49" x14ac:dyDescent="0.25">
      <c r="A2295">
        <v>3552</v>
      </c>
      <c r="B2295" s="3" t="s">
        <v>3551</v>
      </c>
      <c r="C2295" s="3" t="s">
        <v>7662</v>
      </c>
      <c r="D2295" s="6">
        <v>773</v>
      </c>
      <c r="E2295" s="8">
        <v>773</v>
      </c>
      <c r="F2295" t="s">
        <v>8218</v>
      </c>
      <c r="G2295" t="s">
        <v>8224</v>
      </c>
      <c r="H2295" t="s">
        <v>8246</v>
      </c>
      <c r="I2295">
        <v>1403964324</v>
      </c>
      <c r="J2295">
        <v>1401372324</v>
      </c>
      <c r="K2295" t="b">
        <v>0</v>
      </c>
      <c r="L2295">
        <v>20</v>
      </c>
      <c r="M2295" t="b">
        <v>1</v>
      </c>
      <c r="N2295" t="s">
        <v>8269</v>
      </c>
      <c r="O2295">
        <f t="shared" si="265"/>
        <v>100</v>
      </c>
      <c r="P2295">
        <f t="shared" si="267"/>
        <v>38.65</v>
      </c>
      <c r="Q2295" s="10" t="s">
        <v>8323</v>
      </c>
      <c r="R2295" t="s">
        <v>8326</v>
      </c>
      <c r="S2295" s="14">
        <f t="shared" si="268"/>
        <v>41788.587083333332</v>
      </c>
      <c r="T2295" s="15">
        <f t="shared" si="269"/>
        <v>41818.587083333332</v>
      </c>
      <c r="U2295">
        <f t="shared" si="274"/>
        <v>2014</v>
      </c>
    </row>
    <row r="2296" spans="1:21" ht="49" hidden="1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265"/>
        <v>4</v>
      </c>
      <c r="P2296">
        <f t="shared" si="267"/>
        <v>82.46</v>
      </c>
      <c r="Q2296" s="10" t="s">
        <v>8323</v>
      </c>
      <c r="R2296" t="s">
        <v>8324</v>
      </c>
      <c r="S2296" s="14">
        <f t="shared" si="268"/>
        <v>42649.562118055561</v>
      </c>
      <c r="T2296" s="15">
        <f t="shared" si="269"/>
        <v>42698.715972222228</v>
      </c>
    </row>
    <row r="2297" spans="1:21" ht="49" hidden="1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265"/>
        <v>223</v>
      </c>
      <c r="P2297">
        <f t="shared" si="267"/>
        <v>21.38</v>
      </c>
      <c r="Q2297" s="10" t="s">
        <v>8316</v>
      </c>
      <c r="R2297" t="s">
        <v>8317</v>
      </c>
      <c r="S2297" s="14">
        <f t="shared" si="268"/>
        <v>42682.451921296291</v>
      </c>
      <c r="T2297" s="15">
        <f t="shared" si="269"/>
        <v>42696.451921296291</v>
      </c>
    </row>
    <row r="2298" spans="1:21" ht="49" x14ac:dyDescent="0.25">
      <c r="A2298">
        <v>3553</v>
      </c>
      <c r="B2298" s="3" t="s">
        <v>3552</v>
      </c>
      <c r="C2298" s="3" t="s">
        <v>7663</v>
      </c>
      <c r="D2298" s="6">
        <v>5500</v>
      </c>
      <c r="E2298" s="8">
        <v>5845</v>
      </c>
      <c r="F2298" t="s">
        <v>8218</v>
      </c>
      <c r="G2298" t="s">
        <v>8223</v>
      </c>
      <c r="H2298" t="s">
        <v>8245</v>
      </c>
      <c r="I2298">
        <v>1439337600</v>
      </c>
      <c r="J2298">
        <v>1436575280</v>
      </c>
      <c r="K2298" t="b">
        <v>0</v>
      </c>
      <c r="L2298">
        <v>104</v>
      </c>
      <c r="M2298" t="b">
        <v>1</v>
      </c>
      <c r="N2298" t="s">
        <v>8269</v>
      </c>
      <c r="O2298">
        <f t="shared" si="265"/>
        <v>106</v>
      </c>
      <c r="P2298">
        <f t="shared" si="267"/>
        <v>56.2</v>
      </c>
      <c r="Q2298" s="10" t="s">
        <v>8323</v>
      </c>
      <c r="R2298" t="s">
        <v>8326</v>
      </c>
      <c r="S2298" s="14">
        <f t="shared" si="268"/>
        <v>42196.028703703705</v>
      </c>
      <c r="T2298" s="15">
        <f t="shared" si="269"/>
        <v>42228</v>
      </c>
      <c r="U2298">
        <f>YEAR(S2298)</f>
        <v>2015</v>
      </c>
    </row>
    <row r="2299" spans="1:21" ht="33" hidden="1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265"/>
        <v>118</v>
      </c>
      <c r="P2299">
        <f t="shared" si="267"/>
        <v>29.61</v>
      </c>
      <c r="Q2299" s="10" t="s">
        <v>8327</v>
      </c>
      <c r="R2299" t="s">
        <v>8341</v>
      </c>
      <c r="S2299" s="14">
        <f t="shared" si="268"/>
        <v>41744.745208333334</v>
      </c>
      <c r="T2299" s="15">
        <f t="shared" si="269"/>
        <v>41774.745208333334</v>
      </c>
    </row>
    <row r="2300" spans="1:21" ht="65" hidden="1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265"/>
        <v>213</v>
      </c>
      <c r="P2300">
        <f t="shared" si="267"/>
        <v>33.31</v>
      </c>
      <c r="Q2300" s="10" t="s">
        <v>8323</v>
      </c>
      <c r="R2300" t="s">
        <v>8324</v>
      </c>
      <c r="S2300" s="14">
        <f t="shared" si="268"/>
        <v>40378.893206018518</v>
      </c>
      <c r="T2300" s="15">
        <f t="shared" si="269"/>
        <v>40453.207638888889</v>
      </c>
    </row>
    <row r="2301" spans="1:21" ht="49" hidden="1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265"/>
        <v>133</v>
      </c>
      <c r="P2301">
        <f t="shared" si="267"/>
        <v>42.61</v>
      </c>
      <c r="Q2301" s="10" t="s">
        <v>8327</v>
      </c>
      <c r="R2301" t="s">
        <v>8331</v>
      </c>
      <c r="S2301" s="14">
        <f t="shared" si="268"/>
        <v>41403.000856481485</v>
      </c>
      <c r="T2301" s="15">
        <f t="shared" si="269"/>
        <v>41433.000856481485</v>
      </c>
    </row>
    <row r="2302" spans="1:21" ht="49" x14ac:dyDescent="0.25">
      <c r="A2302">
        <v>3554</v>
      </c>
      <c r="B2302" s="3" t="s">
        <v>3553</v>
      </c>
      <c r="C2302" s="3" t="s">
        <v>7664</v>
      </c>
      <c r="D2302" s="6">
        <v>5000</v>
      </c>
      <c r="E2302" s="8">
        <v>5671.11</v>
      </c>
      <c r="F2302" t="s">
        <v>8218</v>
      </c>
      <c r="G2302" t="s">
        <v>8223</v>
      </c>
      <c r="H2302" t="s">
        <v>8245</v>
      </c>
      <c r="I2302">
        <v>1423674000</v>
      </c>
      <c r="J2302">
        <v>1421025159</v>
      </c>
      <c r="K2302" t="b">
        <v>0</v>
      </c>
      <c r="L2302">
        <v>53</v>
      </c>
      <c r="M2302" t="b">
        <v>1</v>
      </c>
      <c r="N2302" t="s">
        <v>8269</v>
      </c>
      <c r="O2302">
        <f t="shared" si="265"/>
        <v>113</v>
      </c>
      <c r="P2302">
        <f t="shared" si="267"/>
        <v>107</v>
      </c>
      <c r="Q2302" s="10" t="s">
        <v>8323</v>
      </c>
      <c r="R2302" t="s">
        <v>8326</v>
      </c>
      <c r="S2302" s="14">
        <f t="shared" si="268"/>
        <v>42016.050451388888</v>
      </c>
      <c r="T2302" s="15">
        <f t="shared" si="269"/>
        <v>42046.708333333328</v>
      </c>
      <c r="U2302">
        <f t="shared" ref="U2302:U2304" si="275">YEAR(S2302)</f>
        <v>2015</v>
      </c>
    </row>
    <row r="2303" spans="1:21" ht="49" x14ac:dyDescent="0.25">
      <c r="A2303">
        <v>3555</v>
      </c>
      <c r="B2303" s="3" t="s">
        <v>3554</v>
      </c>
      <c r="C2303" s="3" t="s">
        <v>7665</v>
      </c>
      <c r="D2303" s="6">
        <v>2400</v>
      </c>
      <c r="E2303" s="8">
        <v>2400</v>
      </c>
      <c r="F2303" t="s">
        <v>8218</v>
      </c>
      <c r="G2303" t="s">
        <v>8236</v>
      </c>
      <c r="H2303" t="s">
        <v>8248</v>
      </c>
      <c r="I2303">
        <v>1479382594</v>
      </c>
      <c r="J2303">
        <v>1476786994</v>
      </c>
      <c r="K2303" t="b">
        <v>0</v>
      </c>
      <c r="L2303">
        <v>14</v>
      </c>
      <c r="M2303" t="b">
        <v>1</v>
      </c>
      <c r="N2303" t="s">
        <v>8269</v>
      </c>
      <c r="O2303">
        <f t="shared" si="265"/>
        <v>100</v>
      </c>
      <c r="P2303">
        <f t="shared" si="267"/>
        <v>171.43</v>
      </c>
      <c r="Q2303" s="10" t="s">
        <v>8323</v>
      </c>
      <c r="R2303" t="s">
        <v>8326</v>
      </c>
      <c r="S2303" s="14">
        <f t="shared" si="268"/>
        <v>42661.442060185189</v>
      </c>
      <c r="T2303" s="15">
        <f t="shared" si="269"/>
        <v>42691.483726851846</v>
      </c>
      <c r="U2303">
        <f t="shared" si="275"/>
        <v>2016</v>
      </c>
    </row>
    <row r="2304" spans="1:21" ht="49" x14ac:dyDescent="0.25">
      <c r="A2304">
        <v>3556</v>
      </c>
      <c r="B2304" s="3" t="s">
        <v>3555</v>
      </c>
      <c r="C2304" s="3" t="s">
        <v>7666</v>
      </c>
      <c r="D2304" s="6">
        <v>2200</v>
      </c>
      <c r="E2304" s="8">
        <v>2210</v>
      </c>
      <c r="F2304" t="s">
        <v>8218</v>
      </c>
      <c r="G2304" t="s">
        <v>8224</v>
      </c>
      <c r="H2304" t="s">
        <v>8246</v>
      </c>
      <c r="I2304">
        <v>1408289724</v>
      </c>
      <c r="J2304">
        <v>1403105724</v>
      </c>
      <c r="K2304" t="b">
        <v>0</v>
      </c>
      <c r="L2304">
        <v>20</v>
      </c>
      <c r="M2304" t="b">
        <v>1</v>
      </c>
      <c r="N2304" t="s">
        <v>8269</v>
      </c>
      <c r="O2304">
        <f t="shared" si="265"/>
        <v>100</v>
      </c>
      <c r="P2304">
        <f t="shared" si="267"/>
        <v>110.5</v>
      </c>
      <c r="Q2304" s="10" t="s">
        <v>8323</v>
      </c>
      <c r="R2304" t="s">
        <v>8326</v>
      </c>
      <c r="S2304" s="14">
        <f t="shared" si="268"/>
        <v>41808.649583333332</v>
      </c>
      <c r="T2304" s="15">
        <f t="shared" si="269"/>
        <v>41868.649583333332</v>
      </c>
      <c r="U2304">
        <f t="shared" si="275"/>
        <v>2014</v>
      </c>
    </row>
    <row r="2305" spans="1:21" ht="33" hidden="1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265"/>
        <v>7</v>
      </c>
      <c r="P2305">
        <f t="shared" si="267"/>
        <v>58.89</v>
      </c>
      <c r="Q2305" s="10" t="s">
        <v>8327</v>
      </c>
      <c r="R2305" t="s">
        <v>8354</v>
      </c>
      <c r="S2305" s="14">
        <f t="shared" si="268"/>
        <v>41736.549791666665</v>
      </c>
      <c r="T2305" s="15">
        <f t="shared" si="269"/>
        <v>41796.549791666665</v>
      </c>
    </row>
    <row r="2306" spans="1:21" ht="49" x14ac:dyDescent="0.25">
      <c r="A2306">
        <v>3557</v>
      </c>
      <c r="B2306" s="3" t="s">
        <v>3556</v>
      </c>
      <c r="C2306" s="3" t="s">
        <v>7667</v>
      </c>
      <c r="D2306" s="6">
        <v>100000</v>
      </c>
      <c r="E2306" s="8">
        <v>100036</v>
      </c>
      <c r="F2306" t="s">
        <v>8218</v>
      </c>
      <c r="G2306" t="s">
        <v>8223</v>
      </c>
      <c r="H2306" t="s">
        <v>8245</v>
      </c>
      <c r="I2306">
        <v>1399271911</v>
      </c>
      <c r="J2306">
        <v>1396334311</v>
      </c>
      <c r="K2306" t="b">
        <v>0</v>
      </c>
      <c r="L2306">
        <v>558</v>
      </c>
      <c r="M2306" t="b">
        <v>1</v>
      </c>
      <c r="N2306" t="s">
        <v>8269</v>
      </c>
      <c r="O2306">
        <f t="shared" ref="O2306:O2369" si="276">ROUND(E2306/D2306*100,0)</f>
        <v>100</v>
      </c>
      <c r="P2306">
        <f t="shared" si="267"/>
        <v>179.28</v>
      </c>
      <c r="Q2306" s="10" t="s">
        <v>8323</v>
      </c>
      <c r="R2306" t="s">
        <v>8326</v>
      </c>
      <c r="S2306" s="14">
        <f t="shared" si="268"/>
        <v>41730.276747685188</v>
      </c>
      <c r="T2306" s="15">
        <f t="shared" si="269"/>
        <v>41764.276747685188</v>
      </c>
      <c r="U2306">
        <f>YEAR(S2306)</f>
        <v>2014</v>
      </c>
    </row>
    <row r="2307" spans="1:21" ht="49" hidden="1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si="276"/>
        <v>50</v>
      </c>
      <c r="P2307">
        <f t="shared" si="267"/>
        <v>117.56</v>
      </c>
      <c r="Q2307" s="10" t="s">
        <v>8308</v>
      </c>
      <c r="R2307" t="s">
        <v>8340</v>
      </c>
      <c r="S2307" s="14">
        <f t="shared" si="268"/>
        <v>42482.624699074076</v>
      </c>
      <c r="T2307" s="15">
        <f t="shared" si="269"/>
        <v>42512.624699074076</v>
      </c>
    </row>
    <row r="2308" spans="1:21" ht="49" hidden="1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276"/>
        <v>106</v>
      </c>
      <c r="P2308">
        <f t="shared" si="267"/>
        <v>52.8</v>
      </c>
      <c r="Q2308" s="10" t="s">
        <v>8327</v>
      </c>
      <c r="R2308" t="s">
        <v>8328</v>
      </c>
      <c r="S2308" s="14">
        <f t="shared" si="268"/>
        <v>42017.967442129629</v>
      </c>
      <c r="T2308" s="15">
        <f t="shared" si="269"/>
        <v>42031.967442129629</v>
      </c>
    </row>
    <row r="2309" spans="1:21" ht="49" hidden="1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276"/>
        <v>132</v>
      </c>
      <c r="P2309">
        <f t="shared" si="267"/>
        <v>39.07</v>
      </c>
      <c r="Q2309" s="10" t="s">
        <v>8308</v>
      </c>
      <c r="R2309" t="s">
        <v>8310</v>
      </c>
      <c r="S2309" s="14">
        <f t="shared" si="268"/>
        <v>41832.852627314816</v>
      </c>
      <c r="T2309" s="15">
        <f t="shared" si="269"/>
        <v>41862.852627314816</v>
      </c>
    </row>
    <row r="2310" spans="1:21" ht="49" x14ac:dyDescent="0.25">
      <c r="A2310">
        <v>3558</v>
      </c>
      <c r="B2310" s="3" t="s">
        <v>3557</v>
      </c>
      <c r="C2310" s="3" t="s">
        <v>7668</v>
      </c>
      <c r="D2310" s="6">
        <v>350</v>
      </c>
      <c r="E2310" s="8">
        <v>504</v>
      </c>
      <c r="F2310" t="s">
        <v>8218</v>
      </c>
      <c r="G2310" t="s">
        <v>8224</v>
      </c>
      <c r="H2310" t="s">
        <v>8246</v>
      </c>
      <c r="I2310">
        <v>1435352400</v>
      </c>
      <c r="J2310">
        <v>1431718575</v>
      </c>
      <c r="K2310" t="b">
        <v>0</v>
      </c>
      <c r="L2310">
        <v>22</v>
      </c>
      <c r="M2310" t="b">
        <v>1</v>
      </c>
      <c r="N2310" t="s">
        <v>8269</v>
      </c>
      <c r="O2310">
        <f t="shared" si="276"/>
        <v>144</v>
      </c>
      <c r="P2310">
        <f t="shared" si="267"/>
        <v>22.91</v>
      </c>
      <c r="Q2310" s="10" t="s">
        <v>8323</v>
      </c>
      <c r="R2310" t="s">
        <v>8326</v>
      </c>
      <c r="S2310" s="14">
        <f t="shared" si="268"/>
        <v>42139.816840277781</v>
      </c>
      <c r="T2310" s="15">
        <f t="shared" si="269"/>
        <v>42181.875</v>
      </c>
      <c r="U2310">
        <f>YEAR(S2310)</f>
        <v>2015</v>
      </c>
    </row>
    <row r="2311" spans="1:21" ht="49" hidden="1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276"/>
        <v>350</v>
      </c>
      <c r="P2311">
        <f t="shared" si="267"/>
        <v>75.040000000000006</v>
      </c>
      <c r="Q2311" s="10" t="s">
        <v>8327</v>
      </c>
      <c r="R2311" t="s">
        <v>8331</v>
      </c>
      <c r="S2311" s="14">
        <f t="shared" si="268"/>
        <v>40565.032511574071</v>
      </c>
      <c r="T2311" s="15">
        <f t="shared" si="269"/>
        <v>40580.032511574071</v>
      </c>
    </row>
    <row r="2312" spans="1:21" ht="33" hidden="1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276"/>
        <v>105</v>
      </c>
      <c r="P2312">
        <f t="shared" si="267"/>
        <v>38.89</v>
      </c>
      <c r="Q2312" s="10" t="s">
        <v>8327</v>
      </c>
      <c r="R2312" t="s">
        <v>8331</v>
      </c>
      <c r="S2312" s="14">
        <f t="shared" si="268"/>
        <v>41288.68712962963</v>
      </c>
      <c r="T2312" s="15">
        <f t="shared" si="269"/>
        <v>41333.892361111109</v>
      </c>
    </row>
    <row r="2313" spans="1:21" ht="49" hidden="1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276"/>
        <v>11</v>
      </c>
      <c r="P2313">
        <f t="shared" si="267"/>
        <v>525</v>
      </c>
      <c r="Q2313" s="10" t="s">
        <v>8327</v>
      </c>
      <c r="R2313" t="s">
        <v>8330</v>
      </c>
      <c r="S2313" s="14">
        <f t="shared" si="268"/>
        <v>41852.646226851852</v>
      </c>
      <c r="T2313" s="15">
        <f t="shared" si="269"/>
        <v>41883.646226851852</v>
      </c>
    </row>
    <row r="2314" spans="1:21" ht="49" hidden="1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276"/>
        <v>263</v>
      </c>
      <c r="P2314">
        <f t="shared" si="267"/>
        <v>42</v>
      </c>
      <c r="Q2314" s="10" t="s">
        <v>8327</v>
      </c>
      <c r="R2314" t="s">
        <v>8331</v>
      </c>
      <c r="S2314" s="14">
        <f t="shared" si="268"/>
        <v>41303.044016203705</v>
      </c>
      <c r="T2314" s="15">
        <f t="shared" si="269"/>
        <v>41335.332638888889</v>
      </c>
    </row>
    <row r="2315" spans="1:21" ht="49" hidden="1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276"/>
        <v>10</v>
      </c>
      <c r="P2315">
        <f t="shared" si="267"/>
        <v>31.76</v>
      </c>
      <c r="Q2315" s="10" t="s">
        <v>8311</v>
      </c>
      <c r="R2315" t="s">
        <v>8356</v>
      </c>
      <c r="S2315" s="14">
        <f t="shared" si="268"/>
        <v>41620.90047453704</v>
      </c>
      <c r="T2315" s="15">
        <f t="shared" si="269"/>
        <v>41650.90047453704</v>
      </c>
    </row>
    <row r="2316" spans="1:21" ht="49" hidden="1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276"/>
        <v>105</v>
      </c>
      <c r="P2316">
        <f t="shared" si="267"/>
        <v>32.72</v>
      </c>
      <c r="Q2316" s="10" t="s">
        <v>8327</v>
      </c>
      <c r="R2316" t="s">
        <v>8328</v>
      </c>
      <c r="S2316" s="14">
        <f t="shared" si="268"/>
        <v>40977.948009259257</v>
      </c>
      <c r="T2316" s="15">
        <f t="shared" si="269"/>
        <v>41007.906342592592</v>
      </c>
    </row>
    <row r="2317" spans="1:21" ht="49" x14ac:dyDescent="0.25">
      <c r="A2317">
        <v>3559</v>
      </c>
      <c r="B2317" s="3" t="s">
        <v>3558</v>
      </c>
      <c r="C2317" s="3" t="s">
        <v>7669</v>
      </c>
      <c r="D2317" s="6">
        <v>1000</v>
      </c>
      <c r="E2317" s="8">
        <v>1035</v>
      </c>
      <c r="F2317" t="s">
        <v>8218</v>
      </c>
      <c r="G2317" t="s">
        <v>8225</v>
      </c>
      <c r="H2317" t="s">
        <v>8247</v>
      </c>
      <c r="I2317">
        <v>1438333080</v>
      </c>
      <c r="J2317">
        <v>1436408308</v>
      </c>
      <c r="K2317" t="b">
        <v>0</v>
      </c>
      <c r="L2317">
        <v>24</v>
      </c>
      <c r="M2317" t="b">
        <v>1</v>
      </c>
      <c r="N2317" t="s">
        <v>8269</v>
      </c>
      <c r="O2317">
        <f t="shared" si="276"/>
        <v>104</v>
      </c>
      <c r="P2317">
        <f t="shared" si="267"/>
        <v>43.13</v>
      </c>
      <c r="Q2317" s="10" t="s">
        <v>8323</v>
      </c>
      <c r="R2317" t="s">
        <v>8326</v>
      </c>
      <c r="S2317" s="14">
        <f t="shared" si="268"/>
        <v>42194.096157407403</v>
      </c>
      <c r="T2317" s="15">
        <f t="shared" si="269"/>
        <v>42216.373611111107</v>
      </c>
      <c r="U2317">
        <f t="shared" ref="U2317:U2318" si="277">YEAR(S2317)</f>
        <v>2015</v>
      </c>
    </row>
    <row r="2318" spans="1:21" ht="49" x14ac:dyDescent="0.25">
      <c r="A2318">
        <v>3560</v>
      </c>
      <c r="B2318" s="3" t="s">
        <v>3559</v>
      </c>
      <c r="C2318" s="3" t="s">
        <v>7670</v>
      </c>
      <c r="D2318" s="6">
        <v>3200</v>
      </c>
      <c r="E2318" s="8">
        <v>3470</v>
      </c>
      <c r="F2318" t="s">
        <v>8218</v>
      </c>
      <c r="G2318" t="s">
        <v>8228</v>
      </c>
      <c r="H2318" t="s">
        <v>8250</v>
      </c>
      <c r="I2318">
        <v>1432694700</v>
      </c>
      <c r="J2318">
        <v>1429651266</v>
      </c>
      <c r="K2318" t="b">
        <v>0</v>
      </c>
      <c r="L2318">
        <v>74</v>
      </c>
      <c r="M2318" t="b">
        <v>1</v>
      </c>
      <c r="N2318" t="s">
        <v>8269</v>
      </c>
      <c r="O2318">
        <f t="shared" si="276"/>
        <v>108</v>
      </c>
      <c r="P2318">
        <f t="shared" si="267"/>
        <v>46.89</v>
      </c>
      <c r="Q2318" s="10" t="s">
        <v>8323</v>
      </c>
      <c r="R2318" t="s">
        <v>8326</v>
      </c>
      <c r="S2318" s="14">
        <f t="shared" si="268"/>
        <v>42115.889652777783</v>
      </c>
      <c r="T2318" s="15">
        <f t="shared" si="269"/>
        <v>42151.114583333328</v>
      </c>
      <c r="U2318">
        <f t="shared" si="277"/>
        <v>2015</v>
      </c>
    </row>
    <row r="2319" spans="1:21" ht="49" hidden="1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276"/>
        <v>104</v>
      </c>
      <c r="P2319">
        <f t="shared" si="267"/>
        <v>28.92</v>
      </c>
      <c r="Q2319" s="10" t="s">
        <v>8321</v>
      </c>
      <c r="R2319" t="s">
        <v>8322</v>
      </c>
      <c r="S2319" s="14">
        <f t="shared" si="268"/>
        <v>40821.183136574073</v>
      </c>
      <c r="T2319" s="15">
        <f t="shared" si="269"/>
        <v>40836.083333333336</v>
      </c>
    </row>
    <row r="2320" spans="1:21" ht="33" hidden="1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276"/>
        <v>104</v>
      </c>
      <c r="P2320">
        <f t="shared" si="267"/>
        <v>38.520000000000003</v>
      </c>
      <c r="Q2320" s="10" t="s">
        <v>8327</v>
      </c>
      <c r="R2320" t="s">
        <v>8331</v>
      </c>
      <c r="S2320" s="14">
        <f t="shared" si="268"/>
        <v>40636.673900462964</v>
      </c>
      <c r="T2320" s="15">
        <f t="shared" si="269"/>
        <v>40666.673900462964</v>
      </c>
    </row>
    <row r="2321" spans="1:21" ht="33" hidden="1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276"/>
        <v>104</v>
      </c>
      <c r="P2321">
        <f t="shared" si="267"/>
        <v>86.67</v>
      </c>
      <c r="Q2321" s="10" t="s">
        <v>8327</v>
      </c>
      <c r="R2321" t="s">
        <v>8331</v>
      </c>
      <c r="S2321" s="14">
        <f t="shared" si="268"/>
        <v>41443.643541666665</v>
      </c>
      <c r="T2321" s="15">
        <f t="shared" si="269"/>
        <v>41465.702777777777</v>
      </c>
    </row>
    <row r="2322" spans="1:21" ht="49" hidden="1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276"/>
        <v>12</v>
      </c>
      <c r="P2322">
        <f t="shared" si="267"/>
        <v>346.67</v>
      </c>
      <c r="Q2322" s="10" t="s">
        <v>8327</v>
      </c>
      <c r="R2322" t="s">
        <v>8350</v>
      </c>
      <c r="S2322" s="14">
        <f t="shared" si="268"/>
        <v>41342.845567129632</v>
      </c>
      <c r="T2322" s="15">
        <f t="shared" si="269"/>
        <v>41372.803900462961</v>
      </c>
    </row>
    <row r="2323" spans="1:21" ht="81" hidden="1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276"/>
        <v>4</v>
      </c>
      <c r="P2323">
        <f t="shared" si="267"/>
        <v>61.18</v>
      </c>
      <c r="Q2323" s="10" t="s">
        <v>8323</v>
      </c>
      <c r="R2323" t="s">
        <v>8324</v>
      </c>
      <c r="S2323" s="14">
        <f t="shared" si="268"/>
        <v>42427.01807870371</v>
      </c>
      <c r="T2323" s="15">
        <f t="shared" si="269"/>
        <v>42456.976412037038</v>
      </c>
    </row>
    <row r="2324" spans="1:21" ht="49" hidden="1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276"/>
        <v>130</v>
      </c>
      <c r="P2324">
        <f t="shared" ref="P2324:P2387" si="278">IFERROR(ROUND(E2324/L2324,2),0)</f>
        <v>28</v>
      </c>
      <c r="Q2324" s="10" t="s">
        <v>8327</v>
      </c>
      <c r="R2324" t="s">
        <v>8328</v>
      </c>
      <c r="S2324" s="14">
        <f t="shared" ref="S2324:S2387" si="279">(((J2324/60)/60)/24)+DATE(1970,1,1)</f>
        <v>41394.074467592596</v>
      </c>
      <c r="T2324" s="15">
        <f t="shared" ref="T2324:T2387" si="280">(((I2324/60)/60)/24)+DATE(1970,1,1)</f>
        <v>41425</v>
      </c>
    </row>
    <row r="2325" spans="1:21" ht="49" hidden="1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276"/>
        <v>115</v>
      </c>
      <c r="P2325">
        <f t="shared" si="278"/>
        <v>32.340000000000003</v>
      </c>
      <c r="Q2325" s="10" t="s">
        <v>8313</v>
      </c>
      <c r="R2325" t="s">
        <v>8314</v>
      </c>
      <c r="S2325" s="14">
        <f t="shared" si="279"/>
        <v>42772.776076388895</v>
      </c>
      <c r="T2325" s="15">
        <f t="shared" si="280"/>
        <v>42805.561805555553</v>
      </c>
    </row>
    <row r="2326" spans="1:21" ht="113" x14ac:dyDescent="0.25">
      <c r="A2326">
        <v>3561</v>
      </c>
      <c r="B2326" s="3" t="s">
        <v>3560</v>
      </c>
      <c r="C2326" s="3" t="s">
        <v>7671</v>
      </c>
      <c r="D2326" s="6">
        <v>2500</v>
      </c>
      <c r="E2326" s="8">
        <v>2560</v>
      </c>
      <c r="F2326" t="s">
        <v>8218</v>
      </c>
      <c r="G2326" t="s">
        <v>8223</v>
      </c>
      <c r="H2326" t="s">
        <v>8245</v>
      </c>
      <c r="I2326">
        <v>1438799760</v>
      </c>
      <c r="J2326">
        <v>1437236378</v>
      </c>
      <c r="K2326" t="b">
        <v>0</v>
      </c>
      <c r="L2326">
        <v>54</v>
      </c>
      <c r="M2326" t="b">
        <v>1</v>
      </c>
      <c r="N2326" t="s">
        <v>8269</v>
      </c>
      <c r="O2326">
        <f t="shared" si="276"/>
        <v>102</v>
      </c>
      <c r="P2326">
        <f t="shared" si="278"/>
        <v>47.41</v>
      </c>
      <c r="Q2326" s="10" t="s">
        <v>8323</v>
      </c>
      <c r="R2326" t="s">
        <v>8326</v>
      </c>
      <c r="S2326" s="14">
        <f t="shared" si="279"/>
        <v>42203.680300925931</v>
      </c>
      <c r="T2326" s="15">
        <f t="shared" si="280"/>
        <v>42221.774999999994</v>
      </c>
      <c r="U2326">
        <f t="shared" ref="U2326:U2328" si="281">YEAR(S2326)</f>
        <v>2015</v>
      </c>
    </row>
    <row r="2327" spans="1:21" ht="49" x14ac:dyDescent="0.25">
      <c r="A2327">
        <v>3562</v>
      </c>
      <c r="B2327" s="3" t="s">
        <v>3561</v>
      </c>
      <c r="C2327" s="3" t="s">
        <v>7672</v>
      </c>
      <c r="D2327" s="6">
        <v>315</v>
      </c>
      <c r="E2327" s="8">
        <v>469</v>
      </c>
      <c r="F2327" t="s">
        <v>8218</v>
      </c>
      <c r="G2327" t="s">
        <v>8224</v>
      </c>
      <c r="H2327" t="s">
        <v>8246</v>
      </c>
      <c r="I2327">
        <v>1457906400</v>
      </c>
      <c r="J2327">
        <v>1457115427</v>
      </c>
      <c r="K2327" t="b">
        <v>0</v>
      </c>
      <c r="L2327">
        <v>31</v>
      </c>
      <c r="M2327" t="b">
        <v>1</v>
      </c>
      <c r="N2327" t="s">
        <v>8269</v>
      </c>
      <c r="O2327">
        <f t="shared" si="276"/>
        <v>149</v>
      </c>
      <c r="P2327">
        <f t="shared" si="278"/>
        <v>15.13</v>
      </c>
      <c r="Q2327" s="10" t="s">
        <v>8323</v>
      </c>
      <c r="R2327" t="s">
        <v>8326</v>
      </c>
      <c r="S2327" s="14">
        <f t="shared" si="279"/>
        <v>42433.761886574073</v>
      </c>
      <c r="T2327" s="15">
        <f t="shared" si="280"/>
        <v>42442.916666666672</v>
      </c>
      <c r="U2327">
        <f t="shared" si="281"/>
        <v>2016</v>
      </c>
    </row>
    <row r="2328" spans="1:21" ht="49" x14ac:dyDescent="0.25">
      <c r="A2328">
        <v>3563</v>
      </c>
      <c r="B2328" s="3" t="s">
        <v>3562</v>
      </c>
      <c r="C2328" s="3" t="s">
        <v>7673</v>
      </c>
      <c r="D2328" s="6">
        <v>500</v>
      </c>
      <c r="E2328" s="8">
        <v>527.45000000000005</v>
      </c>
      <c r="F2328" t="s">
        <v>8218</v>
      </c>
      <c r="G2328" t="s">
        <v>8224</v>
      </c>
      <c r="H2328" t="s">
        <v>8246</v>
      </c>
      <c r="I2328">
        <v>1470078000</v>
      </c>
      <c r="J2328">
        <v>1467648456</v>
      </c>
      <c r="K2328" t="b">
        <v>0</v>
      </c>
      <c r="L2328">
        <v>25</v>
      </c>
      <c r="M2328" t="b">
        <v>1</v>
      </c>
      <c r="N2328" t="s">
        <v>8269</v>
      </c>
      <c r="O2328">
        <f t="shared" si="276"/>
        <v>105</v>
      </c>
      <c r="P2328">
        <f t="shared" si="278"/>
        <v>21.1</v>
      </c>
      <c r="Q2328" s="10" t="s">
        <v>8323</v>
      </c>
      <c r="R2328" t="s">
        <v>8326</v>
      </c>
      <c r="S2328" s="14">
        <f t="shared" si="279"/>
        <v>42555.671944444446</v>
      </c>
      <c r="T2328" s="15">
        <f t="shared" si="280"/>
        <v>42583.791666666672</v>
      </c>
      <c r="U2328">
        <f t="shared" si="281"/>
        <v>2016</v>
      </c>
    </row>
    <row r="2329" spans="1:21" ht="49" hidden="1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276"/>
        <v>103</v>
      </c>
      <c r="P2329">
        <f t="shared" si="278"/>
        <v>28.66</v>
      </c>
      <c r="Q2329" s="10" t="s">
        <v>8327</v>
      </c>
      <c r="R2329" t="s">
        <v>8328</v>
      </c>
      <c r="S2329" s="14">
        <f t="shared" si="279"/>
        <v>41023.07471064815</v>
      </c>
      <c r="T2329" s="15">
        <f t="shared" si="280"/>
        <v>41053.07471064815</v>
      </c>
    </row>
    <row r="2330" spans="1:21" ht="49" hidden="1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276"/>
        <v>103</v>
      </c>
      <c r="P2330">
        <f t="shared" si="278"/>
        <v>73.569999999999993</v>
      </c>
      <c r="Q2330" s="10" t="s">
        <v>8327</v>
      </c>
      <c r="R2330" t="s">
        <v>8331</v>
      </c>
      <c r="S2330" s="14">
        <f t="shared" si="279"/>
        <v>41026.996099537035</v>
      </c>
      <c r="T2330" s="15">
        <f t="shared" si="280"/>
        <v>41041.996099537035</v>
      </c>
    </row>
    <row r="2331" spans="1:21" ht="33" x14ac:dyDescent="0.25">
      <c r="A2331">
        <v>3564</v>
      </c>
      <c r="B2331" s="3" t="s">
        <v>3563</v>
      </c>
      <c r="C2331" s="3" t="s">
        <v>7674</v>
      </c>
      <c r="D2331" s="6">
        <v>1000</v>
      </c>
      <c r="E2331" s="8">
        <v>1005</v>
      </c>
      <c r="F2331" t="s">
        <v>8218</v>
      </c>
      <c r="G2331" t="s">
        <v>8224</v>
      </c>
      <c r="H2331" t="s">
        <v>8246</v>
      </c>
      <c r="I2331">
        <v>1444060800</v>
      </c>
      <c r="J2331">
        <v>1440082649</v>
      </c>
      <c r="K2331" t="b">
        <v>0</v>
      </c>
      <c r="L2331">
        <v>17</v>
      </c>
      <c r="M2331" t="b">
        <v>1</v>
      </c>
      <c r="N2331" t="s">
        <v>8269</v>
      </c>
      <c r="O2331">
        <f t="shared" si="276"/>
        <v>101</v>
      </c>
      <c r="P2331">
        <f t="shared" si="278"/>
        <v>59.12</v>
      </c>
      <c r="Q2331" s="10" t="s">
        <v>8323</v>
      </c>
      <c r="R2331" t="s">
        <v>8326</v>
      </c>
      <c r="S2331" s="14">
        <f t="shared" si="279"/>
        <v>42236.623252314821</v>
      </c>
      <c r="T2331" s="15">
        <f t="shared" si="280"/>
        <v>42282.666666666672</v>
      </c>
      <c r="U2331">
        <f>YEAR(S2331)</f>
        <v>2015</v>
      </c>
    </row>
    <row r="2332" spans="1:21" ht="33" hidden="1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276"/>
        <v>3</v>
      </c>
      <c r="P2332">
        <f t="shared" si="278"/>
        <v>114</v>
      </c>
      <c r="Q2332" s="10" t="s">
        <v>8316</v>
      </c>
      <c r="R2332" t="s">
        <v>8334</v>
      </c>
      <c r="S2332" s="14">
        <f t="shared" si="279"/>
        <v>42413.671006944445</v>
      </c>
      <c r="T2332" s="15">
        <f t="shared" si="280"/>
        <v>42443.629340277781</v>
      </c>
    </row>
    <row r="2333" spans="1:21" ht="65" hidden="1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276"/>
        <v>103</v>
      </c>
      <c r="P2333">
        <f t="shared" si="278"/>
        <v>44.61</v>
      </c>
      <c r="Q2333" s="10" t="s">
        <v>8327</v>
      </c>
      <c r="R2333" t="s">
        <v>8338</v>
      </c>
      <c r="S2333" s="14">
        <f t="shared" si="279"/>
        <v>40313.930543981485</v>
      </c>
      <c r="T2333" s="15">
        <f t="shared" si="280"/>
        <v>40364.166666666664</v>
      </c>
    </row>
    <row r="2334" spans="1:21" ht="49" hidden="1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276"/>
        <v>1</v>
      </c>
      <c r="P2334">
        <f t="shared" si="278"/>
        <v>342</v>
      </c>
      <c r="Q2334" s="10" t="s">
        <v>8308</v>
      </c>
      <c r="R2334" t="s">
        <v>8342</v>
      </c>
      <c r="S2334" s="14">
        <f t="shared" si="279"/>
        <v>42528.626620370371</v>
      </c>
      <c r="T2334" s="15">
        <f t="shared" si="280"/>
        <v>42573.626620370371</v>
      </c>
    </row>
    <row r="2335" spans="1:21" ht="49" hidden="1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276"/>
        <v>103</v>
      </c>
      <c r="P2335">
        <f t="shared" si="278"/>
        <v>102.5</v>
      </c>
      <c r="Q2335" s="10" t="s">
        <v>8327</v>
      </c>
      <c r="R2335" t="s">
        <v>8331</v>
      </c>
      <c r="S2335" s="14">
        <f t="shared" si="279"/>
        <v>41675.149525462963</v>
      </c>
      <c r="T2335" s="15">
        <f t="shared" si="280"/>
        <v>41715.107858796298</v>
      </c>
    </row>
    <row r="2336" spans="1:21" ht="49" x14ac:dyDescent="0.25">
      <c r="A2336">
        <v>3565</v>
      </c>
      <c r="B2336" s="3" t="s">
        <v>3564</v>
      </c>
      <c r="C2336" s="3" t="s">
        <v>7675</v>
      </c>
      <c r="D2336" s="6">
        <v>900</v>
      </c>
      <c r="E2336" s="8">
        <v>1175</v>
      </c>
      <c r="F2336" t="s">
        <v>8218</v>
      </c>
      <c r="G2336" t="s">
        <v>8223</v>
      </c>
      <c r="H2336" t="s">
        <v>8245</v>
      </c>
      <c r="I2336">
        <v>1420048208</v>
      </c>
      <c r="J2336">
        <v>1417456208</v>
      </c>
      <c r="K2336" t="b">
        <v>0</v>
      </c>
      <c r="L2336">
        <v>12</v>
      </c>
      <c r="M2336" t="b">
        <v>1</v>
      </c>
      <c r="N2336" t="s">
        <v>8269</v>
      </c>
      <c r="O2336">
        <f t="shared" si="276"/>
        <v>131</v>
      </c>
      <c r="P2336">
        <f t="shared" si="278"/>
        <v>97.92</v>
      </c>
      <c r="Q2336" s="10" t="s">
        <v>8323</v>
      </c>
      <c r="R2336" t="s">
        <v>8326</v>
      </c>
      <c r="S2336" s="14">
        <f t="shared" si="279"/>
        <v>41974.743148148147</v>
      </c>
      <c r="T2336" s="15">
        <f t="shared" si="280"/>
        <v>42004.743148148147</v>
      </c>
      <c r="U2336">
        <f>YEAR(S2336)</f>
        <v>2014</v>
      </c>
    </row>
    <row r="2337" spans="1:21" ht="49" hidden="1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276"/>
        <v>1</v>
      </c>
      <c r="P2337">
        <f t="shared" si="278"/>
        <v>205</v>
      </c>
      <c r="Q2337" s="10" t="s">
        <v>8323</v>
      </c>
      <c r="R2337" t="s">
        <v>8335</v>
      </c>
      <c r="S2337" s="14">
        <f t="shared" si="279"/>
        <v>41831.722777777781</v>
      </c>
      <c r="T2337" s="15">
        <f t="shared" si="280"/>
        <v>41861.722777777781</v>
      </c>
    </row>
    <row r="2338" spans="1:21" ht="49" hidden="1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276"/>
        <v>102</v>
      </c>
      <c r="P2338">
        <f t="shared" si="278"/>
        <v>48.62</v>
      </c>
      <c r="Q2338" s="10" t="s">
        <v>8327</v>
      </c>
      <c r="R2338" t="s">
        <v>8329</v>
      </c>
      <c r="S2338" s="14">
        <f t="shared" si="279"/>
        <v>42119.822476851856</v>
      </c>
      <c r="T2338" s="15">
        <f t="shared" si="280"/>
        <v>42142.208333333328</v>
      </c>
    </row>
    <row r="2339" spans="1:21" ht="49" hidden="1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276"/>
        <v>6</v>
      </c>
      <c r="P2339">
        <f t="shared" si="278"/>
        <v>340</v>
      </c>
      <c r="Q2339" s="10" t="s">
        <v>8319</v>
      </c>
      <c r="R2339" t="s">
        <v>8345</v>
      </c>
      <c r="S2339" s="14">
        <f t="shared" si="279"/>
        <v>42605.053993055553</v>
      </c>
      <c r="T2339" s="15">
        <f t="shared" si="280"/>
        <v>42635.053993055553</v>
      </c>
    </row>
    <row r="2340" spans="1:21" ht="21" hidden="1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276"/>
        <v>2</v>
      </c>
      <c r="P2340">
        <f t="shared" si="278"/>
        <v>510</v>
      </c>
      <c r="Q2340" s="10" t="s">
        <v>8313</v>
      </c>
      <c r="R2340" t="s">
        <v>8351</v>
      </c>
      <c r="S2340" s="14">
        <f t="shared" si="279"/>
        <v>42240.857222222221</v>
      </c>
      <c r="T2340" s="15">
        <f t="shared" si="280"/>
        <v>42270.857222222221</v>
      </c>
    </row>
    <row r="2341" spans="1:21" ht="49" x14ac:dyDescent="0.25">
      <c r="A2341">
        <v>3566</v>
      </c>
      <c r="B2341" s="3" t="s">
        <v>3565</v>
      </c>
      <c r="C2341" s="3" t="s">
        <v>7676</v>
      </c>
      <c r="D2341" s="6">
        <v>2000</v>
      </c>
      <c r="E2341" s="8">
        <v>2095</v>
      </c>
      <c r="F2341" t="s">
        <v>8218</v>
      </c>
      <c r="G2341" t="s">
        <v>8224</v>
      </c>
      <c r="H2341" t="s">
        <v>8246</v>
      </c>
      <c r="I2341">
        <v>1422015083</v>
      </c>
      <c r="J2341">
        <v>1419423083</v>
      </c>
      <c r="K2341" t="b">
        <v>0</v>
      </c>
      <c r="L2341">
        <v>38</v>
      </c>
      <c r="M2341" t="b">
        <v>1</v>
      </c>
      <c r="N2341" t="s">
        <v>8269</v>
      </c>
      <c r="O2341">
        <f t="shared" si="276"/>
        <v>105</v>
      </c>
      <c r="P2341">
        <f t="shared" si="278"/>
        <v>55.13</v>
      </c>
      <c r="Q2341" s="10" t="s">
        <v>8323</v>
      </c>
      <c r="R2341" t="s">
        <v>8326</v>
      </c>
      <c r="S2341" s="14">
        <f t="shared" si="279"/>
        <v>41997.507905092592</v>
      </c>
      <c r="T2341" s="15">
        <f t="shared" si="280"/>
        <v>42027.507905092592</v>
      </c>
      <c r="U2341">
        <f>YEAR(S2341)</f>
        <v>2014</v>
      </c>
    </row>
    <row r="2342" spans="1:21" ht="49" hidden="1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276"/>
        <v>102</v>
      </c>
      <c r="P2342">
        <f t="shared" si="278"/>
        <v>42.33</v>
      </c>
      <c r="Q2342" s="10" t="s">
        <v>8327</v>
      </c>
      <c r="R2342" t="s">
        <v>8329</v>
      </c>
      <c r="S2342" s="14">
        <f t="shared" si="279"/>
        <v>40946.882245370369</v>
      </c>
      <c r="T2342" s="15">
        <f t="shared" si="280"/>
        <v>41006.166666666664</v>
      </c>
    </row>
    <row r="2343" spans="1:21" ht="49" hidden="1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276"/>
        <v>102</v>
      </c>
      <c r="P2343">
        <f t="shared" si="278"/>
        <v>39.04</v>
      </c>
      <c r="Q2343" s="10" t="s">
        <v>8327</v>
      </c>
      <c r="R2343" t="s">
        <v>8331</v>
      </c>
      <c r="S2343" s="14">
        <f t="shared" si="279"/>
        <v>41082.069467592592</v>
      </c>
      <c r="T2343" s="15">
        <f t="shared" si="280"/>
        <v>41112.069467592592</v>
      </c>
    </row>
    <row r="2344" spans="1:21" ht="49" hidden="1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276"/>
        <v>102</v>
      </c>
      <c r="P2344">
        <f t="shared" si="278"/>
        <v>53.42</v>
      </c>
      <c r="Q2344" s="10" t="s">
        <v>8327</v>
      </c>
      <c r="R2344" t="s">
        <v>8329</v>
      </c>
      <c r="S2344" s="14">
        <f t="shared" si="279"/>
        <v>42205.718888888892</v>
      </c>
      <c r="T2344" s="15">
        <f t="shared" si="280"/>
        <v>42235.718888888892</v>
      </c>
    </row>
    <row r="2345" spans="1:21" ht="49" hidden="1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276"/>
        <v>101</v>
      </c>
      <c r="P2345">
        <f t="shared" si="278"/>
        <v>168.5</v>
      </c>
      <c r="Q2345" s="10" t="s">
        <v>8313</v>
      </c>
      <c r="R2345" t="s">
        <v>8314</v>
      </c>
      <c r="S2345" s="14">
        <f t="shared" si="279"/>
        <v>42515.866446759261</v>
      </c>
      <c r="T2345" s="15">
        <f t="shared" si="280"/>
        <v>42530.866446759261</v>
      </c>
    </row>
    <row r="2346" spans="1:21" ht="49" x14ac:dyDescent="0.25">
      <c r="A2346">
        <v>3567</v>
      </c>
      <c r="B2346" s="3" t="s">
        <v>3566</v>
      </c>
      <c r="C2346" s="3" t="s">
        <v>7677</v>
      </c>
      <c r="D2346" s="6">
        <v>1000</v>
      </c>
      <c r="E2346" s="8">
        <v>1088</v>
      </c>
      <c r="F2346" t="s">
        <v>8218</v>
      </c>
      <c r="G2346" t="s">
        <v>8224</v>
      </c>
      <c r="H2346" t="s">
        <v>8246</v>
      </c>
      <c r="I2346">
        <v>1433964444</v>
      </c>
      <c r="J2346">
        <v>1431372444</v>
      </c>
      <c r="K2346" t="b">
        <v>0</v>
      </c>
      <c r="L2346">
        <v>41</v>
      </c>
      <c r="M2346" t="b">
        <v>1</v>
      </c>
      <c r="N2346" t="s">
        <v>8269</v>
      </c>
      <c r="O2346">
        <f t="shared" si="276"/>
        <v>109</v>
      </c>
      <c r="P2346">
        <f t="shared" si="278"/>
        <v>26.54</v>
      </c>
      <c r="Q2346" s="10" t="s">
        <v>8323</v>
      </c>
      <c r="R2346" t="s">
        <v>8326</v>
      </c>
      <c r="S2346" s="14">
        <f t="shared" si="279"/>
        <v>42135.810694444444</v>
      </c>
      <c r="T2346" s="15">
        <f t="shared" si="280"/>
        <v>42165.810694444444</v>
      </c>
      <c r="U2346">
        <f t="shared" ref="U2346:U2347" si="282">YEAR(S2346)</f>
        <v>2015</v>
      </c>
    </row>
    <row r="2347" spans="1:21" ht="49" x14ac:dyDescent="0.25">
      <c r="A2347">
        <v>3568</v>
      </c>
      <c r="B2347" s="3" t="s">
        <v>3567</v>
      </c>
      <c r="C2347" s="3" t="s">
        <v>7678</v>
      </c>
      <c r="D2347" s="6">
        <v>1000</v>
      </c>
      <c r="E2347" s="8">
        <v>1110</v>
      </c>
      <c r="F2347" t="s">
        <v>8218</v>
      </c>
      <c r="G2347" t="s">
        <v>8223</v>
      </c>
      <c r="H2347" t="s">
        <v>8245</v>
      </c>
      <c r="I2347">
        <v>1410975994</v>
      </c>
      <c r="J2347">
        <v>1408383994</v>
      </c>
      <c r="K2347" t="b">
        <v>0</v>
      </c>
      <c r="L2347">
        <v>19</v>
      </c>
      <c r="M2347" t="b">
        <v>1</v>
      </c>
      <c r="N2347" t="s">
        <v>8269</v>
      </c>
      <c r="O2347">
        <f t="shared" si="276"/>
        <v>111</v>
      </c>
      <c r="P2347">
        <f t="shared" si="278"/>
        <v>58.42</v>
      </c>
      <c r="Q2347" s="10" t="s">
        <v>8323</v>
      </c>
      <c r="R2347" t="s">
        <v>8326</v>
      </c>
      <c r="S2347" s="14">
        <f t="shared" si="279"/>
        <v>41869.740671296298</v>
      </c>
      <c r="T2347" s="15">
        <f t="shared" si="280"/>
        <v>41899.740671296298</v>
      </c>
      <c r="U2347">
        <f t="shared" si="282"/>
        <v>2014</v>
      </c>
    </row>
    <row r="2348" spans="1:21" ht="33" hidden="1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276"/>
        <v>101</v>
      </c>
      <c r="P2348">
        <f t="shared" si="278"/>
        <v>52.95</v>
      </c>
      <c r="Q2348" s="10" t="s">
        <v>8327</v>
      </c>
      <c r="R2348" t="s">
        <v>8331</v>
      </c>
      <c r="S2348" s="14">
        <f t="shared" si="279"/>
        <v>40948.042233796295</v>
      </c>
      <c r="T2348" s="15">
        <f t="shared" si="280"/>
        <v>40982.165972222225</v>
      </c>
    </row>
    <row r="2349" spans="1:21" ht="49" hidden="1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276"/>
        <v>101</v>
      </c>
      <c r="P2349">
        <f t="shared" si="278"/>
        <v>37.22</v>
      </c>
      <c r="Q2349" s="10" t="s">
        <v>8323</v>
      </c>
      <c r="R2349" t="s">
        <v>8324</v>
      </c>
      <c r="S2349" s="14">
        <f t="shared" si="279"/>
        <v>42373.252280092594</v>
      </c>
      <c r="T2349" s="15">
        <f t="shared" si="280"/>
        <v>42433.252280092594</v>
      </c>
    </row>
    <row r="2350" spans="1:21" ht="49" x14ac:dyDescent="0.25">
      <c r="A2350">
        <v>3569</v>
      </c>
      <c r="B2350" s="3" t="s">
        <v>3568</v>
      </c>
      <c r="C2350" s="3" t="s">
        <v>7679</v>
      </c>
      <c r="D2350" s="6">
        <v>5000</v>
      </c>
      <c r="E2350" s="8">
        <v>5024</v>
      </c>
      <c r="F2350" t="s">
        <v>8218</v>
      </c>
      <c r="G2350" t="s">
        <v>8223</v>
      </c>
      <c r="H2350" t="s">
        <v>8245</v>
      </c>
      <c r="I2350">
        <v>1420734696</v>
      </c>
      <c r="J2350">
        <v>1418142696</v>
      </c>
      <c r="K2350" t="b">
        <v>0</v>
      </c>
      <c r="L2350">
        <v>41</v>
      </c>
      <c r="M2350" t="b">
        <v>1</v>
      </c>
      <c r="N2350" t="s">
        <v>8269</v>
      </c>
      <c r="O2350">
        <f t="shared" si="276"/>
        <v>100</v>
      </c>
      <c r="P2350">
        <f t="shared" si="278"/>
        <v>122.54</v>
      </c>
      <c r="Q2350" s="10" t="s">
        <v>8323</v>
      </c>
      <c r="R2350" t="s">
        <v>8326</v>
      </c>
      <c r="S2350" s="14">
        <f t="shared" si="279"/>
        <v>41982.688611111109</v>
      </c>
      <c r="T2350" s="15">
        <f t="shared" si="280"/>
        <v>42012.688611111109</v>
      </c>
      <c r="U2350">
        <f>YEAR(S2350)</f>
        <v>2014</v>
      </c>
    </row>
    <row r="2351" spans="1:21" ht="33" hidden="1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276"/>
        <v>20</v>
      </c>
      <c r="P2351">
        <f t="shared" si="278"/>
        <v>41.83</v>
      </c>
      <c r="Q2351" s="10" t="s">
        <v>8316</v>
      </c>
      <c r="R2351" t="s">
        <v>8344</v>
      </c>
      <c r="S2351" s="14">
        <f t="shared" si="279"/>
        <v>42430.566898148143</v>
      </c>
      <c r="T2351" s="15">
        <f t="shared" si="280"/>
        <v>42459.525231481486</v>
      </c>
    </row>
    <row r="2352" spans="1:21" ht="49" hidden="1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276"/>
        <v>1254</v>
      </c>
      <c r="P2352">
        <f t="shared" si="278"/>
        <v>27.86</v>
      </c>
      <c r="Q2352" s="10" t="s">
        <v>8327</v>
      </c>
      <c r="R2352" t="s">
        <v>8338</v>
      </c>
      <c r="S2352" s="14">
        <f t="shared" si="279"/>
        <v>42459.693865740745</v>
      </c>
      <c r="T2352" s="15">
        <f t="shared" si="280"/>
        <v>42490.915972222225</v>
      </c>
    </row>
    <row r="2353" spans="1:21" ht="21" hidden="1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276"/>
        <v>100</v>
      </c>
      <c r="P2353">
        <f t="shared" si="278"/>
        <v>45.59</v>
      </c>
      <c r="Q2353" s="10" t="s">
        <v>8323</v>
      </c>
      <c r="R2353" t="s">
        <v>8324</v>
      </c>
      <c r="S2353" s="14">
        <f t="shared" si="279"/>
        <v>42390.838738425926</v>
      </c>
      <c r="T2353" s="15">
        <f t="shared" si="280"/>
        <v>42420.838738425926</v>
      </c>
    </row>
    <row r="2354" spans="1:21" ht="49" hidden="1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276"/>
        <v>14</v>
      </c>
      <c r="P2354">
        <f t="shared" si="278"/>
        <v>29.47</v>
      </c>
      <c r="Q2354" s="10" t="s">
        <v>8311</v>
      </c>
      <c r="R2354" t="s">
        <v>8356</v>
      </c>
      <c r="S2354" s="14">
        <f t="shared" si="279"/>
        <v>40967.614849537036</v>
      </c>
      <c r="T2354" s="15">
        <f t="shared" si="280"/>
        <v>40997.573182870372</v>
      </c>
    </row>
    <row r="2355" spans="1:21" ht="49" hidden="1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276"/>
        <v>100</v>
      </c>
      <c r="P2355">
        <f t="shared" si="278"/>
        <v>35.770000000000003</v>
      </c>
      <c r="Q2355" s="10" t="s">
        <v>8327</v>
      </c>
      <c r="R2355" t="s">
        <v>8331</v>
      </c>
      <c r="S2355" s="14">
        <f t="shared" si="279"/>
        <v>40788.786539351851</v>
      </c>
      <c r="T2355" s="15">
        <f t="shared" si="280"/>
        <v>40817.125</v>
      </c>
    </row>
    <row r="2356" spans="1:21" ht="21" hidden="1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276"/>
        <v>125</v>
      </c>
      <c r="P2356">
        <f t="shared" si="278"/>
        <v>37.07</v>
      </c>
      <c r="Q2356" s="10" t="s">
        <v>8327</v>
      </c>
      <c r="R2356" t="s">
        <v>8331</v>
      </c>
      <c r="S2356" s="14">
        <f t="shared" si="279"/>
        <v>41409.00037037037</v>
      </c>
      <c r="T2356" s="15">
        <f t="shared" si="280"/>
        <v>41430.00037037037</v>
      </c>
    </row>
    <row r="2357" spans="1:21" ht="49" hidden="1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276"/>
        <v>133</v>
      </c>
      <c r="P2357">
        <f t="shared" si="278"/>
        <v>52.68</v>
      </c>
      <c r="Q2357" s="10" t="s">
        <v>8327</v>
      </c>
      <c r="R2357" t="s">
        <v>8331</v>
      </c>
      <c r="S2357" s="14">
        <f t="shared" si="279"/>
        <v>41655.709305555552</v>
      </c>
      <c r="T2357" s="15">
        <f t="shared" si="280"/>
        <v>41676.709305555552</v>
      </c>
    </row>
    <row r="2358" spans="1:21" ht="49" hidden="1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276"/>
        <v>100</v>
      </c>
      <c r="P2358">
        <f t="shared" si="278"/>
        <v>40.04</v>
      </c>
      <c r="Q2358" s="10" t="s">
        <v>8327</v>
      </c>
      <c r="R2358" t="s">
        <v>8331</v>
      </c>
      <c r="S2358" s="14">
        <f t="shared" si="279"/>
        <v>41067.827418981484</v>
      </c>
      <c r="T2358" s="15">
        <f t="shared" si="280"/>
        <v>41086.75</v>
      </c>
    </row>
    <row r="2359" spans="1:21" ht="49" hidden="1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276"/>
        <v>100</v>
      </c>
      <c r="P2359">
        <f t="shared" si="278"/>
        <v>40.04</v>
      </c>
      <c r="Q2359" s="10" t="s">
        <v>8327</v>
      </c>
      <c r="R2359" t="s">
        <v>8328</v>
      </c>
      <c r="S2359" s="14">
        <f t="shared" si="279"/>
        <v>40711.782210648147</v>
      </c>
      <c r="T2359" s="15">
        <f t="shared" si="280"/>
        <v>40756.782210648147</v>
      </c>
    </row>
    <row r="2360" spans="1:21" ht="49" hidden="1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276"/>
        <v>125</v>
      </c>
      <c r="P2360">
        <f t="shared" si="278"/>
        <v>91</v>
      </c>
      <c r="Q2360" s="10" t="s">
        <v>8308</v>
      </c>
      <c r="R2360" t="s">
        <v>8340</v>
      </c>
      <c r="S2360" s="14">
        <f t="shared" si="279"/>
        <v>42319.035833333335</v>
      </c>
      <c r="T2360" s="15">
        <f t="shared" si="280"/>
        <v>42379.035833333335</v>
      </c>
    </row>
    <row r="2361" spans="1:21" ht="49" x14ac:dyDescent="0.25">
      <c r="A2361">
        <v>3570</v>
      </c>
      <c r="B2361" s="3" t="s">
        <v>3569</v>
      </c>
      <c r="C2361" s="3" t="s">
        <v>7680</v>
      </c>
      <c r="D2361" s="6">
        <v>2000</v>
      </c>
      <c r="E2361" s="8">
        <v>2287</v>
      </c>
      <c r="F2361" t="s">
        <v>8218</v>
      </c>
      <c r="G2361" t="s">
        <v>8223</v>
      </c>
      <c r="H2361" t="s">
        <v>8245</v>
      </c>
      <c r="I2361">
        <v>1420009200</v>
      </c>
      <c r="J2361">
        <v>1417593483</v>
      </c>
      <c r="K2361" t="b">
        <v>0</v>
      </c>
      <c r="L2361">
        <v>26</v>
      </c>
      <c r="M2361" t="b">
        <v>1</v>
      </c>
      <c r="N2361" t="s">
        <v>8269</v>
      </c>
      <c r="O2361">
        <f t="shared" si="276"/>
        <v>114</v>
      </c>
      <c r="P2361">
        <f t="shared" si="278"/>
        <v>87.96</v>
      </c>
      <c r="Q2361" s="10" t="s">
        <v>8323</v>
      </c>
      <c r="R2361" t="s">
        <v>8326</v>
      </c>
      <c r="S2361" s="14">
        <f t="shared" si="279"/>
        <v>41976.331979166673</v>
      </c>
      <c r="T2361" s="15">
        <f t="shared" si="280"/>
        <v>42004.291666666672</v>
      </c>
      <c r="U2361">
        <f t="shared" ref="U2361:U2362" si="283">YEAR(S2361)</f>
        <v>2014</v>
      </c>
    </row>
    <row r="2362" spans="1:21" ht="49" x14ac:dyDescent="0.25">
      <c r="A2362">
        <v>3571</v>
      </c>
      <c r="B2362" s="3" t="s">
        <v>3570</v>
      </c>
      <c r="C2362" s="3" t="s">
        <v>7681</v>
      </c>
      <c r="D2362" s="6">
        <v>1500</v>
      </c>
      <c r="E2362" s="8">
        <v>1831</v>
      </c>
      <c r="F2362" t="s">
        <v>8218</v>
      </c>
      <c r="G2362" t="s">
        <v>8224</v>
      </c>
      <c r="H2362" t="s">
        <v>8246</v>
      </c>
      <c r="I2362">
        <v>1414701413</v>
      </c>
      <c r="J2362">
        <v>1412109413</v>
      </c>
      <c r="K2362" t="b">
        <v>0</v>
      </c>
      <c r="L2362">
        <v>25</v>
      </c>
      <c r="M2362" t="b">
        <v>1</v>
      </c>
      <c r="N2362" t="s">
        <v>8269</v>
      </c>
      <c r="O2362">
        <f t="shared" si="276"/>
        <v>122</v>
      </c>
      <c r="P2362">
        <f t="shared" si="278"/>
        <v>73.239999999999995</v>
      </c>
      <c r="Q2362" s="10" t="s">
        <v>8323</v>
      </c>
      <c r="R2362" t="s">
        <v>8326</v>
      </c>
      <c r="S2362" s="14">
        <f t="shared" si="279"/>
        <v>41912.858946759261</v>
      </c>
      <c r="T2362" s="15">
        <f t="shared" si="280"/>
        <v>41942.858946759261</v>
      </c>
      <c r="U2362">
        <f t="shared" si="283"/>
        <v>2014</v>
      </c>
    </row>
    <row r="2363" spans="1:21" ht="49" hidden="1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276"/>
        <v>100</v>
      </c>
      <c r="P2363">
        <f t="shared" si="278"/>
        <v>71.430000000000007</v>
      </c>
      <c r="Q2363" s="10" t="s">
        <v>8321</v>
      </c>
      <c r="R2363" t="s">
        <v>8322</v>
      </c>
      <c r="S2363" s="14">
        <f t="shared" si="279"/>
        <v>42112.036712962959</v>
      </c>
      <c r="T2363" s="15">
        <f t="shared" si="280"/>
        <v>42132.036712962959</v>
      </c>
    </row>
    <row r="2364" spans="1:21" ht="97" hidden="1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276"/>
        <v>100</v>
      </c>
      <c r="P2364">
        <f t="shared" si="278"/>
        <v>52.63</v>
      </c>
      <c r="Q2364" s="10" t="s">
        <v>8327</v>
      </c>
      <c r="R2364" t="s">
        <v>8331</v>
      </c>
      <c r="S2364" s="14">
        <f t="shared" si="279"/>
        <v>42523.333310185189</v>
      </c>
      <c r="T2364" s="15">
        <f t="shared" si="280"/>
        <v>42538.204861111109</v>
      </c>
    </row>
    <row r="2365" spans="1:21" ht="49" hidden="1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276"/>
        <v>100</v>
      </c>
      <c r="P2365">
        <f t="shared" si="278"/>
        <v>76.92</v>
      </c>
      <c r="Q2365" s="10" t="s">
        <v>8327</v>
      </c>
      <c r="R2365" t="s">
        <v>8331</v>
      </c>
      <c r="S2365" s="14">
        <f t="shared" si="279"/>
        <v>42082.580092592587</v>
      </c>
      <c r="T2365" s="15">
        <f t="shared" si="280"/>
        <v>42112.580092592587</v>
      </c>
    </row>
    <row r="2366" spans="1:21" ht="49" hidden="1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276"/>
        <v>1</v>
      </c>
      <c r="P2366">
        <f t="shared" si="278"/>
        <v>35.71</v>
      </c>
      <c r="Q2366" s="10" t="s">
        <v>8319</v>
      </c>
      <c r="R2366" t="s">
        <v>8357</v>
      </c>
      <c r="S2366" s="14">
        <f t="shared" si="279"/>
        <v>42058.809594907405</v>
      </c>
      <c r="T2366" s="15">
        <f t="shared" si="280"/>
        <v>42114.767928240741</v>
      </c>
    </row>
    <row r="2367" spans="1:21" ht="33" x14ac:dyDescent="0.25">
      <c r="A2367">
        <v>3572</v>
      </c>
      <c r="B2367" s="3" t="s">
        <v>3571</v>
      </c>
      <c r="C2367" s="3" t="s">
        <v>7682</v>
      </c>
      <c r="D2367" s="6">
        <v>500</v>
      </c>
      <c r="E2367" s="8">
        <v>500</v>
      </c>
      <c r="F2367" t="s">
        <v>8218</v>
      </c>
      <c r="G2367" t="s">
        <v>8224</v>
      </c>
      <c r="H2367" t="s">
        <v>8246</v>
      </c>
      <c r="I2367">
        <v>1434894082</v>
      </c>
      <c r="J2367">
        <v>1432302082</v>
      </c>
      <c r="K2367" t="b">
        <v>0</v>
      </c>
      <c r="L2367">
        <v>9</v>
      </c>
      <c r="M2367" t="b">
        <v>1</v>
      </c>
      <c r="N2367" t="s">
        <v>8269</v>
      </c>
      <c r="O2367">
        <f t="shared" si="276"/>
        <v>100</v>
      </c>
      <c r="P2367">
        <f t="shared" si="278"/>
        <v>55.56</v>
      </c>
      <c r="Q2367" s="10" t="s">
        <v>8323</v>
      </c>
      <c r="R2367" t="s">
        <v>8326</v>
      </c>
      <c r="S2367" s="14">
        <f t="shared" si="279"/>
        <v>42146.570393518516</v>
      </c>
      <c r="T2367" s="15">
        <f t="shared" si="280"/>
        <v>42176.570393518516</v>
      </c>
      <c r="U2367">
        <f>YEAR(S2367)</f>
        <v>2015</v>
      </c>
    </row>
    <row r="2368" spans="1:21" ht="33" hidden="1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276"/>
        <v>100</v>
      </c>
      <c r="P2368">
        <f t="shared" si="278"/>
        <v>41.67</v>
      </c>
      <c r="Q2368" s="10" t="s">
        <v>8323</v>
      </c>
      <c r="R2368" t="s">
        <v>8335</v>
      </c>
      <c r="S2368" s="14">
        <f t="shared" si="279"/>
        <v>42403.998217592598</v>
      </c>
      <c r="T2368" s="15">
        <f t="shared" si="280"/>
        <v>42433.998217592598</v>
      </c>
    </row>
    <row r="2369" spans="1:21" ht="49" hidden="1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276"/>
        <v>100</v>
      </c>
      <c r="P2369">
        <f t="shared" si="278"/>
        <v>35.71</v>
      </c>
      <c r="Q2369" s="10" t="s">
        <v>8323</v>
      </c>
      <c r="R2369" t="s">
        <v>8324</v>
      </c>
      <c r="S2369" s="14">
        <f t="shared" si="279"/>
        <v>42511.362048611118</v>
      </c>
      <c r="T2369" s="15">
        <f t="shared" si="280"/>
        <v>42541.362048611118</v>
      </c>
    </row>
    <row r="2370" spans="1:21" ht="33" x14ac:dyDescent="0.25">
      <c r="A2370">
        <v>3573</v>
      </c>
      <c r="B2370" s="3" t="s">
        <v>3572</v>
      </c>
      <c r="C2370" s="3" t="s">
        <v>7683</v>
      </c>
      <c r="D2370" s="6">
        <v>3000</v>
      </c>
      <c r="E2370" s="8">
        <v>3084</v>
      </c>
      <c r="F2370" t="s">
        <v>8218</v>
      </c>
      <c r="G2370" t="s">
        <v>8224</v>
      </c>
      <c r="H2370" t="s">
        <v>8246</v>
      </c>
      <c r="I2370">
        <v>1415440846</v>
      </c>
      <c r="J2370">
        <v>1412845246</v>
      </c>
      <c r="K2370" t="b">
        <v>0</v>
      </c>
      <c r="L2370">
        <v>78</v>
      </c>
      <c r="M2370" t="b">
        <v>1</v>
      </c>
      <c r="N2370" t="s">
        <v>8269</v>
      </c>
      <c r="O2370">
        <f t="shared" ref="O2370:O2433" si="284">ROUND(E2370/D2370*100,0)</f>
        <v>103</v>
      </c>
      <c r="P2370">
        <f t="shared" si="278"/>
        <v>39.54</v>
      </c>
      <c r="Q2370" s="10" t="s">
        <v>8323</v>
      </c>
      <c r="R2370" t="s">
        <v>8326</v>
      </c>
      <c r="S2370" s="14">
        <f t="shared" si="279"/>
        <v>41921.375532407408</v>
      </c>
      <c r="T2370" s="15">
        <f t="shared" si="280"/>
        <v>41951.417199074072</v>
      </c>
      <c r="U2370">
        <f t="shared" ref="U2370:U2374" si="285">YEAR(S2370)</f>
        <v>2014</v>
      </c>
    </row>
    <row r="2371" spans="1:21" ht="49" x14ac:dyDescent="0.25">
      <c r="A2371">
        <v>3574</v>
      </c>
      <c r="B2371" s="3" t="s">
        <v>3573</v>
      </c>
      <c r="C2371" s="3" t="s">
        <v>7684</v>
      </c>
      <c r="D2371" s="6">
        <v>5800</v>
      </c>
      <c r="E2371" s="8">
        <v>6155</v>
      </c>
      <c r="F2371" t="s">
        <v>8218</v>
      </c>
      <c r="G2371" t="s">
        <v>8223</v>
      </c>
      <c r="H2371" t="s">
        <v>8245</v>
      </c>
      <c r="I2371">
        <v>1415921848</v>
      </c>
      <c r="J2371">
        <v>1413326248</v>
      </c>
      <c r="K2371" t="b">
        <v>0</v>
      </c>
      <c r="L2371">
        <v>45</v>
      </c>
      <c r="M2371" t="b">
        <v>1</v>
      </c>
      <c r="N2371" t="s">
        <v>8269</v>
      </c>
      <c r="O2371">
        <f t="shared" si="284"/>
        <v>106</v>
      </c>
      <c r="P2371">
        <f t="shared" si="278"/>
        <v>136.78</v>
      </c>
      <c r="Q2371" s="10" t="s">
        <v>8323</v>
      </c>
      <c r="R2371" t="s">
        <v>8326</v>
      </c>
      <c r="S2371" s="14">
        <f t="shared" si="279"/>
        <v>41926.942685185182</v>
      </c>
      <c r="T2371" s="15">
        <f t="shared" si="280"/>
        <v>41956.984351851846</v>
      </c>
      <c r="U2371">
        <f t="shared" si="285"/>
        <v>2014</v>
      </c>
    </row>
    <row r="2372" spans="1:21" ht="49" x14ac:dyDescent="0.25">
      <c r="A2372">
        <v>3575</v>
      </c>
      <c r="B2372" s="3" t="s">
        <v>3574</v>
      </c>
      <c r="C2372" s="3" t="s">
        <v>7685</v>
      </c>
      <c r="D2372" s="6">
        <v>10000</v>
      </c>
      <c r="E2372" s="8">
        <v>10133</v>
      </c>
      <c r="F2372" t="s">
        <v>8218</v>
      </c>
      <c r="G2372" t="s">
        <v>8223</v>
      </c>
      <c r="H2372" t="s">
        <v>8245</v>
      </c>
      <c r="I2372">
        <v>1470887940</v>
      </c>
      <c r="J2372">
        <v>1468176527</v>
      </c>
      <c r="K2372" t="b">
        <v>0</v>
      </c>
      <c r="L2372">
        <v>102</v>
      </c>
      <c r="M2372" t="b">
        <v>1</v>
      </c>
      <c r="N2372" t="s">
        <v>8269</v>
      </c>
      <c r="O2372">
        <f t="shared" si="284"/>
        <v>101</v>
      </c>
      <c r="P2372">
        <f t="shared" si="278"/>
        <v>99.34</v>
      </c>
      <c r="Q2372" s="10" t="s">
        <v>8323</v>
      </c>
      <c r="R2372" t="s">
        <v>8326</v>
      </c>
      <c r="S2372" s="14">
        <f t="shared" si="279"/>
        <v>42561.783877314811</v>
      </c>
      <c r="T2372" s="15">
        <f t="shared" si="280"/>
        <v>42593.165972222225</v>
      </c>
      <c r="U2372">
        <f t="shared" si="285"/>
        <v>2016</v>
      </c>
    </row>
    <row r="2373" spans="1:21" ht="49" x14ac:dyDescent="0.25">
      <c r="A2373">
        <v>3576</v>
      </c>
      <c r="B2373" s="3" t="s">
        <v>3575</v>
      </c>
      <c r="C2373" s="3" t="s">
        <v>7686</v>
      </c>
      <c r="D2373" s="6">
        <v>100</v>
      </c>
      <c r="E2373" s="8">
        <v>100</v>
      </c>
      <c r="F2373" t="s">
        <v>8218</v>
      </c>
      <c r="G2373" t="s">
        <v>8223</v>
      </c>
      <c r="H2373" t="s">
        <v>8245</v>
      </c>
      <c r="I2373">
        <v>1480947054</v>
      </c>
      <c r="J2373">
        <v>1475759454</v>
      </c>
      <c r="K2373" t="b">
        <v>0</v>
      </c>
      <c r="L2373">
        <v>5</v>
      </c>
      <c r="M2373" t="b">
        <v>1</v>
      </c>
      <c r="N2373" t="s">
        <v>8269</v>
      </c>
      <c r="O2373">
        <f t="shared" si="284"/>
        <v>100</v>
      </c>
      <c r="P2373">
        <f t="shared" si="278"/>
        <v>20</v>
      </c>
      <c r="Q2373" s="10" t="s">
        <v>8323</v>
      </c>
      <c r="R2373" t="s">
        <v>8326</v>
      </c>
      <c r="S2373" s="14">
        <f t="shared" si="279"/>
        <v>42649.54923611111</v>
      </c>
      <c r="T2373" s="15">
        <f t="shared" si="280"/>
        <v>42709.590902777782</v>
      </c>
      <c r="U2373">
        <f t="shared" si="285"/>
        <v>2016</v>
      </c>
    </row>
    <row r="2374" spans="1:21" ht="49" x14ac:dyDescent="0.25">
      <c r="A2374">
        <v>3577</v>
      </c>
      <c r="B2374" s="3" t="s">
        <v>3576</v>
      </c>
      <c r="C2374" s="3" t="s">
        <v>7687</v>
      </c>
      <c r="D2374" s="6">
        <v>600</v>
      </c>
      <c r="E2374" s="8">
        <v>780</v>
      </c>
      <c r="F2374" t="s">
        <v>8218</v>
      </c>
      <c r="G2374" t="s">
        <v>8223</v>
      </c>
      <c r="H2374" t="s">
        <v>8245</v>
      </c>
      <c r="I2374">
        <v>1430029680</v>
      </c>
      <c r="J2374">
        <v>1427741583</v>
      </c>
      <c r="K2374" t="b">
        <v>0</v>
      </c>
      <c r="L2374">
        <v>27</v>
      </c>
      <c r="M2374" t="b">
        <v>1</v>
      </c>
      <c r="N2374" t="s">
        <v>8269</v>
      </c>
      <c r="O2374">
        <f t="shared" si="284"/>
        <v>130</v>
      </c>
      <c r="P2374">
        <f t="shared" si="278"/>
        <v>28.89</v>
      </c>
      <c r="Q2374" s="10" t="s">
        <v>8323</v>
      </c>
      <c r="R2374" t="s">
        <v>8326</v>
      </c>
      <c r="S2374" s="14">
        <f t="shared" si="279"/>
        <v>42093.786840277782</v>
      </c>
      <c r="T2374" s="15">
        <f t="shared" si="280"/>
        <v>42120.26944444445</v>
      </c>
      <c r="U2374">
        <f t="shared" si="285"/>
        <v>2015</v>
      </c>
    </row>
    <row r="2375" spans="1:21" ht="49" hidden="1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284"/>
        <v>11</v>
      </c>
      <c r="P2375">
        <f t="shared" si="278"/>
        <v>55.39</v>
      </c>
      <c r="Q2375" s="10" t="s">
        <v>8313</v>
      </c>
      <c r="R2375" t="s">
        <v>8314</v>
      </c>
      <c r="S2375" s="14">
        <f t="shared" si="279"/>
        <v>42011.551180555558</v>
      </c>
      <c r="T2375" s="15">
        <f t="shared" si="280"/>
        <v>42046.551180555558</v>
      </c>
    </row>
    <row r="2376" spans="1:21" ht="49" hidden="1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284"/>
        <v>2</v>
      </c>
      <c r="P2376">
        <f t="shared" si="278"/>
        <v>66.33</v>
      </c>
      <c r="Q2376" s="10" t="s">
        <v>8313</v>
      </c>
      <c r="R2376" t="s">
        <v>8314</v>
      </c>
      <c r="S2376" s="14">
        <f t="shared" si="279"/>
        <v>42045.86336805555</v>
      </c>
      <c r="T2376" s="15">
        <f t="shared" si="280"/>
        <v>42090.821701388893</v>
      </c>
    </row>
    <row r="2377" spans="1:21" ht="49" hidden="1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284"/>
        <v>3</v>
      </c>
      <c r="P2377">
        <f t="shared" si="278"/>
        <v>66.069999999999993</v>
      </c>
      <c r="Q2377" s="10" t="s">
        <v>8308</v>
      </c>
      <c r="R2377" t="s">
        <v>8310</v>
      </c>
      <c r="S2377" s="14">
        <f t="shared" si="279"/>
        <v>42188.803622685184</v>
      </c>
      <c r="T2377" s="15">
        <f t="shared" si="280"/>
        <v>42218.803622685184</v>
      </c>
    </row>
    <row r="2378" spans="1:21" ht="49" hidden="1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284"/>
        <v>106</v>
      </c>
      <c r="P2378">
        <f t="shared" si="278"/>
        <v>39.44</v>
      </c>
      <c r="Q2378" s="10" t="s">
        <v>8308</v>
      </c>
      <c r="R2378" t="s">
        <v>8315</v>
      </c>
      <c r="S2378" s="14">
        <f t="shared" si="279"/>
        <v>42612.656493055561</v>
      </c>
      <c r="T2378" s="15">
        <f t="shared" si="280"/>
        <v>42642.656493055561</v>
      </c>
    </row>
    <row r="2379" spans="1:21" ht="49" hidden="1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284"/>
        <v>109</v>
      </c>
      <c r="P2379">
        <f t="shared" si="278"/>
        <v>75.38</v>
      </c>
      <c r="Q2379" s="10" t="s">
        <v>8327</v>
      </c>
      <c r="R2379" t="s">
        <v>8331</v>
      </c>
      <c r="S2379" s="14">
        <f t="shared" si="279"/>
        <v>41382.096180555556</v>
      </c>
      <c r="T2379" s="15">
        <f t="shared" si="280"/>
        <v>41401.207638888889</v>
      </c>
    </row>
    <row r="2380" spans="1:21" ht="49" hidden="1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284"/>
        <v>13</v>
      </c>
      <c r="P2380">
        <f t="shared" si="278"/>
        <v>57.65</v>
      </c>
      <c r="Q2380" s="10" t="s">
        <v>8323</v>
      </c>
      <c r="R2380" t="s">
        <v>8335</v>
      </c>
      <c r="S2380" s="14">
        <f t="shared" si="279"/>
        <v>41815.815046296295</v>
      </c>
      <c r="T2380" s="15">
        <f t="shared" si="280"/>
        <v>41850.958333333336</v>
      </c>
    </row>
    <row r="2381" spans="1:21" ht="49" hidden="1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284"/>
        <v>2</v>
      </c>
      <c r="P2381">
        <f t="shared" si="278"/>
        <v>61.19</v>
      </c>
      <c r="Q2381" s="10" t="s">
        <v>8319</v>
      </c>
      <c r="R2381" t="s">
        <v>8345</v>
      </c>
      <c r="S2381" s="14">
        <f t="shared" si="279"/>
        <v>41863.734895833331</v>
      </c>
      <c r="T2381" s="15">
        <f t="shared" si="280"/>
        <v>41894.734895833331</v>
      </c>
    </row>
    <row r="2382" spans="1:21" ht="33" hidden="1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284"/>
        <v>1</v>
      </c>
      <c r="P2382">
        <f t="shared" si="278"/>
        <v>195.4</v>
      </c>
      <c r="Q2382" s="10" t="s">
        <v>8308</v>
      </c>
      <c r="R2382" t="s">
        <v>8310</v>
      </c>
      <c r="S2382" s="14">
        <f t="shared" si="279"/>
        <v>42726.491643518515</v>
      </c>
      <c r="T2382" s="15">
        <f t="shared" si="280"/>
        <v>42756.491643518515</v>
      </c>
    </row>
    <row r="2383" spans="1:21" ht="49" x14ac:dyDescent="0.25">
      <c r="A2383">
        <v>3578</v>
      </c>
      <c r="B2383" s="3" t="s">
        <v>3577</v>
      </c>
      <c r="C2383" s="3" t="s">
        <v>7688</v>
      </c>
      <c r="D2383" s="6">
        <v>1500</v>
      </c>
      <c r="E2383" s="8">
        <v>1500.2</v>
      </c>
      <c r="F2383" t="s">
        <v>8218</v>
      </c>
      <c r="G2383" t="s">
        <v>8224</v>
      </c>
      <c r="H2383" t="s">
        <v>8246</v>
      </c>
      <c r="I2383">
        <v>1462037777</v>
      </c>
      <c r="J2383">
        <v>1459445777</v>
      </c>
      <c r="K2383" t="b">
        <v>0</v>
      </c>
      <c r="L2383">
        <v>37</v>
      </c>
      <c r="M2383" t="b">
        <v>1</v>
      </c>
      <c r="N2383" t="s">
        <v>8269</v>
      </c>
      <c r="O2383">
        <f t="shared" si="284"/>
        <v>100</v>
      </c>
      <c r="P2383">
        <f t="shared" si="278"/>
        <v>40.549999999999997</v>
      </c>
      <c r="Q2383" s="10" t="s">
        <v>8323</v>
      </c>
      <c r="R2383" t="s">
        <v>8326</v>
      </c>
      <c r="S2383" s="14">
        <f t="shared" si="279"/>
        <v>42460.733530092592</v>
      </c>
      <c r="T2383" s="15">
        <f t="shared" si="280"/>
        <v>42490.733530092592</v>
      </c>
      <c r="U2383">
        <f>YEAR(S2383)</f>
        <v>2016</v>
      </c>
    </row>
    <row r="2384" spans="1:21" ht="49" hidden="1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284"/>
        <v>647</v>
      </c>
      <c r="P2384">
        <f t="shared" si="278"/>
        <v>21.56</v>
      </c>
      <c r="Q2384" s="10" t="s">
        <v>8308</v>
      </c>
      <c r="R2384" t="s">
        <v>8315</v>
      </c>
      <c r="S2384" s="14">
        <f t="shared" si="279"/>
        <v>42304.829409722224</v>
      </c>
      <c r="T2384" s="15">
        <f t="shared" si="280"/>
        <v>42334.871076388896</v>
      </c>
    </row>
    <row r="2385" spans="1:21" ht="49" x14ac:dyDescent="0.25">
      <c r="A2385">
        <v>3579</v>
      </c>
      <c r="B2385" s="3" t="s">
        <v>3578</v>
      </c>
      <c r="C2385" s="3" t="s">
        <v>7689</v>
      </c>
      <c r="D2385" s="6">
        <v>500</v>
      </c>
      <c r="E2385" s="8">
        <v>500</v>
      </c>
      <c r="F2385" t="s">
        <v>8218</v>
      </c>
      <c r="G2385" t="s">
        <v>8224</v>
      </c>
      <c r="H2385" t="s">
        <v>8246</v>
      </c>
      <c r="I2385">
        <v>1459444656</v>
      </c>
      <c r="J2385">
        <v>1456856256</v>
      </c>
      <c r="K2385" t="b">
        <v>0</v>
      </c>
      <c r="L2385">
        <v>14</v>
      </c>
      <c r="M2385" t="b">
        <v>1</v>
      </c>
      <c r="N2385" t="s">
        <v>8269</v>
      </c>
      <c r="O2385">
        <f t="shared" si="284"/>
        <v>100</v>
      </c>
      <c r="P2385">
        <f t="shared" si="278"/>
        <v>35.71</v>
      </c>
      <c r="Q2385" s="10" t="s">
        <v>8323</v>
      </c>
      <c r="R2385" t="s">
        <v>8326</v>
      </c>
      <c r="S2385" s="14">
        <f t="shared" si="279"/>
        <v>42430.762222222227</v>
      </c>
      <c r="T2385" s="15">
        <f t="shared" si="280"/>
        <v>42460.720555555556</v>
      </c>
      <c r="U2385">
        <f t="shared" ref="U2385:U2387" si="286">YEAR(S2385)</f>
        <v>2016</v>
      </c>
    </row>
    <row r="2386" spans="1:21" ht="49" x14ac:dyDescent="0.25">
      <c r="A2386">
        <v>3580</v>
      </c>
      <c r="B2386" s="3" t="s">
        <v>3579</v>
      </c>
      <c r="C2386" s="3" t="s">
        <v>7690</v>
      </c>
      <c r="D2386" s="6">
        <v>900</v>
      </c>
      <c r="E2386" s="8">
        <v>1025</v>
      </c>
      <c r="F2386" t="s">
        <v>8218</v>
      </c>
      <c r="G2386" t="s">
        <v>8223</v>
      </c>
      <c r="H2386" t="s">
        <v>8245</v>
      </c>
      <c r="I2386">
        <v>1425185940</v>
      </c>
      <c r="J2386">
        <v>1421900022</v>
      </c>
      <c r="K2386" t="b">
        <v>0</v>
      </c>
      <c r="L2386">
        <v>27</v>
      </c>
      <c r="M2386" t="b">
        <v>1</v>
      </c>
      <c r="N2386" t="s">
        <v>8269</v>
      </c>
      <c r="O2386">
        <f t="shared" si="284"/>
        <v>114</v>
      </c>
      <c r="P2386">
        <f t="shared" si="278"/>
        <v>37.96</v>
      </c>
      <c r="Q2386" s="10" t="s">
        <v>8323</v>
      </c>
      <c r="R2386" t="s">
        <v>8326</v>
      </c>
      <c r="S2386" s="14">
        <f t="shared" si="279"/>
        <v>42026.176180555558</v>
      </c>
      <c r="T2386" s="15">
        <f t="shared" si="280"/>
        <v>42064.207638888889</v>
      </c>
      <c r="U2386">
        <f t="shared" si="286"/>
        <v>2015</v>
      </c>
    </row>
    <row r="2387" spans="1:21" ht="49" x14ac:dyDescent="0.25">
      <c r="A2387">
        <v>3581</v>
      </c>
      <c r="B2387" s="3" t="s">
        <v>3580</v>
      </c>
      <c r="C2387" s="3" t="s">
        <v>7691</v>
      </c>
      <c r="D2387" s="6">
        <v>1500</v>
      </c>
      <c r="E2387" s="8">
        <v>1500</v>
      </c>
      <c r="F2387" t="s">
        <v>8218</v>
      </c>
      <c r="G2387" t="s">
        <v>8224</v>
      </c>
      <c r="H2387" t="s">
        <v>8246</v>
      </c>
      <c r="I2387">
        <v>1406719110</v>
      </c>
      <c r="J2387">
        <v>1405509510</v>
      </c>
      <c r="K2387" t="b">
        <v>0</v>
      </c>
      <c r="L2387">
        <v>45</v>
      </c>
      <c r="M2387" t="b">
        <v>1</v>
      </c>
      <c r="N2387" t="s">
        <v>8269</v>
      </c>
      <c r="O2387">
        <f t="shared" si="284"/>
        <v>100</v>
      </c>
      <c r="P2387">
        <f t="shared" si="278"/>
        <v>33.33</v>
      </c>
      <c r="Q2387" s="10" t="s">
        <v>8323</v>
      </c>
      <c r="R2387" t="s">
        <v>8326</v>
      </c>
      <c r="S2387" s="14">
        <f t="shared" si="279"/>
        <v>41836.471180555556</v>
      </c>
      <c r="T2387" s="15">
        <f t="shared" si="280"/>
        <v>41850.471180555556</v>
      </c>
      <c r="U2387">
        <f t="shared" si="286"/>
        <v>2014</v>
      </c>
    </row>
    <row r="2388" spans="1:21" ht="49" hidden="1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284"/>
        <v>19</v>
      </c>
      <c r="P2388">
        <f t="shared" ref="P2388:P2451" si="287">IFERROR(ROUND(E2388/L2388,2),0)</f>
        <v>77.5</v>
      </c>
      <c r="Q2388" s="10" t="s">
        <v>8319</v>
      </c>
      <c r="R2388" t="s">
        <v>8357</v>
      </c>
      <c r="S2388" s="14">
        <f t="shared" ref="S2388:S2451" si="288">(((J2388/60)/60)/24)+DATE(1970,1,1)</f>
        <v>42027.839733796296</v>
      </c>
      <c r="T2388" s="15">
        <f t="shared" ref="T2388:T2451" si="289">(((I2388/60)/60)/24)+DATE(1970,1,1)</f>
        <v>42057.839733796296</v>
      </c>
    </row>
    <row r="2389" spans="1:21" ht="33" hidden="1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284"/>
        <v>110</v>
      </c>
      <c r="P2389">
        <f t="shared" si="287"/>
        <v>44.1</v>
      </c>
      <c r="Q2389" s="10" t="s">
        <v>8308</v>
      </c>
      <c r="R2389" t="s">
        <v>8315</v>
      </c>
      <c r="S2389" s="14">
        <f t="shared" si="288"/>
        <v>41953.966053240743</v>
      </c>
      <c r="T2389" s="15">
        <f t="shared" si="289"/>
        <v>41973.966053240743</v>
      </c>
    </row>
    <row r="2390" spans="1:21" ht="65" hidden="1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284"/>
        <v>31</v>
      </c>
      <c r="P2390">
        <f t="shared" si="287"/>
        <v>66.14</v>
      </c>
      <c r="Q2390" s="10" t="s">
        <v>8323</v>
      </c>
      <c r="R2390" t="s">
        <v>8335</v>
      </c>
      <c r="S2390" s="14">
        <f t="shared" si="288"/>
        <v>41975.700636574074</v>
      </c>
      <c r="T2390" s="15">
        <f t="shared" si="289"/>
        <v>42005.700636574074</v>
      </c>
    </row>
    <row r="2391" spans="1:21" ht="49" x14ac:dyDescent="0.25">
      <c r="A2391">
        <v>3582</v>
      </c>
      <c r="B2391" s="3" t="s">
        <v>3581</v>
      </c>
      <c r="C2391" s="3" t="s">
        <v>7692</v>
      </c>
      <c r="D2391" s="6">
        <v>1000</v>
      </c>
      <c r="E2391" s="8">
        <v>2870</v>
      </c>
      <c r="F2391" t="s">
        <v>8218</v>
      </c>
      <c r="G2391" t="s">
        <v>8223</v>
      </c>
      <c r="H2391" t="s">
        <v>8245</v>
      </c>
      <c r="I2391">
        <v>1459822682</v>
      </c>
      <c r="J2391">
        <v>1458613082</v>
      </c>
      <c r="K2391" t="b">
        <v>0</v>
      </c>
      <c r="L2391">
        <v>49</v>
      </c>
      <c r="M2391" t="b">
        <v>1</v>
      </c>
      <c r="N2391" t="s">
        <v>8269</v>
      </c>
      <c r="O2391">
        <f t="shared" si="284"/>
        <v>287</v>
      </c>
      <c r="P2391">
        <f t="shared" si="287"/>
        <v>58.57</v>
      </c>
      <c r="Q2391" s="10" t="s">
        <v>8323</v>
      </c>
      <c r="R2391" t="s">
        <v>8326</v>
      </c>
      <c r="S2391" s="14">
        <f t="shared" si="288"/>
        <v>42451.095856481479</v>
      </c>
      <c r="T2391" s="15">
        <f t="shared" si="289"/>
        <v>42465.095856481479</v>
      </c>
      <c r="U2391">
        <f>YEAR(S2391)</f>
        <v>2016</v>
      </c>
    </row>
    <row r="2392" spans="1:21" ht="33" hidden="1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284"/>
        <v>108</v>
      </c>
      <c r="P2392">
        <f t="shared" si="287"/>
        <v>34.07</v>
      </c>
      <c r="Q2392" s="10" t="s">
        <v>8327</v>
      </c>
      <c r="R2392" t="s">
        <v>8331</v>
      </c>
      <c r="S2392" s="14">
        <f t="shared" si="288"/>
        <v>41151.708321759259</v>
      </c>
      <c r="T2392" s="15">
        <f t="shared" si="289"/>
        <v>41177.165972222225</v>
      </c>
    </row>
    <row r="2393" spans="1:21" ht="49" x14ac:dyDescent="0.25">
      <c r="A2393">
        <v>3583</v>
      </c>
      <c r="B2393" s="3" t="s">
        <v>3582</v>
      </c>
      <c r="C2393" s="3" t="s">
        <v>7693</v>
      </c>
      <c r="D2393" s="6">
        <v>3000</v>
      </c>
      <c r="E2393" s="8">
        <v>3255</v>
      </c>
      <c r="F2393" t="s">
        <v>8218</v>
      </c>
      <c r="G2393" t="s">
        <v>8223</v>
      </c>
      <c r="H2393" t="s">
        <v>8245</v>
      </c>
      <c r="I2393">
        <v>1460970805</v>
      </c>
      <c r="J2393">
        <v>1455790405</v>
      </c>
      <c r="K2393" t="b">
        <v>0</v>
      </c>
      <c r="L2393">
        <v>24</v>
      </c>
      <c r="M2393" t="b">
        <v>1</v>
      </c>
      <c r="N2393" t="s">
        <v>8269</v>
      </c>
      <c r="O2393">
        <f t="shared" si="284"/>
        <v>109</v>
      </c>
      <c r="P2393">
        <f t="shared" si="287"/>
        <v>135.63</v>
      </c>
      <c r="Q2393" s="10" t="s">
        <v>8323</v>
      </c>
      <c r="R2393" t="s">
        <v>8326</v>
      </c>
      <c r="S2393" s="14">
        <f t="shared" si="288"/>
        <v>42418.425983796296</v>
      </c>
      <c r="T2393" s="15">
        <f t="shared" si="289"/>
        <v>42478.384317129632</v>
      </c>
      <c r="U2393">
        <f>YEAR(S2393)</f>
        <v>2016</v>
      </c>
    </row>
    <row r="2394" spans="1:21" ht="49" hidden="1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284"/>
        <v>122</v>
      </c>
      <c r="P2394">
        <f t="shared" si="287"/>
        <v>53.88</v>
      </c>
      <c r="Q2394" s="10" t="s">
        <v>8327</v>
      </c>
      <c r="R2394" t="s">
        <v>8331</v>
      </c>
      <c r="S2394" s="14">
        <f t="shared" si="288"/>
        <v>42752.144976851851</v>
      </c>
      <c r="T2394" s="15">
        <f t="shared" si="289"/>
        <v>42795.125</v>
      </c>
    </row>
    <row r="2395" spans="1:21" ht="49" hidden="1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284"/>
        <v>152</v>
      </c>
      <c r="P2395">
        <f t="shared" si="287"/>
        <v>27.61</v>
      </c>
      <c r="Q2395" s="10" t="s">
        <v>8327</v>
      </c>
      <c r="R2395" t="s">
        <v>8331</v>
      </c>
      <c r="S2395" s="14">
        <f t="shared" si="288"/>
        <v>41282.017962962964</v>
      </c>
      <c r="T2395" s="15">
        <f t="shared" si="289"/>
        <v>41334.581944444442</v>
      </c>
    </row>
    <row r="2396" spans="1:21" ht="21" hidden="1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284"/>
        <v>6</v>
      </c>
      <c r="P2396">
        <f t="shared" si="287"/>
        <v>60.73</v>
      </c>
      <c r="Q2396" s="10" t="s">
        <v>8319</v>
      </c>
      <c r="R2396" t="s">
        <v>8345</v>
      </c>
      <c r="S2396" s="14">
        <f t="shared" si="288"/>
        <v>42109.709629629629</v>
      </c>
      <c r="T2396" s="15">
        <f t="shared" si="289"/>
        <v>42139.709629629629</v>
      </c>
    </row>
    <row r="2397" spans="1:21" ht="49" hidden="1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284"/>
        <v>23</v>
      </c>
      <c r="P2397">
        <f t="shared" si="287"/>
        <v>53.53</v>
      </c>
      <c r="Q2397" s="10" t="s">
        <v>8323</v>
      </c>
      <c r="R2397" t="s">
        <v>8324</v>
      </c>
      <c r="S2397" s="14">
        <f t="shared" si="288"/>
        <v>41760.909039351849</v>
      </c>
      <c r="T2397" s="15">
        <f t="shared" si="289"/>
        <v>41791.165972222225</v>
      </c>
    </row>
    <row r="2398" spans="1:21" ht="49" hidden="1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284"/>
        <v>34</v>
      </c>
      <c r="P2398">
        <f t="shared" si="287"/>
        <v>75.75</v>
      </c>
      <c r="Q2398" s="10" t="s">
        <v>8308</v>
      </c>
      <c r="R2398" t="s">
        <v>8310</v>
      </c>
      <c r="S2398" s="14">
        <f t="shared" si="288"/>
        <v>42391.942094907412</v>
      </c>
      <c r="T2398" s="15">
        <f t="shared" si="289"/>
        <v>42421.942094907412</v>
      </c>
    </row>
    <row r="2399" spans="1:21" ht="97" x14ac:dyDescent="0.25">
      <c r="A2399">
        <v>3584</v>
      </c>
      <c r="B2399" s="3" t="s">
        <v>3583</v>
      </c>
      <c r="C2399" s="3" t="s">
        <v>7694</v>
      </c>
      <c r="D2399" s="6">
        <v>3000</v>
      </c>
      <c r="E2399" s="8">
        <v>3465</v>
      </c>
      <c r="F2399" t="s">
        <v>8218</v>
      </c>
      <c r="G2399" t="s">
        <v>8224</v>
      </c>
      <c r="H2399" t="s">
        <v>8246</v>
      </c>
      <c r="I2399">
        <v>1436772944</v>
      </c>
      <c r="J2399">
        <v>1434180944</v>
      </c>
      <c r="K2399" t="b">
        <v>0</v>
      </c>
      <c r="L2399">
        <v>112</v>
      </c>
      <c r="M2399" t="b">
        <v>1</v>
      </c>
      <c r="N2399" t="s">
        <v>8269</v>
      </c>
      <c r="O2399">
        <f t="shared" si="284"/>
        <v>116</v>
      </c>
      <c r="P2399">
        <f t="shared" si="287"/>
        <v>30.94</v>
      </c>
      <c r="Q2399" s="10" t="s">
        <v>8323</v>
      </c>
      <c r="R2399" t="s">
        <v>8326</v>
      </c>
      <c r="S2399" s="14">
        <f t="shared" si="288"/>
        <v>42168.316481481481</v>
      </c>
      <c r="T2399" s="15">
        <f t="shared" si="289"/>
        <v>42198.316481481481</v>
      </c>
      <c r="U2399">
        <f>YEAR(S2399)</f>
        <v>2015</v>
      </c>
    </row>
    <row r="2400" spans="1:21" ht="49" hidden="1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284"/>
        <v>48</v>
      </c>
      <c r="P2400">
        <f t="shared" si="287"/>
        <v>31.21</v>
      </c>
      <c r="Q2400" s="10" t="s">
        <v>8313</v>
      </c>
      <c r="R2400" t="s">
        <v>8314</v>
      </c>
      <c r="S2400" s="14">
        <f t="shared" si="288"/>
        <v>41958.550659722227</v>
      </c>
      <c r="T2400" s="15">
        <f t="shared" si="289"/>
        <v>41988.550659722227</v>
      </c>
    </row>
    <row r="2401" spans="1:21" ht="49" x14ac:dyDescent="0.25">
      <c r="A2401">
        <v>3585</v>
      </c>
      <c r="B2401" s="3" t="s">
        <v>3584</v>
      </c>
      <c r="C2401" s="3" t="s">
        <v>7695</v>
      </c>
      <c r="D2401" s="6">
        <v>3400</v>
      </c>
      <c r="E2401" s="8">
        <v>4050</v>
      </c>
      <c r="F2401" t="s">
        <v>8218</v>
      </c>
      <c r="G2401" t="s">
        <v>8223</v>
      </c>
      <c r="H2401" t="s">
        <v>8245</v>
      </c>
      <c r="I2401">
        <v>1419181890</v>
      </c>
      <c r="J2401">
        <v>1416589890</v>
      </c>
      <c r="K2401" t="b">
        <v>0</v>
      </c>
      <c r="L2401">
        <v>23</v>
      </c>
      <c r="M2401" t="b">
        <v>1</v>
      </c>
      <c r="N2401" t="s">
        <v>8269</v>
      </c>
      <c r="O2401">
        <f t="shared" si="284"/>
        <v>119</v>
      </c>
      <c r="P2401">
        <f t="shared" si="287"/>
        <v>176.09</v>
      </c>
      <c r="Q2401" s="10" t="s">
        <v>8323</v>
      </c>
      <c r="R2401" t="s">
        <v>8326</v>
      </c>
      <c r="S2401" s="14">
        <f t="shared" si="288"/>
        <v>41964.716319444444</v>
      </c>
      <c r="T2401" s="15">
        <f t="shared" si="289"/>
        <v>41994.716319444444</v>
      </c>
      <c r="U2401">
        <f>YEAR(S2401)</f>
        <v>2014</v>
      </c>
    </row>
    <row r="2402" spans="1:21" ht="49" hidden="1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284"/>
        <v>8</v>
      </c>
      <c r="P2402">
        <f t="shared" si="287"/>
        <v>31.17</v>
      </c>
      <c r="Q2402" s="10" t="s">
        <v>8308</v>
      </c>
      <c r="R2402" t="s">
        <v>8310</v>
      </c>
      <c r="S2402" s="14">
        <f t="shared" si="288"/>
        <v>42077.666377314818</v>
      </c>
      <c r="T2402" s="15">
        <f t="shared" si="289"/>
        <v>42107.666377314818</v>
      </c>
    </row>
    <row r="2403" spans="1:21" ht="49" hidden="1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284"/>
        <v>181</v>
      </c>
      <c r="P2403">
        <f t="shared" si="287"/>
        <v>31.14</v>
      </c>
      <c r="Q2403" s="10" t="s">
        <v>8327</v>
      </c>
      <c r="R2403" t="s">
        <v>8331</v>
      </c>
      <c r="S2403" s="14">
        <f t="shared" si="288"/>
        <v>41303.593923611108</v>
      </c>
      <c r="T2403" s="15">
        <f t="shared" si="289"/>
        <v>41333.593923611108</v>
      </c>
    </row>
    <row r="2404" spans="1:21" ht="49" hidden="1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284"/>
        <v>100</v>
      </c>
      <c r="P2404">
        <f t="shared" si="287"/>
        <v>50</v>
      </c>
      <c r="Q2404" s="10" t="s">
        <v>8321</v>
      </c>
      <c r="R2404" t="s">
        <v>8343</v>
      </c>
      <c r="S2404" s="14">
        <f t="shared" si="288"/>
        <v>40587.75675925926</v>
      </c>
      <c r="T2404" s="15">
        <f t="shared" si="289"/>
        <v>40666.165972222225</v>
      </c>
    </row>
    <row r="2405" spans="1:21" ht="21" x14ac:dyDescent="0.25">
      <c r="A2405">
        <v>3586</v>
      </c>
      <c r="B2405" s="3" t="s">
        <v>3585</v>
      </c>
      <c r="C2405" s="3" t="s">
        <v>7696</v>
      </c>
      <c r="D2405" s="6">
        <v>7500</v>
      </c>
      <c r="E2405" s="8">
        <v>8207</v>
      </c>
      <c r="F2405" t="s">
        <v>8218</v>
      </c>
      <c r="G2405" t="s">
        <v>8223</v>
      </c>
      <c r="H2405" t="s">
        <v>8245</v>
      </c>
      <c r="I2405">
        <v>1474649070</v>
      </c>
      <c r="J2405">
        <v>1469465070</v>
      </c>
      <c r="K2405" t="b">
        <v>0</v>
      </c>
      <c r="L2405">
        <v>54</v>
      </c>
      <c r="M2405" t="b">
        <v>1</v>
      </c>
      <c r="N2405" t="s">
        <v>8269</v>
      </c>
      <c r="O2405">
        <f t="shared" si="284"/>
        <v>109</v>
      </c>
      <c r="P2405">
        <f t="shared" si="287"/>
        <v>151.97999999999999</v>
      </c>
      <c r="Q2405" s="10" t="s">
        <v>8323</v>
      </c>
      <c r="R2405" t="s">
        <v>8326</v>
      </c>
      <c r="S2405" s="14">
        <f t="shared" si="288"/>
        <v>42576.697569444441</v>
      </c>
      <c r="T2405" s="15">
        <f t="shared" si="289"/>
        <v>42636.697569444441</v>
      </c>
      <c r="U2405">
        <f>YEAR(S2405)</f>
        <v>2016</v>
      </c>
    </row>
    <row r="2406" spans="1:21" ht="49" hidden="1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284"/>
        <v>120</v>
      </c>
      <c r="P2406">
        <f t="shared" si="287"/>
        <v>35.92</v>
      </c>
      <c r="Q2406" s="10" t="s">
        <v>8316</v>
      </c>
      <c r="R2406" t="s">
        <v>8317</v>
      </c>
      <c r="S2406" s="14">
        <f t="shared" si="288"/>
        <v>42768.833645833336</v>
      </c>
      <c r="T2406" s="15">
        <f t="shared" si="289"/>
        <v>42780.833645833336</v>
      </c>
    </row>
    <row r="2407" spans="1:21" ht="49" hidden="1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284"/>
        <v>31</v>
      </c>
      <c r="P2407">
        <f t="shared" si="287"/>
        <v>47.11</v>
      </c>
      <c r="Q2407" s="10" t="s">
        <v>8311</v>
      </c>
      <c r="R2407" t="s">
        <v>8352</v>
      </c>
      <c r="S2407" s="14">
        <f t="shared" si="288"/>
        <v>41520.561041666668</v>
      </c>
      <c r="T2407" s="15">
        <f t="shared" si="289"/>
        <v>41549.561041666668</v>
      </c>
    </row>
    <row r="2408" spans="1:21" ht="49" hidden="1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284"/>
        <v>21</v>
      </c>
      <c r="P2408">
        <f t="shared" si="287"/>
        <v>35.799999999999997</v>
      </c>
      <c r="Q2408" s="10" t="s">
        <v>8313</v>
      </c>
      <c r="R2408" t="s">
        <v>8314</v>
      </c>
      <c r="S2408" s="14">
        <f t="shared" si="288"/>
        <v>41905.979629629634</v>
      </c>
      <c r="T2408" s="15">
        <f t="shared" si="289"/>
        <v>41935.979629629634</v>
      </c>
    </row>
    <row r="2409" spans="1:21" ht="49" hidden="1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284"/>
        <v>15</v>
      </c>
      <c r="P2409">
        <f t="shared" si="287"/>
        <v>34.270000000000003</v>
      </c>
      <c r="Q2409" s="10" t="s">
        <v>8308</v>
      </c>
      <c r="R2409" t="s">
        <v>8310</v>
      </c>
      <c r="S2409" s="14">
        <f t="shared" si="288"/>
        <v>41975.930601851855</v>
      </c>
      <c r="T2409" s="15">
        <f t="shared" si="289"/>
        <v>42005.290972222225</v>
      </c>
    </row>
    <row r="2410" spans="1:21" ht="49" hidden="1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284"/>
        <v>111</v>
      </c>
      <c r="P2410">
        <f t="shared" si="287"/>
        <v>35.6</v>
      </c>
      <c r="Q2410" s="10" t="s">
        <v>8327</v>
      </c>
      <c r="R2410" t="s">
        <v>8341</v>
      </c>
      <c r="S2410" s="14">
        <f t="shared" si="288"/>
        <v>40829.873657407406</v>
      </c>
      <c r="T2410" s="15">
        <f t="shared" si="289"/>
        <v>40862.817361111112</v>
      </c>
    </row>
    <row r="2411" spans="1:21" ht="49" x14ac:dyDescent="0.25">
      <c r="A2411">
        <v>3587</v>
      </c>
      <c r="B2411" s="3" t="s">
        <v>3586</v>
      </c>
      <c r="C2411" s="3" t="s">
        <v>7697</v>
      </c>
      <c r="D2411" s="6">
        <v>500</v>
      </c>
      <c r="E2411" s="8">
        <v>633</v>
      </c>
      <c r="F2411" t="s">
        <v>8218</v>
      </c>
      <c r="G2411" t="s">
        <v>8224</v>
      </c>
      <c r="H2411" t="s">
        <v>8246</v>
      </c>
      <c r="I2411">
        <v>1467054000</v>
      </c>
      <c r="J2411">
        <v>1463144254</v>
      </c>
      <c r="K2411" t="b">
        <v>0</v>
      </c>
      <c r="L2411">
        <v>28</v>
      </c>
      <c r="M2411" t="b">
        <v>1</v>
      </c>
      <c r="N2411" t="s">
        <v>8269</v>
      </c>
      <c r="O2411">
        <f t="shared" si="284"/>
        <v>127</v>
      </c>
      <c r="P2411">
        <f t="shared" si="287"/>
        <v>22.61</v>
      </c>
      <c r="Q2411" s="10" t="s">
        <v>8323</v>
      </c>
      <c r="R2411" t="s">
        <v>8326</v>
      </c>
      <c r="S2411" s="14">
        <f t="shared" si="288"/>
        <v>42503.539976851855</v>
      </c>
      <c r="T2411" s="15">
        <f t="shared" si="289"/>
        <v>42548.791666666672</v>
      </c>
      <c r="U2411">
        <f>YEAR(S2411)</f>
        <v>2016</v>
      </c>
    </row>
    <row r="2412" spans="1:21" ht="49" hidden="1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284"/>
        <v>6</v>
      </c>
      <c r="P2412">
        <f t="shared" si="287"/>
        <v>46.63</v>
      </c>
      <c r="Q2412" s="10" t="s">
        <v>8319</v>
      </c>
      <c r="R2412" t="s">
        <v>8345</v>
      </c>
      <c r="S2412" s="14">
        <f t="shared" si="288"/>
        <v>42468.84174768519</v>
      </c>
      <c r="T2412" s="15">
        <f t="shared" si="289"/>
        <v>42498.84174768519</v>
      </c>
    </row>
    <row r="2413" spans="1:21" ht="49" hidden="1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284"/>
        <v>148</v>
      </c>
      <c r="P2413">
        <f t="shared" si="287"/>
        <v>35.44</v>
      </c>
      <c r="Q2413" s="10" t="s">
        <v>8311</v>
      </c>
      <c r="R2413" t="s">
        <v>8312</v>
      </c>
      <c r="S2413" s="14">
        <f t="shared" si="288"/>
        <v>41326.911319444444</v>
      </c>
      <c r="T2413" s="15">
        <f t="shared" si="289"/>
        <v>41371.869652777779</v>
      </c>
    </row>
    <row r="2414" spans="1:21" ht="21" hidden="1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284"/>
        <v>885</v>
      </c>
      <c r="P2414">
        <f t="shared" si="287"/>
        <v>35.4</v>
      </c>
      <c r="Q2414" s="10" t="s">
        <v>8313</v>
      </c>
      <c r="R2414" t="s">
        <v>8314</v>
      </c>
      <c r="S2414" s="14">
        <f t="shared" si="288"/>
        <v>42410.982002314813</v>
      </c>
      <c r="T2414" s="15">
        <f t="shared" si="289"/>
        <v>42440.982002314813</v>
      </c>
    </row>
    <row r="2415" spans="1:21" ht="49" hidden="1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284"/>
        <v>1</v>
      </c>
      <c r="P2415">
        <f t="shared" si="287"/>
        <v>80.45</v>
      </c>
      <c r="Q2415" s="10" t="s">
        <v>8308</v>
      </c>
      <c r="R2415" t="s">
        <v>8315</v>
      </c>
      <c r="S2415" s="14">
        <f t="shared" si="288"/>
        <v>41953.158854166672</v>
      </c>
      <c r="T2415" s="15">
        <f t="shared" si="289"/>
        <v>41983.158854166672</v>
      </c>
    </row>
    <row r="2416" spans="1:21" ht="49" hidden="1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284"/>
        <v>11</v>
      </c>
      <c r="P2416">
        <f t="shared" si="287"/>
        <v>51.82</v>
      </c>
      <c r="Q2416" s="10" t="s">
        <v>8308</v>
      </c>
      <c r="R2416" t="s">
        <v>8310</v>
      </c>
      <c r="S2416" s="14">
        <f t="shared" si="288"/>
        <v>42082.802812499998</v>
      </c>
      <c r="T2416" s="15">
        <f t="shared" si="289"/>
        <v>42104.207638888889</v>
      </c>
    </row>
    <row r="2417" spans="1:21" ht="49" hidden="1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284"/>
        <v>4</v>
      </c>
      <c r="P2417">
        <f t="shared" si="287"/>
        <v>55.06</v>
      </c>
      <c r="Q2417" s="10" t="s">
        <v>8323</v>
      </c>
      <c r="R2417" t="s">
        <v>8335</v>
      </c>
      <c r="S2417" s="14">
        <f t="shared" si="288"/>
        <v>41982.737071759257</v>
      </c>
      <c r="T2417" s="15">
        <f t="shared" si="289"/>
        <v>42015.207638888889</v>
      </c>
    </row>
    <row r="2418" spans="1:21" ht="49" x14ac:dyDescent="0.25">
      <c r="A2418">
        <v>3588</v>
      </c>
      <c r="B2418" s="3" t="s">
        <v>3587</v>
      </c>
      <c r="C2418" s="3" t="s">
        <v>7698</v>
      </c>
      <c r="D2418" s="6">
        <v>200</v>
      </c>
      <c r="E2418" s="8">
        <v>201</v>
      </c>
      <c r="F2418" t="s">
        <v>8218</v>
      </c>
      <c r="G2418" t="s">
        <v>8224</v>
      </c>
      <c r="H2418" t="s">
        <v>8246</v>
      </c>
      <c r="I2418">
        <v>1430348400</v>
      </c>
      <c r="J2418">
        <v>1428436410</v>
      </c>
      <c r="K2418" t="b">
        <v>0</v>
      </c>
      <c r="L2418">
        <v>11</v>
      </c>
      <c r="M2418" t="b">
        <v>1</v>
      </c>
      <c r="N2418" t="s">
        <v>8269</v>
      </c>
      <c r="O2418">
        <f t="shared" si="284"/>
        <v>101</v>
      </c>
      <c r="P2418">
        <f t="shared" si="287"/>
        <v>18.27</v>
      </c>
      <c r="Q2418" s="10" t="s">
        <v>8323</v>
      </c>
      <c r="R2418" t="s">
        <v>8326</v>
      </c>
      <c r="S2418" s="14">
        <f t="shared" si="288"/>
        <v>42101.828819444447</v>
      </c>
      <c r="T2418" s="15">
        <f t="shared" si="289"/>
        <v>42123.958333333328</v>
      </c>
      <c r="U2418">
        <f t="shared" ref="U2418:U2419" si="290">YEAR(S2418)</f>
        <v>2015</v>
      </c>
    </row>
    <row r="2419" spans="1:21" ht="49" x14ac:dyDescent="0.25">
      <c r="A2419">
        <v>3589</v>
      </c>
      <c r="B2419" s="3" t="s">
        <v>3588</v>
      </c>
      <c r="C2419" s="3" t="s">
        <v>7699</v>
      </c>
      <c r="D2419" s="6">
        <v>4000</v>
      </c>
      <c r="E2419" s="8">
        <v>5100</v>
      </c>
      <c r="F2419" t="s">
        <v>8218</v>
      </c>
      <c r="G2419" t="s">
        <v>8223</v>
      </c>
      <c r="H2419" t="s">
        <v>8245</v>
      </c>
      <c r="I2419">
        <v>1432654347</v>
      </c>
      <c r="J2419">
        <v>1430494347</v>
      </c>
      <c r="K2419" t="b">
        <v>0</v>
      </c>
      <c r="L2419">
        <v>62</v>
      </c>
      <c r="M2419" t="b">
        <v>1</v>
      </c>
      <c r="N2419" t="s">
        <v>8269</v>
      </c>
      <c r="O2419">
        <f t="shared" si="284"/>
        <v>128</v>
      </c>
      <c r="P2419">
        <f t="shared" si="287"/>
        <v>82.26</v>
      </c>
      <c r="Q2419" s="10" t="s">
        <v>8323</v>
      </c>
      <c r="R2419" t="s">
        <v>8326</v>
      </c>
      <c r="S2419" s="14">
        <f t="shared" si="288"/>
        <v>42125.647534722222</v>
      </c>
      <c r="T2419" s="15">
        <f t="shared" si="289"/>
        <v>42150.647534722222</v>
      </c>
      <c r="U2419">
        <f t="shared" si="290"/>
        <v>2015</v>
      </c>
    </row>
    <row r="2420" spans="1:21" ht="49" hidden="1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284"/>
        <v>1</v>
      </c>
      <c r="P2420">
        <f t="shared" si="287"/>
        <v>30.31</v>
      </c>
      <c r="Q2420" s="10" t="s">
        <v>8308</v>
      </c>
      <c r="R2420" t="s">
        <v>8310</v>
      </c>
      <c r="S2420" s="14">
        <f t="shared" si="288"/>
        <v>42208.628692129627</v>
      </c>
      <c r="T2420" s="15">
        <f t="shared" si="289"/>
        <v>42248.628692129627</v>
      </c>
    </row>
    <row r="2421" spans="1:21" ht="49" hidden="1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284"/>
        <v>15</v>
      </c>
      <c r="P2421">
        <f t="shared" si="287"/>
        <v>97.33</v>
      </c>
      <c r="Q2421" s="10" t="s">
        <v>8308</v>
      </c>
      <c r="R2421" t="s">
        <v>8310</v>
      </c>
      <c r="S2421" s="14">
        <f t="shared" si="288"/>
        <v>41816.812094907407</v>
      </c>
      <c r="T2421" s="15">
        <f t="shared" si="289"/>
        <v>41831.666666666664</v>
      </c>
    </row>
    <row r="2422" spans="1:21" ht="33" hidden="1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284"/>
        <v>219</v>
      </c>
      <c r="P2422">
        <f t="shared" si="287"/>
        <v>62.5</v>
      </c>
      <c r="Q2422" s="10" t="s">
        <v>8327</v>
      </c>
      <c r="R2422" t="s">
        <v>8331</v>
      </c>
      <c r="S2422" s="14">
        <f t="shared" si="288"/>
        <v>42184.646863425922</v>
      </c>
      <c r="T2422" s="15">
        <f t="shared" si="289"/>
        <v>42214.646863425922</v>
      </c>
    </row>
    <row r="2423" spans="1:21" ht="49" x14ac:dyDescent="0.25">
      <c r="A2423">
        <v>3590</v>
      </c>
      <c r="B2423" s="3" t="s">
        <v>3589</v>
      </c>
      <c r="C2423" s="3" t="s">
        <v>7700</v>
      </c>
      <c r="D2423" s="6">
        <v>5000</v>
      </c>
      <c r="E2423" s="8">
        <v>5003</v>
      </c>
      <c r="F2423" t="s">
        <v>8218</v>
      </c>
      <c r="G2423" t="s">
        <v>8224</v>
      </c>
      <c r="H2423" t="s">
        <v>8246</v>
      </c>
      <c r="I2423">
        <v>1413792034</v>
      </c>
      <c r="J2423">
        <v>1411200034</v>
      </c>
      <c r="K2423" t="b">
        <v>0</v>
      </c>
      <c r="L2423">
        <v>73</v>
      </c>
      <c r="M2423" t="b">
        <v>1</v>
      </c>
      <c r="N2423" t="s">
        <v>8269</v>
      </c>
      <c r="O2423">
        <f t="shared" si="284"/>
        <v>100</v>
      </c>
      <c r="P2423">
        <f t="shared" si="287"/>
        <v>68.53</v>
      </c>
      <c r="Q2423" s="10" t="s">
        <v>8323</v>
      </c>
      <c r="R2423" t="s">
        <v>8326</v>
      </c>
      <c r="S2423" s="14">
        <f t="shared" si="288"/>
        <v>41902.333726851852</v>
      </c>
      <c r="T2423" s="15">
        <f t="shared" si="289"/>
        <v>41932.333726851852</v>
      </c>
      <c r="U2423">
        <f t="shared" ref="U2423:U2425" si="291">YEAR(S2423)</f>
        <v>2014</v>
      </c>
    </row>
    <row r="2424" spans="1:21" ht="49" x14ac:dyDescent="0.25">
      <c r="A2424">
        <v>3591</v>
      </c>
      <c r="B2424" s="3" t="s">
        <v>3590</v>
      </c>
      <c r="C2424" s="3" t="s">
        <v>7701</v>
      </c>
      <c r="D2424" s="6">
        <v>700</v>
      </c>
      <c r="E2424" s="8">
        <v>1225</v>
      </c>
      <c r="F2424" t="s">
        <v>8218</v>
      </c>
      <c r="G2424" t="s">
        <v>8223</v>
      </c>
      <c r="H2424" t="s">
        <v>8245</v>
      </c>
      <c r="I2424">
        <v>1422075540</v>
      </c>
      <c r="J2424">
        <v>1419979544</v>
      </c>
      <c r="K2424" t="b">
        <v>0</v>
      </c>
      <c r="L2424">
        <v>18</v>
      </c>
      <c r="M2424" t="b">
        <v>1</v>
      </c>
      <c r="N2424" t="s">
        <v>8269</v>
      </c>
      <c r="O2424">
        <f t="shared" si="284"/>
        <v>175</v>
      </c>
      <c r="P2424">
        <f t="shared" si="287"/>
        <v>68.06</v>
      </c>
      <c r="Q2424" s="10" t="s">
        <v>8323</v>
      </c>
      <c r="R2424" t="s">
        <v>8326</v>
      </c>
      <c r="S2424" s="14">
        <f t="shared" si="288"/>
        <v>42003.948425925926</v>
      </c>
      <c r="T2424" s="15">
        <f t="shared" si="289"/>
        <v>42028.207638888889</v>
      </c>
      <c r="U2424">
        <f t="shared" si="291"/>
        <v>2014</v>
      </c>
    </row>
    <row r="2425" spans="1:21" ht="49" x14ac:dyDescent="0.25">
      <c r="A2425">
        <v>3592</v>
      </c>
      <c r="B2425" s="3" t="s">
        <v>3591</v>
      </c>
      <c r="C2425" s="3" t="s">
        <v>7702</v>
      </c>
      <c r="D2425" s="6">
        <v>2000</v>
      </c>
      <c r="E2425" s="8">
        <v>2545</v>
      </c>
      <c r="F2425" t="s">
        <v>8218</v>
      </c>
      <c r="G2425" t="s">
        <v>8223</v>
      </c>
      <c r="H2425" t="s">
        <v>8245</v>
      </c>
      <c r="I2425">
        <v>1423630740</v>
      </c>
      <c r="J2425">
        <v>1418673307</v>
      </c>
      <c r="K2425" t="b">
        <v>0</v>
      </c>
      <c r="L2425">
        <v>35</v>
      </c>
      <c r="M2425" t="b">
        <v>1</v>
      </c>
      <c r="N2425" t="s">
        <v>8269</v>
      </c>
      <c r="O2425">
        <f t="shared" si="284"/>
        <v>127</v>
      </c>
      <c r="P2425">
        <f t="shared" si="287"/>
        <v>72.709999999999994</v>
      </c>
      <c r="Q2425" s="10" t="s">
        <v>8323</v>
      </c>
      <c r="R2425" t="s">
        <v>8326</v>
      </c>
      <c r="S2425" s="14">
        <f t="shared" si="288"/>
        <v>41988.829942129625</v>
      </c>
      <c r="T2425" s="15">
        <f t="shared" si="289"/>
        <v>42046.207638888889</v>
      </c>
      <c r="U2425">
        <f t="shared" si="291"/>
        <v>2014</v>
      </c>
    </row>
    <row r="2426" spans="1:21" ht="49" hidden="1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284"/>
        <v>13</v>
      </c>
      <c r="P2426">
        <f t="shared" si="287"/>
        <v>37.61</v>
      </c>
      <c r="Q2426" s="10" t="s">
        <v>8313</v>
      </c>
      <c r="R2426" t="s">
        <v>8314</v>
      </c>
      <c r="S2426" s="14">
        <f t="shared" si="288"/>
        <v>42524.318703703699</v>
      </c>
      <c r="T2426" s="15">
        <f t="shared" si="289"/>
        <v>42554.318703703699</v>
      </c>
    </row>
    <row r="2427" spans="1:21" ht="49" hidden="1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284"/>
        <v>3</v>
      </c>
      <c r="P2427">
        <f t="shared" si="287"/>
        <v>61.5</v>
      </c>
      <c r="Q2427" s="10" t="s">
        <v>8321</v>
      </c>
      <c r="R2427" t="s">
        <v>8339</v>
      </c>
      <c r="S2427" s="14">
        <f t="shared" si="288"/>
        <v>41869.698136574072</v>
      </c>
      <c r="T2427" s="15">
        <f t="shared" si="289"/>
        <v>41899.698136574072</v>
      </c>
    </row>
    <row r="2428" spans="1:21" ht="65" hidden="1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284"/>
        <v>2</v>
      </c>
      <c r="P2428">
        <f t="shared" si="287"/>
        <v>50.65</v>
      </c>
      <c r="Q2428" s="10" t="s">
        <v>8308</v>
      </c>
      <c r="R2428" t="s">
        <v>8310</v>
      </c>
      <c r="S2428" s="14">
        <f t="shared" si="288"/>
        <v>42060.913877314815</v>
      </c>
      <c r="T2428" s="15">
        <f t="shared" si="289"/>
        <v>42120.872210648144</v>
      </c>
    </row>
    <row r="2429" spans="1:21" ht="33" hidden="1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284"/>
        <v>156</v>
      </c>
      <c r="P2429">
        <f t="shared" si="287"/>
        <v>26.06</v>
      </c>
      <c r="Q2429" s="10" t="s">
        <v>8327</v>
      </c>
      <c r="R2429" t="s">
        <v>8329</v>
      </c>
      <c r="S2429" s="14">
        <f t="shared" si="288"/>
        <v>40958.717268518521</v>
      </c>
      <c r="T2429" s="15">
        <f t="shared" si="289"/>
        <v>40981.290972222225</v>
      </c>
    </row>
    <row r="2430" spans="1:21" ht="33" hidden="1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284"/>
        <v>16</v>
      </c>
      <c r="P2430">
        <f t="shared" si="287"/>
        <v>45.16</v>
      </c>
      <c r="Q2430" s="10" t="s">
        <v>8313</v>
      </c>
      <c r="R2430" t="s">
        <v>8314</v>
      </c>
      <c r="S2430" s="14">
        <f t="shared" si="288"/>
        <v>41766.718009259261</v>
      </c>
      <c r="T2430" s="15">
        <f t="shared" si="289"/>
        <v>41826.718009259261</v>
      </c>
    </row>
    <row r="2431" spans="1:21" ht="49" hidden="1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284"/>
        <v>68</v>
      </c>
      <c r="P2431">
        <f t="shared" si="287"/>
        <v>122.14</v>
      </c>
      <c r="Q2431" s="10" t="s">
        <v>8327</v>
      </c>
      <c r="R2431" t="s">
        <v>8330</v>
      </c>
      <c r="S2431" s="14">
        <f t="shared" si="288"/>
        <v>42268.625856481478</v>
      </c>
      <c r="T2431" s="15">
        <f t="shared" si="289"/>
        <v>42298.625856481478</v>
      </c>
    </row>
    <row r="2432" spans="1:21" ht="49" hidden="1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284"/>
        <v>1</v>
      </c>
      <c r="P2432">
        <f t="shared" si="287"/>
        <v>31.56</v>
      </c>
      <c r="Q2432" s="10" t="s">
        <v>8316</v>
      </c>
      <c r="R2432" t="s">
        <v>8334</v>
      </c>
      <c r="S2432" s="14">
        <f t="shared" si="288"/>
        <v>42191.023530092592</v>
      </c>
      <c r="T2432" s="15">
        <f t="shared" si="289"/>
        <v>42221.023530092592</v>
      </c>
    </row>
    <row r="2433" spans="1:21" ht="49" x14ac:dyDescent="0.25">
      <c r="A2433">
        <v>3593</v>
      </c>
      <c r="B2433" s="3" t="s">
        <v>3592</v>
      </c>
      <c r="C2433" s="3" t="s">
        <v>7703</v>
      </c>
      <c r="D2433" s="6">
        <v>3000</v>
      </c>
      <c r="E2433" s="8">
        <v>3319</v>
      </c>
      <c r="F2433" t="s">
        <v>8218</v>
      </c>
      <c r="G2433" t="s">
        <v>8223</v>
      </c>
      <c r="H2433" t="s">
        <v>8245</v>
      </c>
      <c r="I2433">
        <v>1420489560</v>
      </c>
      <c r="J2433">
        <v>1417469639</v>
      </c>
      <c r="K2433" t="b">
        <v>0</v>
      </c>
      <c r="L2433">
        <v>43</v>
      </c>
      <c r="M2433" t="b">
        <v>1</v>
      </c>
      <c r="N2433" t="s">
        <v>8269</v>
      </c>
      <c r="O2433">
        <f t="shared" si="284"/>
        <v>111</v>
      </c>
      <c r="P2433">
        <f t="shared" si="287"/>
        <v>77.19</v>
      </c>
      <c r="Q2433" s="10" t="s">
        <v>8323</v>
      </c>
      <c r="R2433" t="s">
        <v>8326</v>
      </c>
      <c r="S2433" s="14">
        <f t="shared" si="288"/>
        <v>41974.898599537039</v>
      </c>
      <c r="T2433" s="15">
        <f t="shared" si="289"/>
        <v>42009.851388888885</v>
      </c>
      <c r="U2433">
        <f>YEAR(S2433)</f>
        <v>2014</v>
      </c>
    </row>
    <row r="2434" spans="1:21" ht="33" hidden="1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ref="O2434:O2497" si="292">ROUND(E2434/D2434*100,0)</f>
        <v>34</v>
      </c>
      <c r="P2434">
        <f t="shared" si="287"/>
        <v>121.43</v>
      </c>
      <c r="Q2434" s="10" t="s">
        <v>8308</v>
      </c>
      <c r="R2434" t="s">
        <v>8342</v>
      </c>
      <c r="S2434" s="14">
        <f t="shared" si="288"/>
        <v>41948.00209490741</v>
      </c>
      <c r="T2434" s="15">
        <f t="shared" si="289"/>
        <v>41978.00209490741</v>
      </c>
    </row>
    <row r="2435" spans="1:21" ht="49" hidden="1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si="292"/>
        <v>39</v>
      </c>
      <c r="P2435">
        <f t="shared" si="287"/>
        <v>40.479999999999997</v>
      </c>
      <c r="Q2435" s="10" t="s">
        <v>8316</v>
      </c>
      <c r="R2435" t="s">
        <v>8334</v>
      </c>
      <c r="S2435" s="14">
        <f t="shared" si="288"/>
        <v>41572.229849537034</v>
      </c>
      <c r="T2435" s="15">
        <f t="shared" si="289"/>
        <v>41604.271516203706</v>
      </c>
    </row>
    <row r="2436" spans="1:21" ht="49" hidden="1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292"/>
        <v>21</v>
      </c>
      <c r="P2436">
        <f t="shared" si="287"/>
        <v>56.67</v>
      </c>
      <c r="Q2436" s="10" t="s">
        <v>8327</v>
      </c>
      <c r="R2436" t="s">
        <v>8330</v>
      </c>
      <c r="S2436" s="14">
        <f t="shared" si="288"/>
        <v>42175.948981481488</v>
      </c>
      <c r="T2436" s="15">
        <f t="shared" si="289"/>
        <v>42205.948981481488</v>
      </c>
    </row>
    <row r="2437" spans="1:21" ht="49" hidden="1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292"/>
        <v>113</v>
      </c>
      <c r="P2437">
        <f t="shared" si="287"/>
        <v>34</v>
      </c>
      <c r="Q2437" s="10" t="s">
        <v>8327</v>
      </c>
      <c r="R2437" t="s">
        <v>8328</v>
      </c>
      <c r="S2437" s="14">
        <f t="shared" si="288"/>
        <v>41034.72216435185</v>
      </c>
      <c r="T2437" s="15">
        <f t="shared" si="289"/>
        <v>41064.72216435185</v>
      </c>
    </row>
    <row r="2438" spans="1:21" ht="49" x14ac:dyDescent="0.25">
      <c r="A2438">
        <v>3594</v>
      </c>
      <c r="B2438" s="3" t="s">
        <v>3593</v>
      </c>
      <c r="C2438" s="3" t="s">
        <v>7704</v>
      </c>
      <c r="D2438" s="6">
        <v>1600</v>
      </c>
      <c r="E2438" s="8">
        <v>2015</v>
      </c>
      <c r="F2438" t="s">
        <v>8218</v>
      </c>
      <c r="G2438" t="s">
        <v>8223</v>
      </c>
      <c r="H2438" t="s">
        <v>8245</v>
      </c>
      <c r="I2438">
        <v>1472952982</v>
      </c>
      <c r="J2438">
        <v>1470792982</v>
      </c>
      <c r="K2438" t="b">
        <v>0</v>
      </c>
      <c r="L2438">
        <v>36</v>
      </c>
      <c r="M2438" t="b">
        <v>1</v>
      </c>
      <c r="N2438" t="s">
        <v>8269</v>
      </c>
      <c r="O2438">
        <f t="shared" si="292"/>
        <v>126</v>
      </c>
      <c r="P2438">
        <f t="shared" si="287"/>
        <v>55.97</v>
      </c>
      <c r="Q2438" s="10" t="s">
        <v>8323</v>
      </c>
      <c r="R2438" t="s">
        <v>8326</v>
      </c>
      <c r="S2438" s="14">
        <f t="shared" si="288"/>
        <v>42592.066921296297</v>
      </c>
      <c r="T2438" s="15">
        <f t="shared" si="289"/>
        <v>42617.066921296297</v>
      </c>
      <c r="U2438">
        <f t="shared" ref="U2438:U2440" si="293">YEAR(S2438)</f>
        <v>2016</v>
      </c>
    </row>
    <row r="2439" spans="1:21" ht="33" x14ac:dyDescent="0.25">
      <c r="A2439">
        <v>3595</v>
      </c>
      <c r="B2439" s="3" t="s">
        <v>3594</v>
      </c>
      <c r="C2439" s="3" t="s">
        <v>7705</v>
      </c>
      <c r="D2439" s="6">
        <v>2600</v>
      </c>
      <c r="E2439" s="8">
        <v>3081</v>
      </c>
      <c r="F2439" t="s">
        <v>8218</v>
      </c>
      <c r="G2439" t="s">
        <v>8223</v>
      </c>
      <c r="H2439" t="s">
        <v>8245</v>
      </c>
      <c r="I2439">
        <v>1426229940</v>
      </c>
      <c r="J2439">
        <v>1423959123</v>
      </c>
      <c r="K2439" t="b">
        <v>0</v>
      </c>
      <c r="L2439">
        <v>62</v>
      </c>
      <c r="M2439" t="b">
        <v>1</v>
      </c>
      <c r="N2439" t="s">
        <v>8269</v>
      </c>
      <c r="O2439">
        <f t="shared" si="292"/>
        <v>119</v>
      </c>
      <c r="P2439">
        <f t="shared" si="287"/>
        <v>49.69</v>
      </c>
      <c r="Q2439" s="10" t="s">
        <v>8323</v>
      </c>
      <c r="R2439" t="s">
        <v>8326</v>
      </c>
      <c r="S2439" s="14">
        <f t="shared" si="288"/>
        <v>42050.008368055554</v>
      </c>
      <c r="T2439" s="15">
        <f t="shared" si="289"/>
        <v>42076.290972222225</v>
      </c>
      <c r="U2439">
        <f t="shared" si="293"/>
        <v>2015</v>
      </c>
    </row>
    <row r="2440" spans="1:21" ht="49" x14ac:dyDescent="0.25">
      <c r="A2440">
        <v>3596</v>
      </c>
      <c r="B2440" s="3" t="s">
        <v>3595</v>
      </c>
      <c r="C2440" s="3" t="s">
        <v>7706</v>
      </c>
      <c r="D2440" s="6">
        <v>1100</v>
      </c>
      <c r="E2440" s="8">
        <v>1185</v>
      </c>
      <c r="F2440" t="s">
        <v>8218</v>
      </c>
      <c r="G2440" t="s">
        <v>8228</v>
      </c>
      <c r="H2440" t="s">
        <v>8250</v>
      </c>
      <c r="I2440">
        <v>1409072982</v>
      </c>
      <c r="J2440">
        <v>1407258582</v>
      </c>
      <c r="K2440" t="b">
        <v>0</v>
      </c>
      <c r="L2440">
        <v>15</v>
      </c>
      <c r="M2440" t="b">
        <v>1</v>
      </c>
      <c r="N2440" t="s">
        <v>8269</v>
      </c>
      <c r="O2440">
        <f t="shared" si="292"/>
        <v>108</v>
      </c>
      <c r="P2440">
        <f t="shared" si="287"/>
        <v>79</v>
      </c>
      <c r="Q2440" s="10" t="s">
        <v>8323</v>
      </c>
      <c r="R2440" t="s">
        <v>8326</v>
      </c>
      <c r="S2440" s="14">
        <f t="shared" si="288"/>
        <v>41856.715069444443</v>
      </c>
      <c r="T2440" s="15">
        <f t="shared" si="289"/>
        <v>41877.715069444443</v>
      </c>
      <c r="U2440">
        <f t="shared" si="293"/>
        <v>2014</v>
      </c>
    </row>
    <row r="2441" spans="1:21" ht="49" hidden="1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292"/>
        <v>6</v>
      </c>
      <c r="P2441">
        <f t="shared" si="287"/>
        <v>119.57</v>
      </c>
      <c r="Q2441" s="10" t="s">
        <v>8308</v>
      </c>
      <c r="R2441" t="s">
        <v>8310</v>
      </c>
      <c r="S2441" s="14">
        <f t="shared" si="288"/>
        <v>42711.950798611113</v>
      </c>
      <c r="T2441" s="15">
        <f t="shared" si="289"/>
        <v>42766.98055555555</v>
      </c>
    </row>
    <row r="2442" spans="1:21" ht="49" hidden="1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292"/>
        <v>5</v>
      </c>
      <c r="P2442">
        <f t="shared" si="287"/>
        <v>37.950000000000003</v>
      </c>
      <c r="Q2442" s="10" t="s">
        <v>8311</v>
      </c>
      <c r="R2442" t="s">
        <v>8356</v>
      </c>
      <c r="S2442" s="14">
        <f t="shared" si="288"/>
        <v>40938.062476851854</v>
      </c>
      <c r="T2442" s="15">
        <f t="shared" si="289"/>
        <v>40968.062476851854</v>
      </c>
    </row>
    <row r="2443" spans="1:21" ht="33" hidden="1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292"/>
        <v>166</v>
      </c>
      <c r="P2443">
        <f t="shared" si="287"/>
        <v>31.96</v>
      </c>
      <c r="Q2443" s="10" t="s">
        <v>8308</v>
      </c>
      <c r="R2443" t="s">
        <v>8315</v>
      </c>
      <c r="S2443" s="14">
        <f t="shared" si="288"/>
        <v>42639.549479166672</v>
      </c>
      <c r="T2443" s="15">
        <f t="shared" si="289"/>
        <v>42655.549479166672</v>
      </c>
    </row>
    <row r="2444" spans="1:21" ht="49" hidden="1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292"/>
        <v>24</v>
      </c>
      <c r="P2444">
        <f t="shared" si="287"/>
        <v>23.63</v>
      </c>
      <c r="Q2444" s="10" t="s">
        <v>8323</v>
      </c>
      <c r="R2444" t="s">
        <v>8324</v>
      </c>
      <c r="S2444" s="14">
        <f t="shared" si="288"/>
        <v>42744.416030092587</v>
      </c>
      <c r="T2444" s="15">
        <f t="shared" si="289"/>
        <v>42774.416030092587</v>
      </c>
    </row>
    <row r="2445" spans="1:21" ht="33" x14ac:dyDescent="0.25">
      <c r="A2445">
        <v>3597</v>
      </c>
      <c r="B2445" s="3" t="s">
        <v>3596</v>
      </c>
      <c r="C2445" s="3" t="s">
        <v>7707</v>
      </c>
      <c r="D2445" s="6">
        <v>2500</v>
      </c>
      <c r="E2445" s="8">
        <v>2565</v>
      </c>
      <c r="F2445" t="s">
        <v>8218</v>
      </c>
      <c r="G2445" t="s">
        <v>8223</v>
      </c>
      <c r="H2445" t="s">
        <v>8245</v>
      </c>
      <c r="I2445">
        <v>1456984740</v>
      </c>
      <c r="J2445">
        <v>1455717790</v>
      </c>
      <c r="K2445" t="b">
        <v>0</v>
      </c>
      <c r="L2445">
        <v>33</v>
      </c>
      <c r="M2445" t="b">
        <v>1</v>
      </c>
      <c r="N2445" t="s">
        <v>8269</v>
      </c>
      <c r="O2445">
        <f t="shared" si="292"/>
        <v>103</v>
      </c>
      <c r="P2445">
        <f t="shared" si="287"/>
        <v>77.73</v>
      </c>
      <c r="Q2445" s="10" t="s">
        <v>8323</v>
      </c>
      <c r="R2445" t="s">
        <v>8326</v>
      </c>
      <c r="S2445" s="14">
        <f t="shared" si="288"/>
        <v>42417.585532407407</v>
      </c>
      <c r="T2445" s="15">
        <f t="shared" si="289"/>
        <v>42432.249305555553</v>
      </c>
      <c r="U2445">
        <f>YEAR(S2445)</f>
        <v>2016</v>
      </c>
    </row>
    <row r="2446" spans="1:21" ht="49" hidden="1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292"/>
        <v>118</v>
      </c>
      <c r="P2446">
        <f t="shared" si="287"/>
        <v>37.450000000000003</v>
      </c>
      <c r="Q2446" s="10" t="s">
        <v>8311</v>
      </c>
      <c r="R2446" t="s">
        <v>8333</v>
      </c>
      <c r="S2446" s="14">
        <f t="shared" si="288"/>
        <v>40590.766886574071</v>
      </c>
      <c r="T2446" s="15">
        <f t="shared" si="289"/>
        <v>40651.725219907406</v>
      </c>
    </row>
    <row r="2447" spans="1:21" ht="49" hidden="1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292"/>
        <v>8</v>
      </c>
      <c r="P2447">
        <f t="shared" si="287"/>
        <v>16.760000000000002</v>
      </c>
      <c r="Q2447" s="10" t="s">
        <v>8321</v>
      </c>
      <c r="R2447" t="s">
        <v>8339</v>
      </c>
      <c r="S2447" s="14">
        <f t="shared" si="288"/>
        <v>41378.69976851852</v>
      </c>
      <c r="T2447" s="15">
        <f t="shared" si="289"/>
        <v>41408.69976851852</v>
      </c>
    </row>
    <row r="2448" spans="1:21" ht="49" hidden="1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292"/>
        <v>16</v>
      </c>
      <c r="P2448">
        <f t="shared" si="287"/>
        <v>68.42</v>
      </c>
      <c r="Q2448" s="10" t="s">
        <v>8323</v>
      </c>
      <c r="R2448" t="s">
        <v>8335</v>
      </c>
      <c r="S2448" s="14">
        <f t="shared" si="288"/>
        <v>42409.241747685184</v>
      </c>
      <c r="T2448" s="15">
        <f t="shared" si="289"/>
        <v>42437.207638888889</v>
      </c>
    </row>
    <row r="2449" spans="1:21" ht="49" hidden="1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292"/>
        <v>137</v>
      </c>
      <c r="P2449">
        <f t="shared" si="287"/>
        <v>30.37</v>
      </c>
      <c r="Q2449" s="10" t="s">
        <v>8327</v>
      </c>
      <c r="R2449" t="s">
        <v>8328</v>
      </c>
      <c r="S2449" s="14">
        <f t="shared" si="288"/>
        <v>41074.834965277776</v>
      </c>
      <c r="T2449" s="15">
        <f t="shared" si="289"/>
        <v>41090.165972222225</v>
      </c>
    </row>
    <row r="2450" spans="1:21" ht="49" hidden="1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292"/>
        <v>102</v>
      </c>
      <c r="P2450">
        <f t="shared" si="287"/>
        <v>58.21</v>
      </c>
      <c r="Q2450" s="10" t="s">
        <v>8327</v>
      </c>
      <c r="R2450" t="s">
        <v>8331</v>
      </c>
      <c r="S2450" s="14">
        <f t="shared" si="288"/>
        <v>41177.060381944444</v>
      </c>
      <c r="T2450" s="15">
        <f t="shared" si="289"/>
        <v>41227.102048611108</v>
      </c>
    </row>
    <row r="2451" spans="1:21" ht="49" hidden="1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292"/>
        <v>148</v>
      </c>
      <c r="P2451">
        <f t="shared" si="287"/>
        <v>54.27</v>
      </c>
      <c r="Q2451" s="10" t="s">
        <v>8311</v>
      </c>
      <c r="R2451" t="s">
        <v>8333</v>
      </c>
      <c r="S2451" s="14">
        <f t="shared" si="288"/>
        <v>40990.709317129629</v>
      </c>
      <c r="T2451" s="15">
        <f t="shared" si="289"/>
        <v>41015.875</v>
      </c>
    </row>
    <row r="2452" spans="1:21" ht="49" x14ac:dyDescent="0.25">
      <c r="A2452">
        <v>3598</v>
      </c>
      <c r="B2452" s="3" t="s">
        <v>3597</v>
      </c>
      <c r="C2452" s="3" t="s">
        <v>7708</v>
      </c>
      <c r="D2452" s="6">
        <v>1000</v>
      </c>
      <c r="E2452" s="8">
        <v>1101</v>
      </c>
      <c r="F2452" t="s">
        <v>8218</v>
      </c>
      <c r="G2452" t="s">
        <v>8223</v>
      </c>
      <c r="H2452" t="s">
        <v>8245</v>
      </c>
      <c r="I2452">
        <v>1409720340</v>
      </c>
      <c r="J2452">
        <v>1408129822</v>
      </c>
      <c r="K2452" t="b">
        <v>0</v>
      </c>
      <c r="L2452">
        <v>27</v>
      </c>
      <c r="M2452" t="b">
        <v>1</v>
      </c>
      <c r="N2452" t="s">
        <v>8269</v>
      </c>
      <c r="O2452">
        <f t="shared" si="292"/>
        <v>110</v>
      </c>
      <c r="P2452">
        <f t="shared" ref="P2452:P2515" si="294">IFERROR(ROUND(E2452/L2452,2),0)</f>
        <v>40.78</v>
      </c>
      <c r="Q2452" s="10" t="s">
        <v>8323</v>
      </c>
      <c r="R2452" t="s">
        <v>8326</v>
      </c>
      <c r="S2452" s="14">
        <f t="shared" ref="S2452:S2515" si="295">(((J2452/60)/60)/24)+DATE(1970,1,1)</f>
        <v>41866.79886574074</v>
      </c>
      <c r="T2452" s="15">
        <f t="shared" ref="T2452:T2515" si="296">(((I2452/60)/60)/24)+DATE(1970,1,1)</f>
        <v>41885.207638888889</v>
      </c>
      <c r="U2452">
        <f>YEAR(S2452)</f>
        <v>2014</v>
      </c>
    </row>
    <row r="2453" spans="1:21" ht="49" hidden="1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292"/>
        <v>163</v>
      </c>
      <c r="P2453">
        <f t="shared" si="294"/>
        <v>27.1</v>
      </c>
      <c r="Q2453" s="10" t="s">
        <v>8316</v>
      </c>
      <c r="R2453" t="s">
        <v>8317</v>
      </c>
      <c r="S2453" s="14">
        <f t="shared" si="295"/>
        <v>40906.787581018521</v>
      </c>
      <c r="T2453" s="15">
        <f t="shared" si="296"/>
        <v>40936.787581018521</v>
      </c>
    </row>
    <row r="2454" spans="1:21" ht="49" hidden="1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292"/>
        <v>116</v>
      </c>
      <c r="P2454">
        <f t="shared" si="294"/>
        <v>24.58</v>
      </c>
      <c r="Q2454" s="10" t="s">
        <v>8327</v>
      </c>
      <c r="R2454" t="s">
        <v>8331</v>
      </c>
      <c r="S2454" s="14">
        <f t="shared" si="295"/>
        <v>41176.684907407405</v>
      </c>
      <c r="T2454" s="15">
        <f t="shared" si="296"/>
        <v>41206.684907407405</v>
      </c>
    </row>
    <row r="2455" spans="1:21" ht="49" hidden="1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292"/>
        <v>101</v>
      </c>
      <c r="P2455">
        <f t="shared" si="294"/>
        <v>115.71</v>
      </c>
      <c r="Q2455" s="10" t="s">
        <v>8327</v>
      </c>
      <c r="R2455" t="s">
        <v>8331</v>
      </c>
      <c r="S2455" s="14">
        <f t="shared" si="295"/>
        <v>41074.727037037039</v>
      </c>
      <c r="T2455" s="15">
        <f t="shared" si="296"/>
        <v>41088.727037037039</v>
      </c>
    </row>
    <row r="2456" spans="1:21" ht="49" x14ac:dyDescent="0.25">
      <c r="A2456">
        <v>3599</v>
      </c>
      <c r="B2456" s="3" t="s">
        <v>3598</v>
      </c>
      <c r="C2456" s="3" t="s">
        <v>7709</v>
      </c>
      <c r="D2456" s="6">
        <v>500</v>
      </c>
      <c r="E2456" s="8">
        <v>1010</v>
      </c>
      <c r="F2456" t="s">
        <v>8218</v>
      </c>
      <c r="G2456" t="s">
        <v>8223</v>
      </c>
      <c r="H2456" t="s">
        <v>8245</v>
      </c>
      <c r="I2456">
        <v>1440892800</v>
      </c>
      <c r="J2456">
        <v>1438715077</v>
      </c>
      <c r="K2456" t="b">
        <v>0</v>
      </c>
      <c r="L2456">
        <v>17</v>
      </c>
      <c r="M2456" t="b">
        <v>1</v>
      </c>
      <c r="N2456" t="s">
        <v>8269</v>
      </c>
      <c r="O2456">
        <f t="shared" si="292"/>
        <v>202</v>
      </c>
      <c r="P2456">
        <f t="shared" si="294"/>
        <v>59.41</v>
      </c>
      <c r="Q2456" s="10" t="s">
        <v>8323</v>
      </c>
      <c r="R2456" t="s">
        <v>8326</v>
      </c>
      <c r="S2456" s="14">
        <f t="shared" si="295"/>
        <v>42220.79487268519</v>
      </c>
      <c r="T2456" s="15">
        <f t="shared" si="296"/>
        <v>42246</v>
      </c>
      <c r="U2456">
        <f>YEAR(S2456)</f>
        <v>2015</v>
      </c>
    </row>
    <row r="2457" spans="1:21" ht="49" hidden="1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292"/>
        <v>27</v>
      </c>
      <c r="P2457">
        <f t="shared" si="294"/>
        <v>36.68</v>
      </c>
      <c r="Q2457" s="10" t="s">
        <v>8311</v>
      </c>
      <c r="R2457" t="s">
        <v>8348</v>
      </c>
      <c r="S2457" s="14">
        <f t="shared" si="295"/>
        <v>41796.531701388885</v>
      </c>
      <c r="T2457" s="15">
        <f t="shared" si="296"/>
        <v>41833.207638888889</v>
      </c>
    </row>
    <row r="2458" spans="1:21" ht="49" hidden="1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292"/>
        <v>101</v>
      </c>
      <c r="P2458">
        <f t="shared" si="294"/>
        <v>35</v>
      </c>
      <c r="Q2458" s="10" t="s">
        <v>8308</v>
      </c>
      <c r="R2458" t="s">
        <v>8309</v>
      </c>
      <c r="S2458" s="14">
        <f t="shared" si="295"/>
        <v>40102.918055555558</v>
      </c>
      <c r="T2458" s="15">
        <f t="shared" si="296"/>
        <v>40140.249305555553</v>
      </c>
    </row>
    <row r="2459" spans="1:21" ht="49" hidden="1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292"/>
        <v>7</v>
      </c>
      <c r="P2459">
        <f t="shared" si="294"/>
        <v>80.5</v>
      </c>
      <c r="Q2459" s="10" t="s">
        <v>8311</v>
      </c>
      <c r="R2459" t="s">
        <v>8348</v>
      </c>
      <c r="S2459" s="14">
        <f t="shared" si="295"/>
        <v>42673.625868055555</v>
      </c>
      <c r="T2459" s="15">
        <f t="shared" si="296"/>
        <v>42714.458333333328</v>
      </c>
    </row>
    <row r="2460" spans="1:21" ht="33" x14ac:dyDescent="0.25">
      <c r="A2460">
        <v>3600</v>
      </c>
      <c r="B2460" s="3" t="s">
        <v>3599</v>
      </c>
      <c r="C2460" s="3" t="s">
        <v>7710</v>
      </c>
      <c r="D2460" s="6">
        <v>10</v>
      </c>
      <c r="E2460" s="8">
        <v>13</v>
      </c>
      <c r="F2460" t="s">
        <v>8218</v>
      </c>
      <c r="G2460" t="s">
        <v>8223</v>
      </c>
      <c r="H2460" t="s">
        <v>8245</v>
      </c>
      <c r="I2460">
        <v>1476390164</v>
      </c>
      <c r="J2460">
        <v>1473970964</v>
      </c>
      <c r="K2460" t="b">
        <v>0</v>
      </c>
      <c r="L2460">
        <v>4</v>
      </c>
      <c r="M2460" t="b">
        <v>1</v>
      </c>
      <c r="N2460" t="s">
        <v>8269</v>
      </c>
      <c r="O2460">
        <f t="shared" si="292"/>
        <v>130</v>
      </c>
      <c r="P2460">
        <f t="shared" si="294"/>
        <v>3.25</v>
      </c>
      <c r="Q2460" s="10" t="s">
        <v>8323</v>
      </c>
      <c r="R2460" t="s">
        <v>8326</v>
      </c>
      <c r="S2460" s="14">
        <f t="shared" si="295"/>
        <v>42628.849120370374</v>
      </c>
      <c r="T2460" s="15">
        <f t="shared" si="296"/>
        <v>42656.849120370374</v>
      </c>
      <c r="U2460">
        <f>YEAR(S2460)</f>
        <v>2016</v>
      </c>
    </row>
    <row r="2461" spans="1:21" ht="49" hidden="1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292"/>
        <v>134</v>
      </c>
      <c r="P2461">
        <f t="shared" si="294"/>
        <v>53.4</v>
      </c>
      <c r="Q2461" s="10" t="s">
        <v>8319</v>
      </c>
      <c r="R2461" t="s">
        <v>8320</v>
      </c>
      <c r="S2461" s="14">
        <f t="shared" si="295"/>
        <v>42338.84375</v>
      </c>
      <c r="T2461" s="15">
        <f t="shared" si="296"/>
        <v>42367.958333333328</v>
      </c>
    </row>
    <row r="2462" spans="1:21" ht="49" hidden="1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292"/>
        <v>27</v>
      </c>
      <c r="P2462">
        <f t="shared" si="294"/>
        <v>42.16</v>
      </c>
      <c r="Q2462" s="10" t="s">
        <v>8311</v>
      </c>
      <c r="R2462" t="s">
        <v>8356</v>
      </c>
      <c r="S2462" s="14">
        <f t="shared" si="295"/>
        <v>41850.781377314815</v>
      </c>
      <c r="T2462" s="15">
        <f t="shared" si="296"/>
        <v>41880.781377314815</v>
      </c>
    </row>
    <row r="2463" spans="1:21" ht="49" hidden="1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292"/>
        <v>133</v>
      </c>
      <c r="P2463">
        <f t="shared" si="294"/>
        <v>57.14</v>
      </c>
      <c r="Q2463" s="10" t="s">
        <v>8321</v>
      </c>
      <c r="R2463" t="s">
        <v>8332</v>
      </c>
      <c r="S2463" s="14">
        <f t="shared" si="295"/>
        <v>42318.025011574078</v>
      </c>
      <c r="T2463" s="15">
        <f t="shared" si="296"/>
        <v>42378.025011574078</v>
      </c>
    </row>
    <row r="2464" spans="1:21" ht="33" hidden="1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292"/>
        <v>16</v>
      </c>
      <c r="P2464">
        <f t="shared" si="294"/>
        <v>160</v>
      </c>
      <c r="Q2464" s="10" t="s">
        <v>8321</v>
      </c>
      <c r="R2464" t="s">
        <v>8325</v>
      </c>
      <c r="S2464" s="14">
        <f t="shared" si="295"/>
        <v>42182.234456018516</v>
      </c>
      <c r="T2464" s="15">
        <f t="shared" si="296"/>
        <v>42206.290972222225</v>
      </c>
    </row>
    <row r="2465" spans="1:21" ht="49" hidden="1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292"/>
        <v>18</v>
      </c>
      <c r="P2465">
        <f t="shared" si="294"/>
        <v>88.89</v>
      </c>
      <c r="Q2465" s="10" t="s">
        <v>8311</v>
      </c>
      <c r="R2465" t="s">
        <v>8348</v>
      </c>
      <c r="S2465" s="14">
        <f t="shared" si="295"/>
        <v>42192.675821759258</v>
      </c>
      <c r="T2465" s="15">
        <f t="shared" si="296"/>
        <v>42232.675821759258</v>
      </c>
    </row>
    <row r="2466" spans="1:21" ht="49" hidden="1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292"/>
        <v>1</v>
      </c>
      <c r="P2466">
        <f t="shared" si="294"/>
        <v>200</v>
      </c>
      <c r="Q2466" s="10" t="s">
        <v>8319</v>
      </c>
      <c r="R2466" t="s">
        <v>8345</v>
      </c>
      <c r="S2466" s="14">
        <f t="shared" si="295"/>
        <v>41820.914641203701</v>
      </c>
      <c r="T2466" s="15">
        <f t="shared" si="296"/>
        <v>41860.914641203701</v>
      </c>
    </row>
    <row r="2467" spans="1:21" ht="49" x14ac:dyDescent="0.25">
      <c r="A2467">
        <v>3601</v>
      </c>
      <c r="B2467" s="3" t="s">
        <v>3600</v>
      </c>
      <c r="C2467" s="3" t="s">
        <v>7711</v>
      </c>
      <c r="D2467" s="6">
        <v>2000</v>
      </c>
      <c r="E2467" s="8">
        <v>2087</v>
      </c>
      <c r="F2467" t="s">
        <v>8218</v>
      </c>
      <c r="G2467" t="s">
        <v>8224</v>
      </c>
      <c r="H2467" t="s">
        <v>8246</v>
      </c>
      <c r="I2467">
        <v>1421452682</v>
      </c>
      <c r="J2467">
        <v>1418860682</v>
      </c>
      <c r="K2467" t="b">
        <v>0</v>
      </c>
      <c r="L2467">
        <v>53</v>
      </c>
      <c r="M2467" t="b">
        <v>1</v>
      </c>
      <c r="N2467" t="s">
        <v>8269</v>
      </c>
      <c r="O2467">
        <f t="shared" si="292"/>
        <v>104</v>
      </c>
      <c r="P2467">
        <f t="shared" si="294"/>
        <v>39.380000000000003</v>
      </c>
      <c r="Q2467" s="10" t="s">
        <v>8323</v>
      </c>
      <c r="R2467" t="s">
        <v>8326</v>
      </c>
      <c r="S2467" s="14">
        <f t="shared" si="295"/>
        <v>41990.99863425926</v>
      </c>
      <c r="T2467" s="15">
        <f t="shared" si="296"/>
        <v>42020.99863425926</v>
      </c>
      <c r="U2467">
        <f t="shared" ref="U2467:U2468" si="297">YEAR(S2467)</f>
        <v>2014</v>
      </c>
    </row>
    <row r="2468" spans="1:21" ht="49" x14ac:dyDescent="0.25">
      <c r="A2468">
        <v>3602</v>
      </c>
      <c r="B2468" s="3" t="s">
        <v>3601</v>
      </c>
      <c r="C2468" s="3" t="s">
        <v>7712</v>
      </c>
      <c r="D2468" s="6">
        <v>4000</v>
      </c>
      <c r="E2468" s="8">
        <v>4002</v>
      </c>
      <c r="F2468" t="s">
        <v>8218</v>
      </c>
      <c r="G2468" t="s">
        <v>8223</v>
      </c>
      <c r="H2468" t="s">
        <v>8245</v>
      </c>
      <c r="I2468">
        <v>1463520479</v>
      </c>
      <c r="J2468">
        <v>1458336479</v>
      </c>
      <c r="K2468" t="b">
        <v>0</v>
      </c>
      <c r="L2468">
        <v>49</v>
      </c>
      <c r="M2468" t="b">
        <v>1</v>
      </c>
      <c r="N2468" t="s">
        <v>8269</v>
      </c>
      <c r="O2468">
        <f t="shared" si="292"/>
        <v>100</v>
      </c>
      <c r="P2468">
        <f t="shared" si="294"/>
        <v>81.67</v>
      </c>
      <c r="Q2468" s="10" t="s">
        <v>8323</v>
      </c>
      <c r="R2468" t="s">
        <v>8326</v>
      </c>
      <c r="S2468" s="14">
        <f t="shared" si="295"/>
        <v>42447.894432870366</v>
      </c>
      <c r="T2468" s="15">
        <f t="shared" si="296"/>
        <v>42507.894432870366</v>
      </c>
      <c r="U2468">
        <f t="shared" si="297"/>
        <v>2016</v>
      </c>
    </row>
    <row r="2469" spans="1:21" ht="49" hidden="1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292"/>
        <v>266</v>
      </c>
      <c r="P2469">
        <f t="shared" si="294"/>
        <v>26.57</v>
      </c>
      <c r="Q2469" s="10" t="s">
        <v>8327</v>
      </c>
      <c r="R2469" t="s">
        <v>8328</v>
      </c>
      <c r="S2469" s="14">
        <f t="shared" si="295"/>
        <v>40991.708055555559</v>
      </c>
      <c r="T2469" s="15">
        <f t="shared" si="296"/>
        <v>41021.708055555559</v>
      </c>
    </row>
    <row r="2470" spans="1:21" ht="49" hidden="1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292"/>
        <v>16</v>
      </c>
      <c r="P2470">
        <f t="shared" si="294"/>
        <v>88.44</v>
      </c>
      <c r="Q2470" s="10" t="s">
        <v>8323</v>
      </c>
      <c r="R2470" t="s">
        <v>8324</v>
      </c>
      <c r="S2470" s="14">
        <f t="shared" si="295"/>
        <v>42566.948414351849</v>
      </c>
      <c r="T2470" s="15">
        <f t="shared" si="296"/>
        <v>42596.948414351849</v>
      </c>
    </row>
    <row r="2471" spans="1:21" ht="49" hidden="1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292"/>
        <v>106</v>
      </c>
      <c r="P2471">
        <f t="shared" si="294"/>
        <v>88.33</v>
      </c>
      <c r="Q2471" s="10" t="s">
        <v>8323</v>
      </c>
      <c r="R2471" t="s">
        <v>8335</v>
      </c>
      <c r="S2471" s="14">
        <f t="shared" si="295"/>
        <v>41872.291238425925</v>
      </c>
      <c r="T2471" s="15">
        <f t="shared" si="296"/>
        <v>41897.255555555559</v>
      </c>
    </row>
    <row r="2472" spans="1:21" ht="49" hidden="1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292"/>
        <v>4</v>
      </c>
      <c r="P2472">
        <f t="shared" si="294"/>
        <v>56.79</v>
      </c>
      <c r="Q2472" s="10" t="s">
        <v>8323</v>
      </c>
      <c r="R2472" t="s">
        <v>8324</v>
      </c>
      <c r="S2472" s="14">
        <f t="shared" si="295"/>
        <v>42114.825532407413</v>
      </c>
      <c r="T2472" s="15">
        <f t="shared" si="296"/>
        <v>42144.825532407413</v>
      </c>
    </row>
    <row r="2473" spans="1:21" ht="49" x14ac:dyDescent="0.25">
      <c r="A2473">
        <v>3603</v>
      </c>
      <c r="B2473" s="3" t="s">
        <v>3602</v>
      </c>
      <c r="C2473" s="3" t="s">
        <v>7713</v>
      </c>
      <c r="D2473" s="6">
        <v>1500</v>
      </c>
      <c r="E2473" s="8">
        <v>2560</v>
      </c>
      <c r="F2473" t="s">
        <v>8218</v>
      </c>
      <c r="G2473" t="s">
        <v>8223</v>
      </c>
      <c r="H2473" t="s">
        <v>8245</v>
      </c>
      <c r="I2473">
        <v>1446759880</v>
      </c>
      <c r="J2473">
        <v>1444164280</v>
      </c>
      <c r="K2473" t="b">
        <v>0</v>
      </c>
      <c r="L2473">
        <v>57</v>
      </c>
      <c r="M2473" t="b">
        <v>1</v>
      </c>
      <c r="N2473" t="s">
        <v>8269</v>
      </c>
      <c r="O2473">
        <f t="shared" si="292"/>
        <v>171</v>
      </c>
      <c r="P2473">
        <f t="shared" si="294"/>
        <v>44.91</v>
      </c>
      <c r="Q2473" s="10" t="s">
        <v>8323</v>
      </c>
      <c r="R2473" t="s">
        <v>8326</v>
      </c>
      <c r="S2473" s="14">
        <f t="shared" si="295"/>
        <v>42283.864351851851</v>
      </c>
      <c r="T2473" s="15">
        <f t="shared" si="296"/>
        <v>42313.906018518523</v>
      </c>
      <c r="U2473">
        <f t="shared" ref="U2473:U2474" si="298">YEAR(S2473)</f>
        <v>2015</v>
      </c>
    </row>
    <row r="2474" spans="1:21" ht="49" x14ac:dyDescent="0.25">
      <c r="A2474">
        <v>3604</v>
      </c>
      <c r="B2474" s="3" t="s">
        <v>3603</v>
      </c>
      <c r="C2474" s="3" t="s">
        <v>7714</v>
      </c>
      <c r="D2474" s="6">
        <v>3000</v>
      </c>
      <c r="E2474" s="8">
        <v>3385</v>
      </c>
      <c r="F2474" t="s">
        <v>8218</v>
      </c>
      <c r="G2474" t="s">
        <v>8223</v>
      </c>
      <c r="H2474" t="s">
        <v>8245</v>
      </c>
      <c r="I2474">
        <v>1461913140</v>
      </c>
      <c r="J2474">
        <v>1461370956</v>
      </c>
      <c r="K2474" t="b">
        <v>0</v>
      </c>
      <c r="L2474">
        <v>69</v>
      </c>
      <c r="M2474" t="b">
        <v>1</v>
      </c>
      <c r="N2474" t="s">
        <v>8269</v>
      </c>
      <c r="O2474">
        <f t="shared" si="292"/>
        <v>113</v>
      </c>
      <c r="P2474">
        <f t="shared" si="294"/>
        <v>49.06</v>
      </c>
      <c r="Q2474" s="10" t="s">
        <v>8323</v>
      </c>
      <c r="R2474" t="s">
        <v>8326</v>
      </c>
      <c r="S2474" s="14">
        <f t="shared" si="295"/>
        <v>42483.015694444446</v>
      </c>
      <c r="T2474" s="15">
        <f t="shared" si="296"/>
        <v>42489.290972222225</v>
      </c>
      <c r="U2474">
        <f t="shared" si="298"/>
        <v>2016</v>
      </c>
    </row>
    <row r="2475" spans="1:21" ht="49" hidden="1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292"/>
        <v>1</v>
      </c>
      <c r="P2475">
        <f t="shared" si="294"/>
        <v>112.57</v>
      </c>
      <c r="Q2475" s="10" t="s">
        <v>8308</v>
      </c>
      <c r="R2475" t="s">
        <v>8342</v>
      </c>
      <c r="S2475" s="14">
        <f t="shared" si="295"/>
        <v>42191.70175925926</v>
      </c>
      <c r="T2475" s="15">
        <f t="shared" si="296"/>
        <v>42221.70175925926</v>
      </c>
    </row>
    <row r="2476" spans="1:21" ht="49" hidden="1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292"/>
        <v>106</v>
      </c>
      <c r="P2476">
        <f t="shared" si="294"/>
        <v>23.12</v>
      </c>
      <c r="Q2476" s="10" t="s">
        <v>8327</v>
      </c>
      <c r="R2476" t="s">
        <v>8341</v>
      </c>
      <c r="S2476" s="14">
        <f t="shared" si="295"/>
        <v>41222.991400462961</v>
      </c>
      <c r="T2476" s="15">
        <f t="shared" si="296"/>
        <v>41267.991400462961</v>
      </c>
    </row>
    <row r="2477" spans="1:21" ht="49" x14ac:dyDescent="0.25">
      <c r="A2477">
        <v>3605</v>
      </c>
      <c r="B2477" s="3" t="s">
        <v>3604</v>
      </c>
      <c r="C2477" s="3" t="s">
        <v>7715</v>
      </c>
      <c r="D2477" s="6">
        <v>250</v>
      </c>
      <c r="E2477" s="8">
        <v>460</v>
      </c>
      <c r="F2477" t="s">
        <v>8218</v>
      </c>
      <c r="G2477" t="s">
        <v>8224</v>
      </c>
      <c r="H2477" t="s">
        <v>8246</v>
      </c>
      <c r="I2477">
        <v>1455390126</v>
      </c>
      <c r="J2477">
        <v>1452798126</v>
      </c>
      <c r="K2477" t="b">
        <v>0</v>
      </c>
      <c r="L2477">
        <v>15</v>
      </c>
      <c r="M2477" t="b">
        <v>1</v>
      </c>
      <c r="N2477" t="s">
        <v>8269</v>
      </c>
      <c r="O2477">
        <f t="shared" si="292"/>
        <v>184</v>
      </c>
      <c r="P2477">
        <f t="shared" si="294"/>
        <v>30.67</v>
      </c>
      <c r="Q2477" s="10" t="s">
        <v>8323</v>
      </c>
      <c r="R2477" t="s">
        <v>8326</v>
      </c>
      <c r="S2477" s="14">
        <f t="shared" si="295"/>
        <v>42383.793124999997</v>
      </c>
      <c r="T2477" s="15">
        <f t="shared" si="296"/>
        <v>42413.793124999997</v>
      </c>
      <c r="U2477">
        <f t="shared" ref="U2477:U2482" si="299">YEAR(S2477)</f>
        <v>2016</v>
      </c>
    </row>
    <row r="2478" spans="1:21" ht="49" x14ac:dyDescent="0.25">
      <c r="A2478">
        <v>3606</v>
      </c>
      <c r="B2478" s="3" t="s">
        <v>3605</v>
      </c>
      <c r="C2478" s="3" t="s">
        <v>7716</v>
      </c>
      <c r="D2478" s="6">
        <v>3000</v>
      </c>
      <c r="E2478" s="8">
        <v>3908</v>
      </c>
      <c r="F2478" t="s">
        <v>8218</v>
      </c>
      <c r="G2478" t="s">
        <v>8224</v>
      </c>
      <c r="H2478" t="s">
        <v>8246</v>
      </c>
      <c r="I2478">
        <v>1471185057</v>
      </c>
      <c r="J2478">
        <v>1468593057</v>
      </c>
      <c r="K2478" t="b">
        <v>0</v>
      </c>
      <c r="L2478">
        <v>64</v>
      </c>
      <c r="M2478" t="b">
        <v>1</v>
      </c>
      <c r="N2478" t="s">
        <v>8269</v>
      </c>
      <c r="O2478">
        <f t="shared" si="292"/>
        <v>130</v>
      </c>
      <c r="P2478">
        <f t="shared" si="294"/>
        <v>61.06</v>
      </c>
      <c r="Q2478" s="10" t="s">
        <v>8323</v>
      </c>
      <c r="R2478" t="s">
        <v>8326</v>
      </c>
      <c r="S2478" s="14">
        <f t="shared" si="295"/>
        <v>42566.604826388888</v>
      </c>
      <c r="T2478" s="15">
        <f t="shared" si="296"/>
        <v>42596.604826388888</v>
      </c>
      <c r="U2478">
        <f t="shared" si="299"/>
        <v>2016</v>
      </c>
    </row>
    <row r="2479" spans="1:21" ht="33" x14ac:dyDescent="0.25">
      <c r="A2479">
        <v>3607</v>
      </c>
      <c r="B2479" s="3" t="s">
        <v>3606</v>
      </c>
      <c r="C2479" s="3" t="s">
        <v>7717</v>
      </c>
      <c r="D2479" s="6">
        <v>550</v>
      </c>
      <c r="E2479" s="8">
        <v>580</v>
      </c>
      <c r="F2479" t="s">
        <v>8218</v>
      </c>
      <c r="G2479" t="s">
        <v>8224</v>
      </c>
      <c r="H2479" t="s">
        <v>8246</v>
      </c>
      <c r="I2479">
        <v>1450137600</v>
      </c>
      <c r="J2479">
        <v>1448924882</v>
      </c>
      <c r="K2479" t="b">
        <v>0</v>
      </c>
      <c r="L2479">
        <v>20</v>
      </c>
      <c r="M2479" t="b">
        <v>1</v>
      </c>
      <c r="N2479" t="s">
        <v>8269</v>
      </c>
      <c r="O2479">
        <f t="shared" si="292"/>
        <v>105</v>
      </c>
      <c r="P2479">
        <f t="shared" si="294"/>
        <v>29</v>
      </c>
      <c r="Q2479" s="10" t="s">
        <v>8323</v>
      </c>
      <c r="R2479" t="s">
        <v>8326</v>
      </c>
      <c r="S2479" s="14">
        <f t="shared" si="295"/>
        <v>42338.963912037041</v>
      </c>
      <c r="T2479" s="15">
        <f t="shared" si="296"/>
        <v>42353</v>
      </c>
      <c r="U2479">
        <f t="shared" si="299"/>
        <v>2015</v>
      </c>
    </row>
    <row r="2480" spans="1:21" ht="49" x14ac:dyDescent="0.25">
      <c r="A2480">
        <v>3608</v>
      </c>
      <c r="B2480" s="3" t="s">
        <v>3607</v>
      </c>
      <c r="C2480" s="3" t="s">
        <v>7718</v>
      </c>
      <c r="D2480" s="6">
        <v>800</v>
      </c>
      <c r="E2480" s="8">
        <v>800</v>
      </c>
      <c r="F2480" t="s">
        <v>8218</v>
      </c>
      <c r="G2480" t="s">
        <v>8224</v>
      </c>
      <c r="H2480" t="s">
        <v>8246</v>
      </c>
      <c r="I2480">
        <v>1466172000</v>
      </c>
      <c r="J2480">
        <v>1463418090</v>
      </c>
      <c r="K2480" t="b">
        <v>0</v>
      </c>
      <c r="L2480">
        <v>27</v>
      </c>
      <c r="M2480" t="b">
        <v>1</v>
      </c>
      <c r="N2480" t="s">
        <v>8269</v>
      </c>
      <c r="O2480">
        <f t="shared" si="292"/>
        <v>100</v>
      </c>
      <c r="P2480">
        <f t="shared" si="294"/>
        <v>29.63</v>
      </c>
      <c r="Q2480" s="10" t="s">
        <v>8323</v>
      </c>
      <c r="R2480" t="s">
        <v>8326</v>
      </c>
      <c r="S2480" s="14">
        <f t="shared" si="295"/>
        <v>42506.709375000006</v>
      </c>
      <c r="T2480" s="15">
        <f t="shared" si="296"/>
        <v>42538.583333333328</v>
      </c>
      <c r="U2480">
        <f t="shared" si="299"/>
        <v>2016</v>
      </c>
    </row>
    <row r="2481" spans="1:21" ht="49" x14ac:dyDescent="0.25">
      <c r="A2481">
        <v>3609</v>
      </c>
      <c r="B2481" s="3" t="s">
        <v>3608</v>
      </c>
      <c r="C2481" s="3" t="s">
        <v>7719</v>
      </c>
      <c r="D2481" s="6">
        <v>1960</v>
      </c>
      <c r="E2481" s="8">
        <v>3005</v>
      </c>
      <c r="F2481" t="s">
        <v>8218</v>
      </c>
      <c r="G2481" t="s">
        <v>8224</v>
      </c>
      <c r="H2481" t="s">
        <v>8246</v>
      </c>
      <c r="I2481">
        <v>1459378085</v>
      </c>
      <c r="J2481">
        <v>1456789685</v>
      </c>
      <c r="K2481" t="b">
        <v>0</v>
      </c>
      <c r="L2481">
        <v>21</v>
      </c>
      <c r="M2481" t="b">
        <v>1</v>
      </c>
      <c r="N2481" t="s">
        <v>8269</v>
      </c>
      <c r="O2481">
        <f t="shared" si="292"/>
        <v>153</v>
      </c>
      <c r="P2481">
        <f t="shared" si="294"/>
        <v>143.1</v>
      </c>
      <c r="Q2481" s="10" t="s">
        <v>8323</v>
      </c>
      <c r="R2481" t="s">
        <v>8326</v>
      </c>
      <c r="S2481" s="14">
        <f t="shared" si="295"/>
        <v>42429.991724537031</v>
      </c>
      <c r="T2481" s="15">
        <f t="shared" si="296"/>
        <v>42459.950057870374</v>
      </c>
      <c r="U2481">
        <f t="shared" si="299"/>
        <v>2016</v>
      </c>
    </row>
    <row r="2482" spans="1:21" ht="49" x14ac:dyDescent="0.25">
      <c r="A2482">
        <v>3610</v>
      </c>
      <c r="B2482" s="3" t="s">
        <v>3609</v>
      </c>
      <c r="C2482" s="3" t="s">
        <v>7720</v>
      </c>
      <c r="D2482" s="6">
        <v>1000</v>
      </c>
      <c r="E2482" s="8">
        <v>1623</v>
      </c>
      <c r="F2482" t="s">
        <v>8218</v>
      </c>
      <c r="G2482" t="s">
        <v>8224</v>
      </c>
      <c r="H2482" t="s">
        <v>8246</v>
      </c>
      <c r="I2482">
        <v>1439806936</v>
      </c>
      <c r="J2482">
        <v>1437214936</v>
      </c>
      <c r="K2482" t="b">
        <v>0</v>
      </c>
      <c r="L2482">
        <v>31</v>
      </c>
      <c r="M2482" t="b">
        <v>1</v>
      </c>
      <c r="N2482" t="s">
        <v>8269</v>
      </c>
      <c r="O2482">
        <f t="shared" si="292"/>
        <v>162</v>
      </c>
      <c r="P2482">
        <f t="shared" si="294"/>
        <v>52.35</v>
      </c>
      <c r="Q2482" s="10" t="s">
        <v>8323</v>
      </c>
      <c r="R2482" t="s">
        <v>8326</v>
      </c>
      <c r="S2482" s="14">
        <f t="shared" si="295"/>
        <v>42203.432129629626</v>
      </c>
      <c r="T2482" s="15">
        <f t="shared" si="296"/>
        <v>42233.432129629626</v>
      </c>
      <c r="U2482">
        <f t="shared" si="299"/>
        <v>2015</v>
      </c>
    </row>
    <row r="2483" spans="1:21" ht="49" hidden="1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292"/>
        <v>7</v>
      </c>
      <c r="P2483">
        <f t="shared" si="294"/>
        <v>47.88</v>
      </c>
      <c r="Q2483" s="10" t="s">
        <v>8321</v>
      </c>
      <c r="R2483" t="s">
        <v>8339</v>
      </c>
      <c r="S2483" s="14">
        <f t="shared" si="295"/>
        <v>42037.083564814813</v>
      </c>
      <c r="T2483" s="15">
        <f t="shared" si="296"/>
        <v>42067.083564814813</v>
      </c>
    </row>
    <row r="2484" spans="1:21" ht="49" hidden="1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292"/>
        <v>116</v>
      </c>
      <c r="P2484">
        <f t="shared" si="294"/>
        <v>40.21</v>
      </c>
      <c r="Q2484" s="10" t="s">
        <v>8311</v>
      </c>
      <c r="R2484" t="s">
        <v>8333</v>
      </c>
      <c r="S2484" s="14">
        <f t="shared" si="295"/>
        <v>40668.814699074072</v>
      </c>
      <c r="T2484" s="15">
        <f t="shared" si="296"/>
        <v>40730.814699074072</v>
      </c>
    </row>
    <row r="2485" spans="1:21" ht="65" hidden="1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292"/>
        <v>127</v>
      </c>
      <c r="P2485">
        <f t="shared" si="294"/>
        <v>21.19</v>
      </c>
      <c r="Q2485" s="10" t="s">
        <v>8321</v>
      </c>
      <c r="R2485" t="s">
        <v>8343</v>
      </c>
      <c r="S2485" s="14">
        <f t="shared" si="295"/>
        <v>41663.569340277776</v>
      </c>
      <c r="T2485" s="15">
        <f t="shared" si="296"/>
        <v>41693.569340277776</v>
      </c>
    </row>
    <row r="2486" spans="1:21" ht="49" hidden="1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292"/>
        <v>22</v>
      </c>
      <c r="P2486">
        <f t="shared" si="294"/>
        <v>76</v>
      </c>
      <c r="Q2486" s="10" t="s">
        <v>8327</v>
      </c>
      <c r="R2486" t="s">
        <v>8330</v>
      </c>
      <c r="S2486" s="14">
        <f t="shared" si="295"/>
        <v>42808.781689814816</v>
      </c>
      <c r="T2486" s="15">
        <f t="shared" si="296"/>
        <v>42832.781689814816</v>
      </c>
    </row>
    <row r="2487" spans="1:21" ht="49" x14ac:dyDescent="0.25">
      <c r="A2487">
        <v>3611</v>
      </c>
      <c r="B2487" s="3" t="s">
        <v>3610</v>
      </c>
      <c r="C2487" s="3" t="s">
        <v>7721</v>
      </c>
      <c r="D2487" s="6">
        <v>2500</v>
      </c>
      <c r="E2487" s="8">
        <v>3400</v>
      </c>
      <c r="F2487" t="s">
        <v>8218</v>
      </c>
      <c r="G2487" t="s">
        <v>8224</v>
      </c>
      <c r="H2487" t="s">
        <v>8246</v>
      </c>
      <c r="I2487">
        <v>1428483201</v>
      </c>
      <c r="J2487">
        <v>1425891201</v>
      </c>
      <c r="K2487" t="b">
        <v>0</v>
      </c>
      <c r="L2487">
        <v>51</v>
      </c>
      <c r="M2487" t="b">
        <v>1</v>
      </c>
      <c r="N2487" t="s">
        <v>8269</v>
      </c>
      <c r="O2487">
        <f t="shared" si="292"/>
        <v>136</v>
      </c>
      <c r="P2487">
        <f t="shared" si="294"/>
        <v>66.67</v>
      </c>
      <c r="Q2487" s="10" t="s">
        <v>8323</v>
      </c>
      <c r="R2487" t="s">
        <v>8326</v>
      </c>
      <c r="S2487" s="14">
        <f t="shared" si="295"/>
        <v>42072.370381944449</v>
      </c>
      <c r="T2487" s="15">
        <f t="shared" si="296"/>
        <v>42102.370381944449</v>
      </c>
      <c r="U2487">
        <f t="shared" ref="U2487:U2489" si="300">YEAR(S2487)</f>
        <v>2015</v>
      </c>
    </row>
    <row r="2488" spans="1:21" ht="49" x14ac:dyDescent="0.25">
      <c r="A2488">
        <v>3612</v>
      </c>
      <c r="B2488" s="3" t="s">
        <v>3611</v>
      </c>
      <c r="C2488" s="3" t="s">
        <v>7722</v>
      </c>
      <c r="D2488" s="6">
        <v>5000</v>
      </c>
      <c r="E2488" s="8">
        <v>7220</v>
      </c>
      <c r="F2488" t="s">
        <v>8218</v>
      </c>
      <c r="G2488" t="s">
        <v>8228</v>
      </c>
      <c r="H2488" t="s">
        <v>8250</v>
      </c>
      <c r="I2488">
        <v>1402334811</v>
      </c>
      <c r="J2488">
        <v>1401470811</v>
      </c>
      <c r="K2488" t="b">
        <v>0</v>
      </c>
      <c r="L2488">
        <v>57</v>
      </c>
      <c r="M2488" t="b">
        <v>1</v>
      </c>
      <c r="N2488" t="s">
        <v>8269</v>
      </c>
      <c r="O2488">
        <f t="shared" si="292"/>
        <v>144</v>
      </c>
      <c r="P2488">
        <f t="shared" si="294"/>
        <v>126.67</v>
      </c>
      <c r="Q2488" s="10" t="s">
        <v>8323</v>
      </c>
      <c r="R2488" t="s">
        <v>8326</v>
      </c>
      <c r="S2488" s="14">
        <f t="shared" si="295"/>
        <v>41789.726979166669</v>
      </c>
      <c r="T2488" s="15">
        <f t="shared" si="296"/>
        <v>41799.726979166669</v>
      </c>
      <c r="U2488">
        <f t="shared" si="300"/>
        <v>2014</v>
      </c>
    </row>
    <row r="2489" spans="1:21" ht="33" x14ac:dyDescent="0.25">
      <c r="A2489">
        <v>3613</v>
      </c>
      <c r="B2489" s="3" t="s">
        <v>3612</v>
      </c>
      <c r="C2489" s="3" t="s">
        <v>7723</v>
      </c>
      <c r="D2489" s="6">
        <v>1250</v>
      </c>
      <c r="E2489" s="8">
        <v>1250</v>
      </c>
      <c r="F2489" t="s">
        <v>8218</v>
      </c>
      <c r="G2489" t="s">
        <v>8223</v>
      </c>
      <c r="H2489" t="s">
        <v>8245</v>
      </c>
      <c r="I2489">
        <v>1403964574</v>
      </c>
      <c r="J2489">
        <v>1401372574</v>
      </c>
      <c r="K2489" t="b">
        <v>0</v>
      </c>
      <c r="L2489">
        <v>20</v>
      </c>
      <c r="M2489" t="b">
        <v>1</v>
      </c>
      <c r="N2489" t="s">
        <v>8269</v>
      </c>
      <c r="O2489">
        <f t="shared" si="292"/>
        <v>100</v>
      </c>
      <c r="P2489">
        <f t="shared" si="294"/>
        <v>62.5</v>
      </c>
      <c r="Q2489" s="10" t="s">
        <v>8323</v>
      </c>
      <c r="R2489" t="s">
        <v>8326</v>
      </c>
      <c r="S2489" s="14">
        <f t="shared" si="295"/>
        <v>41788.58997685185</v>
      </c>
      <c r="T2489" s="15">
        <f t="shared" si="296"/>
        <v>41818.58997685185</v>
      </c>
      <c r="U2489">
        <f t="shared" si="300"/>
        <v>2014</v>
      </c>
    </row>
    <row r="2490" spans="1:21" ht="49" hidden="1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292"/>
        <v>101</v>
      </c>
      <c r="P2490">
        <f t="shared" si="294"/>
        <v>42.11</v>
      </c>
      <c r="Q2490" s="10" t="s">
        <v>8327</v>
      </c>
      <c r="R2490" t="s">
        <v>8331</v>
      </c>
      <c r="S2490" s="14">
        <f t="shared" si="295"/>
        <v>41453.688530092593</v>
      </c>
      <c r="T2490" s="15">
        <f t="shared" si="296"/>
        <v>41513.688530092593</v>
      </c>
    </row>
    <row r="2491" spans="1:21" ht="33" hidden="1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292"/>
        <v>151</v>
      </c>
      <c r="P2491">
        <f t="shared" si="294"/>
        <v>50.27</v>
      </c>
      <c r="Q2491" s="10" t="s">
        <v>8327</v>
      </c>
      <c r="R2491" t="s">
        <v>8329</v>
      </c>
      <c r="S2491" s="14">
        <f t="shared" si="295"/>
        <v>41732.479675925926</v>
      </c>
      <c r="T2491" s="15">
        <f t="shared" si="296"/>
        <v>41743.958333333336</v>
      </c>
    </row>
    <row r="2492" spans="1:21" ht="49" x14ac:dyDescent="0.25">
      <c r="A2492">
        <v>3614</v>
      </c>
      <c r="B2492" s="3" t="s">
        <v>3439</v>
      </c>
      <c r="C2492" s="3" t="s">
        <v>7724</v>
      </c>
      <c r="D2492" s="6">
        <v>2500</v>
      </c>
      <c r="E2492" s="8">
        <v>2520</v>
      </c>
      <c r="F2492" t="s">
        <v>8218</v>
      </c>
      <c r="G2492" t="s">
        <v>8223</v>
      </c>
      <c r="H2492" t="s">
        <v>8245</v>
      </c>
      <c r="I2492">
        <v>1434675616</v>
      </c>
      <c r="J2492">
        <v>1432083616</v>
      </c>
      <c r="K2492" t="b">
        <v>0</v>
      </c>
      <c r="L2492">
        <v>71</v>
      </c>
      <c r="M2492" t="b">
        <v>1</v>
      </c>
      <c r="N2492" t="s">
        <v>8269</v>
      </c>
      <c r="O2492">
        <f t="shared" si="292"/>
        <v>101</v>
      </c>
      <c r="P2492">
        <f t="shared" si="294"/>
        <v>35.49</v>
      </c>
      <c r="Q2492" s="10" t="s">
        <v>8323</v>
      </c>
      <c r="R2492" t="s">
        <v>8326</v>
      </c>
      <c r="S2492" s="14">
        <f t="shared" si="295"/>
        <v>42144.041851851856</v>
      </c>
      <c r="T2492" s="15">
        <f t="shared" si="296"/>
        <v>42174.041851851856</v>
      </c>
      <c r="U2492">
        <f>YEAR(S2492)</f>
        <v>2015</v>
      </c>
    </row>
    <row r="2493" spans="1:21" ht="49" hidden="1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292"/>
        <v>75</v>
      </c>
      <c r="P2493">
        <f t="shared" si="294"/>
        <v>35.71</v>
      </c>
      <c r="Q2493" s="10" t="s">
        <v>8327</v>
      </c>
      <c r="R2493" t="s">
        <v>8328</v>
      </c>
      <c r="S2493" s="14">
        <f t="shared" si="295"/>
        <v>42713.941099537042</v>
      </c>
      <c r="T2493" s="15">
        <f t="shared" si="296"/>
        <v>42734.941099537042</v>
      </c>
    </row>
    <row r="2494" spans="1:21" ht="33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292"/>
        <v>125</v>
      </c>
      <c r="P2494">
        <f t="shared" si="294"/>
        <v>27.78</v>
      </c>
      <c r="Q2494" s="10" t="s">
        <v>8327</v>
      </c>
      <c r="R2494" t="s">
        <v>8328</v>
      </c>
      <c r="S2494" s="14">
        <f t="shared" si="295"/>
        <v>41024.985972222225</v>
      </c>
      <c r="T2494" s="15">
        <f t="shared" si="296"/>
        <v>41076.415972222225</v>
      </c>
    </row>
    <row r="2495" spans="1:21" ht="49" x14ac:dyDescent="0.25">
      <c r="A2495">
        <v>3615</v>
      </c>
      <c r="B2495" s="3" t="s">
        <v>3613</v>
      </c>
      <c r="C2495" s="3" t="s">
        <v>7725</v>
      </c>
      <c r="D2495" s="6">
        <v>2500</v>
      </c>
      <c r="E2495" s="8">
        <v>2670</v>
      </c>
      <c r="F2495" t="s">
        <v>8218</v>
      </c>
      <c r="G2495" t="s">
        <v>8224</v>
      </c>
      <c r="H2495" t="s">
        <v>8246</v>
      </c>
      <c r="I2495">
        <v>1449756896</v>
      </c>
      <c r="J2495">
        <v>1447164896</v>
      </c>
      <c r="K2495" t="b">
        <v>0</v>
      </c>
      <c r="L2495">
        <v>72</v>
      </c>
      <c r="M2495" t="b">
        <v>1</v>
      </c>
      <c r="N2495" t="s">
        <v>8269</v>
      </c>
      <c r="O2495">
        <f t="shared" si="292"/>
        <v>107</v>
      </c>
      <c r="P2495">
        <f t="shared" si="294"/>
        <v>37.08</v>
      </c>
      <c r="Q2495" s="10" t="s">
        <v>8323</v>
      </c>
      <c r="R2495" t="s">
        <v>8326</v>
      </c>
      <c r="S2495" s="14">
        <f t="shared" si="295"/>
        <v>42318.593703703707</v>
      </c>
      <c r="T2495" s="15">
        <f t="shared" si="296"/>
        <v>42348.593703703707</v>
      </c>
      <c r="U2495">
        <f>YEAR(S2495)</f>
        <v>2015</v>
      </c>
    </row>
    <row r="2496" spans="1:21" ht="49" hidden="1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292"/>
        <v>30</v>
      </c>
      <c r="P2496">
        <f t="shared" si="294"/>
        <v>93.25</v>
      </c>
      <c r="Q2496" s="10" t="s">
        <v>8321</v>
      </c>
      <c r="R2496" t="s">
        <v>8325</v>
      </c>
      <c r="S2496" s="14">
        <f t="shared" si="295"/>
        <v>41973.847962962958</v>
      </c>
      <c r="T2496" s="15">
        <f t="shared" si="296"/>
        <v>42033.847962962958</v>
      </c>
    </row>
    <row r="2497" spans="1:21" ht="49" hidden="1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292"/>
        <v>149</v>
      </c>
      <c r="P2497">
        <f t="shared" si="294"/>
        <v>37.25</v>
      </c>
      <c r="Q2497" s="10" t="s">
        <v>8323</v>
      </c>
      <c r="R2497" t="s">
        <v>8324</v>
      </c>
      <c r="S2497" s="14">
        <f t="shared" si="295"/>
        <v>42443.989050925928</v>
      </c>
      <c r="T2497" s="15">
        <f t="shared" si="296"/>
        <v>42487.552777777775</v>
      </c>
    </row>
    <row r="2498" spans="1:21" ht="49" x14ac:dyDescent="0.25">
      <c r="A2498">
        <v>3616</v>
      </c>
      <c r="B2498" s="3" t="s">
        <v>3614</v>
      </c>
      <c r="C2498" s="3" t="s">
        <v>7726</v>
      </c>
      <c r="D2498" s="6">
        <v>2500</v>
      </c>
      <c r="E2498" s="8">
        <v>3120</v>
      </c>
      <c r="F2498" t="s">
        <v>8218</v>
      </c>
      <c r="G2498" t="s">
        <v>8224</v>
      </c>
      <c r="H2498" t="s">
        <v>8246</v>
      </c>
      <c r="I2498">
        <v>1426801664</v>
      </c>
      <c r="J2498">
        <v>1424213264</v>
      </c>
      <c r="K2498" t="b">
        <v>0</v>
      </c>
      <c r="L2498">
        <v>45</v>
      </c>
      <c r="M2498" t="b">
        <v>1</v>
      </c>
      <c r="N2498" t="s">
        <v>8269</v>
      </c>
      <c r="O2498">
        <f t="shared" ref="O2498:O2561" si="301">ROUND(E2498/D2498*100,0)</f>
        <v>125</v>
      </c>
      <c r="P2498">
        <f t="shared" si="294"/>
        <v>69.33</v>
      </c>
      <c r="Q2498" s="10" t="s">
        <v>8323</v>
      </c>
      <c r="R2498" t="s">
        <v>8326</v>
      </c>
      <c r="S2498" s="14">
        <f t="shared" si="295"/>
        <v>42052.949814814812</v>
      </c>
      <c r="T2498" s="15">
        <f t="shared" si="296"/>
        <v>42082.908148148148</v>
      </c>
      <c r="U2498">
        <f>YEAR(S2498)</f>
        <v>2015</v>
      </c>
    </row>
    <row r="2499" spans="1:21" ht="49" hidden="1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si="301"/>
        <v>3</v>
      </c>
      <c r="P2499">
        <f t="shared" si="294"/>
        <v>34.880000000000003</v>
      </c>
      <c r="Q2499" s="10" t="s">
        <v>8316</v>
      </c>
      <c r="R2499" t="s">
        <v>8334</v>
      </c>
      <c r="S2499" s="14">
        <f t="shared" si="295"/>
        <v>40952.636979166666</v>
      </c>
      <c r="T2499" s="15">
        <f t="shared" si="296"/>
        <v>41012.595312500001</v>
      </c>
    </row>
    <row r="2500" spans="1:21" ht="49" hidden="1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301"/>
        <v>29</v>
      </c>
      <c r="P2500">
        <f t="shared" si="294"/>
        <v>40.61</v>
      </c>
      <c r="Q2500" s="10" t="s">
        <v>8311</v>
      </c>
      <c r="R2500" t="s">
        <v>8356</v>
      </c>
      <c r="S2500" s="14">
        <f t="shared" si="295"/>
        <v>41030.719756944447</v>
      </c>
      <c r="T2500" s="15">
        <f t="shared" si="296"/>
        <v>41044.719756944447</v>
      </c>
    </row>
    <row r="2501" spans="1:21" ht="49" hidden="1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301"/>
        <v>24</v>
      </c>
      <c r="P2501">
        <f t="shared" si="294"/>
        <v>34.76</v>
      </c>
      <c r="Q2501" s="10" t="s">
        <v>8327</v>
      </c>
      <c r="R2501" t="s">
        <v>8350</v>
      </c>
      <c r="S2501" s="14">
        <f t="shared" si="295"/>
        <v>41368.583726851852</v>
      </c>
      <c r="T2501" s="15">
        <f t="shared" si="296"/>
        <v>41398.583726851852</v>
      </c>
    </row>
    <row r="2502" spans="1:21" ht="49" x14ac:dyDescent="0.25">
      <c r="A2502">
        <v>3617</v>
      </c>
      <c r="B2502" s="3" t="s">
        <v>3615</v>
      </c>
      <c r="C2502" s="3" t="s">
        <v>7727</v>
      </c>
      <c r="D2502" s="6">
        <v>740</v>
      </c>
      <c r="E2502" s="8">
        <v>880</v>
      </c>
      <c r="F2502" t="s">
        <v>8218</v>
      </c>
      <c r="G2502" t="s">
        <v>8224</v>
      </c>
      <c r="H2502" t="s">
        <v>8246</v>
      </c>
      <c r="I2502">
        <v>1488240000</v>
      </c>
      <c r="J2502">
        <v>1486996729</v>
      </c>
      <c r="K2502" t="b">
        <v>0</v>
      </c>
      <c r="L2502">
        <v>51</v>
      </c>
      <c r="M2502" t="b">
        <v>1</v>
      </c>
      <c r="N2502" t="s">
        <v>8269</v>
      </c>
      <c r="O2502">
        <f t="shared" si="301"/>
        <v>119</v>
      </c>
      <c r="P2502">
        <f t="shared" si="294"/>
        <v>17.25</v>
      </c>
      <c r="Q2502" s="10" t="s">
        <v>8323</v>
      </c>
      <c r="R2502" t="s">
        <v>8326</v>
      </c>
      <c r="S2502" s="14">
        <f t="shared" si="295"/>
        <v>42779.610289351855</v>
      </c>
      <c r="T2502" s="15">
        <f t="shared" si="296"/>
        <v>42794</v>
      </c>
      <c r="U2502">
        <f t="shared" ref="U2502:U2503" si="302">YEAR(S2502)</f>
        <v>2017</v>
      </c>
    </row>
    <row r="2503" spans="1:21" ht="49" x14ac:dyDescent="0.25">
      <c r="A2503">
        <v>3618</v>
      </c>
      <c r="B2503" s="3" t="s">
        <v>3616</v>
      </c>
      <c r="C2503" s="3" t="s">
        <v>7728</v>
      </c>
      <c r="D2503" s="6">
        <v>2000</v>
      </c>
      <c r="E2503" s="8">
        <v>2020</v>
      </c>
      <c r="F2503" t="s">
        <v>8218</v>
      </c>
      <c r="G2503" t="s">
        <v>8224</v>
      </c>
      <c r="H2503" t="s">
        <v>8246</v>
      </c>
      <c r="I2503">
        <v>1433343850</v>
      </c>
      <c r="J2503">
        <v>1430751850</v>
      </c>
      <c r="K2503" t="b">
        <v>0</v>
      </c>
      <c r="L2503">
        <v>56</v>
      </c>
      <c r="M2503" t="b">
        <v>1</v>
      </c>
      <c r="N2503" t="s">
        <v>8269</v>
      </c>
      <c r="O2503">
        <f t="shared" si="301"/>
        <v>101</v>
      </c>
      <c r="P2503">
        <f t="shared" si="294"/>
        <v>36.07</v>
      </c>
      <c r="Q2503" s="10" t="s">
        <v>8323</v>
      </c>
      <c r="R2503" t="s">
        <v>8326</v>
      </c>
      <c r="S2503" s="14">
        <f t="shared" si="295"/>
        <v>42128.627893518518</v>
      </c>
      <c r="T2503" s="15">
        <f t="shared" si="296"/>
        <v>42158.627893518518</v>
      </c>
      <c r="U2503">
        <f t="shared" si="302"/>
        <v>2015</v>
      </c>
    </row>
    <row r="2504" spans="1:21" ht="33" hidden="1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301"/>
        <v>145</v>
      </c>
      <c r="P2504">
        <f t="shared" si="294"/>
        <v>21.38</v>
      </c>
      <c r="Q2504" s="10" t="s">
        <v>8327</v>
      </c>
      <c r="R2504" t="s">
        <v>8331</v>
      </c>
      <c r="S2504" s="14">
        <f t="shared" si="295"/>
        <v>42565.480983796297</v>
      </c>
      <c r="T2504" s="15">
        <f t="shared" si="296"/>
        <v>42595.480983796297</v>
      </c>
    </row>
    <row r="2505" spans="1:21" ht="49" hidden="1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301"/>
        <v>7</v>
      </c>
      <c r="P2505">
        <f t="shared" si="294"/>
        <v>80.67</v>
      </c>
      <c r="Q2505" s="10" t="s">
        <v>8308</v>
      </c>
      <c r="R2505" t="s">
        <v>8310</v>
      </c>
      <c r="S2505" s="14">
        <f t="shared" si="295"/>
        <v>41947.940740740742</v>
      </c>
      <c r="T2505" s="15">
        <f t="shared" si="296"/>
        <v>41972.666666666672</v>
      </c>
    </row>
    <row r="2506" spans="1:21" ht="49" hidden="1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301"/>
        <v>104</v>
      </c>
      <c r="P2506">
        <f t="shared" si="294"/>
        <v>55.77</v>
      </c>
      <c r="Q2506" s="10" t="s">
        <v>8327</v>
      </c>
      <c r="R2506" t="s">
        <v>8341</v>
      </c>
      <c r="S2506" s="14">
        <f t="shared" si="295"/>
        <v>41509.426585648151</v>
      </c>
      <c r="T2506" s="15">
        <f t="shared" si="296"/>
        <v>41548.165972222225</v>
      </c>
    </row>
    <row r="2507" spans="1:21" ht="49" hidden="1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301"/>
        <v>21</v>
      </c>
      <c r="P2507">
        <f t="shared" si="294"/>
        <v>180.5</v>
      </c>
      <c r="Q2507" s="10" t="s">
        <v>8321</v>
      </c>
      <c r="R2507" t="s">
        <v>8325</v>
      </c>
      <c r="S2507" s="14">
        <f t="shared" si="295"/>
        <v>42147.741840277777</v>
      </c>
      <c r="T2507" s="15">
        <f t="shared" si="296"/>
        <v>42177.741840277777</v>
      </c>
    </row>
    <row r="2508" spans="1:21" ht="49" hidden="1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301"/>
        <v>103</v>
      </c>
      <c r="P2508">
        <f t="shared" si="294"/>
        <v>120.17</v>
      </c>
      <c r="Q2508" s="10" t="s">
        <v>8323</v>
      </c>
      <c r="R2508" t="s">
        <v>8324</v>
      </c>
      <c r="S2508" s="14">
        <f t="shared" si="295"/>
        <v>42121.675763888896</v>
      </c>
      <c r="T2508" s="15">
        <f t="shared" si="296"/>
        <v>42166.675763888896</v>
      </c>
    </row>
    <row r="2509" spans="1:21" ht="49" x14ac:dyDescent="0.25">
      <c r="A2509">
        <v>3619</v>
      </c>
      <c r="B2509" s="3" t="s">
        <v>3617</v>
      </c>
      <c r="C2509" s="3" t="s">
        <v>7729</v>
      </c>
      <c r="D2509" s="6">
        <v>1000</v>
      </c>
      <c r="E2509" s="8">
        <v>1130</v>
      </c>
      <c r="F2509" t="s">
        <v>8218</v>
      </c>
      <c r="G2509" t="s">
        <v>8223</v>
      </c>
      <c r="H2509" t="s">
        <v>8245</v>
      </c>
      <c r="I2509">
        <v>1479592800</v>
      </c>
      <c r="J2509">
        <v>1476760226</v>
      </c>
      <c r="K2509" t="b">
        <v>0</v>
      </c>
      <c r="L2509">
        <v>17</v>
      </c>
      <c r="M2509" t="b">
        <v>1</v>
      </c>
      <c r="N2509" t="s">
        <v>8269</v>
      </c>
      <c r="O2509">
        <f t="shared" si="301"/>
        <v>113</v>
      </c>
      <c r="P2509">
        <f t="shared" si="294"/>
        <v>66.47</v>
      </c>
      <c r="Q2509" s="10" t="s">
        <v>8323</v>
      </c>
      <c r="R2509" t="s">
        <v>8326</v>
      </c>
      <c r="S2509" s="14">
        <f t="shared" si="295"/>
        <v>42661.132245370376</v>
      </c>
      <c r="T2509" s="15">
        <f t="shared" si="296"/>
        <v>42693.916666666672</v>
      </c>
      <c r="U2509">
        <f t="shared" ref="U2509:U2510" si="303">YEAR(S2509)</f>
        <v>2016</v>
      </c>
    </row>
    <row r="2510" spans="1:21" ht="49" x14ac:dyDescent="0.25">
      <c r="A2510">
        <v>3620</v>
      </c>
      <c r="B2510" s="3" t="s">
        <v>3618</v>
      </c>
      <c r="C2510" s="3" t="s">
        <v>7730</v>
      </c>
      <c r="D2510" s="6">
        <v>10500</v>
      </c>
      <c r="E2510" s="8">
        <v>11045</v>
      </c>
      <c r="F2510" t="s">
        <v>8218</v>
      </c>
      <c r="G2510" t="s">
        <v>8223</v>
      </c>
      <c r="H2510" t="s">
        <v>8245</v>
      </c>
      <c r="I2510">
        <v>1425528000</v>
      </c>
      <c r="J2510">
        <v>1422916261</v>
      </c>
      <c r="K2510" t="b">
        <v>0</v>
      </c>
      <c r="L2510">
        <v>197</v>
      </c>
      <c r="M2510" t="b">
        <v>1</v>
      </c>
      <c r="N2510" t="s">
        <v>8269</v>
      </c>
      <c r="O2510">
        <f t="shared" si="301"/>
        <v>105</v>
      </c>
      <c r="P2510">
        <f t="shared" si="294"/>
        <v>56.07</v>
      </c>
      <c r="Q2510" s="10" t="s">
        <v>8323</v>
      </c>
      <c r="R2510" t="s">
        <v>8326</v>
      </c>
      <c r="S2510" s="14">
        <f t="shared" si="295"/>
        <v>42037.938206018516</v>
      </c>
      <c r="T2510" s="15">
        <f t="shared" si="296"/>
        <v>42068.166666666672</v>
      </c>
      <c r="U2510">
        <f t="shared" si="303"/>
        <v>2015</v>
      </c>
    </row>
    <row r="2511" spans="1:21" ht="49" hidden="1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301"/>
        <v>10</v>
      </c>
      <c r="P2511">
        <f t="shared" si="294"/>
        <v>44.69</v>
      </c>
      <c r="Q2511" s="10" t="s">
        <v>8308</v>
      </c>
      <c r="R2511" t="s">
        <v>8310</v>
      </c>
      <c r="S2511" s="14">
        <f t="shared" si="295"/>
        <v>41940.658645833333</v>
      </c>
      <c r="T2511" s="15">
        <f t="shared" si="296"/>
        <v>41974</v>
      </c>
    </row>
    <row r="2512" spans="1:21" ht="33" hidden="1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301"/>
        <v>60</v>
      </c>
      <c r="P2512">
        <f t="shared" si="294"/>
        <v>65</v>
      </c>
      <c r="Q2512" s="10" t="s">
        <v>8323</v>
      </c>
      <c r="R2512" t="s">
        <v>8324</v>
      </c>
      <c r="S2512" s="14">
        <f t="shared" si="295"/>
        <v>42141.741307870368</v>
      </c>
      <c r="T2512" s="15">
        <f t="shared" si="296"/>
        <v>42171.741307870368</v>
      </c>
    </row>
    <row r="2513" spans="1:21" ht="49" x14ac:dyDescent="0.25">
      <c r="A2513">
        <v>3621</v>
      </c>
      <c r="B2513" s="3" t="s">
        <v>3619</v>
      </c>
      <c r="C2513" s="3" t="s">
        <v>7731</v>
      </c>
      <c r="D2513" s="6">
        <v>3000</v>
      </c>
      <c r="E2513" s="8">
        <v>3292</v>
      </c>
      <c r="F2513" t="s">
        <v>8218</v>
      </c>
      <c r="G2513" t="s">
        <v>8223</v>
      </c>
      <c r="H2513" t="s">
        <v>8245</v>
      </c>
      <c r="I2513">
        <v>1475269200</v>
      </c>
      <c r="J2513">
        <v>1473200844</v>
      </c>
      <c r="K2513" t="b">
        <v>0</v>
      </c>
      <c r="L2513">
        <v>70</v>
      </c>
      <c r="M2513" t="b">
        <v>1</v>
      </c>
      <c r="N2513" t="s">
        <v>8269</v>
      </c>
      <c r="O2513">
        <f t="shared" si="301"/>
        <v>110</v>
      </c>
      <c r="P2513">
        <f t="shared" si="294"/>
        <v>47.03</v>
      </c>
      <c r="Q2513" s="10" t="s">
        <v>8323</v>
      </c>
      <c r="R2513" t="s">
        <v>8326</v>
      </c>
      <c r="S2513" s="14">
        <f t="shared" si="295"/>
        <v>42619.935694444444</v>
      </c>
      <c r="T2513" s="15">
        <f t="shared" si="296"/>
        <v>42643.875</v>
      </c>
      <c r="U2513">
        <f t="shared" ref="U2513:U2515" si="304">YEAR(S2513)</f>
        <v>2016</v>
      </c>
    </row>
    <row r="2514" spans="1:21" ht="33" x14ac:dyDescent="0.25">
      <c r="A2514">
        <v>3622</v>
      </c>
      <c r="B2514" s="3" t="s">
        <v>3620</v>
      </c>
      <c r="C2514" s="3" t="s">
        <v>7732</v>
      </c>
      <c r="D2514" s="6">
        <v>1000</v>
      </c>
      <c r="E2514" s="8">
        <v>1000.99</v>
      </c>
      <c r="F2514" t="s">
        <v>8218</v>
      </c>
      <c r="G2514" t="s">
        <v>8223</v>
      </c>
      <c r="H2514" t="s">
        <v>8245</v>
      </c>
      <c r="I2514">
        <v>1411874580</v>
      </c>
      <c r="J2514">
        <v>1409030371</v>
      </c>
      <c r="K2514" t="b">
        <v>0</v>
      </c>
      <c r="L2514">
        <v>21</v>
      </c>
      <c r="M2514" t="b">
        <v>1</v>
      </c>
      <c r="N2514" t="s">
        <v>8269</v>
      </c>
      <c r="O2514">
        <f t="shared" si="301"/>
        <v>100</v>
      </c>
      <c r="P2514">
        <f t="shared" si="294"/>
        <v>47.67</v>
      </c>
      <c r="Q2514" s="10" t="s">
        <v>8323</v>
      </c>
      <c r="R2514" t="s">
        <v>8326</v>
      </c>
      <c r="S2514" s="14">
        <f t="shared" si="295"/>
        <v>41877.221886574072</v>
      </c>
      <c r="T2514" s="15">
        <f t="shared" si="296"/>
        <v>41910.140972222223</v>
      </c>
      <c r="U2514">
        <f t="shared" si="304"/>
        <v>2014</v>
      </c>
    </row>
    <row r="2515" spans="1:21" ht="33" x14ac:dyDescent="0.25">
      <c r="A2515">
        <v>3623</v>
      </c>
      <c r="B2515" s="3" t="s">
        <v>3621</v>
      </c>
      <c r="C2515" s="3" t="s">
        <v>7733</v>
      </c>
      <c r="D2515" s="6">
        <v>2500</v>
      </c>
      <c r="E2515" s="8">
        <v>3000</v>
      </c>
      <c r="F2515" t="s">
        <v>8218</v>
      </c>
      <c r="G2515" t="s">
        <v>8223</v>
      </c>
      <c r="H2515" t="s">
        <v>8245</v>
      </c>
      <c r="I2515">
        <v>1406358000</v>
      </c>
      <c r="J2515">
        <v>1404841270</v>
      </c>
      <c r="K2515" t="b">
        <v>0</v>
      </c>
      <c r="L2515">
        <v>34</v>
      </c>
      <c r="M2515" t="b">
        <v>1</v>
      </c>
      <c r="N2515" t="s">
        <v>8269</v>
      </c>
      <c r="O2515">
        <f t="shared" si="301"/>
        <v>120</v>
      </c>
      <c r="P2515">
        <f t="shared" si="294"/>
        <v>88.24</v>
      </c>
      <c r="Q2515" s="10" t="s">
        <v>8323</v>
      </c>
      <c r="R2515" t="s">
        <v>8326</v>
      </c>
      <c r="S2515" s="14">
        <f t="shared" si="295"/>
        <v>41828.736921296295</v>
      </c>
      <c r="T2515" s="15">
        <f t="shared" si="296"/>
        <v>41846.291666666664</v>
      </c>
      <c r="U2515">
        <f t="shared" si="304"/>
        <v>2014</v>
      </c>
    </row>
    <row r="2516" spans="1:21" ht="49" hidden="1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301"/>
        <v>130</v>
      </c>
      <c r="P2516">
        <f t="shared" ref="P2516:P2579" si="305">IFERROR(ROUND(E2516/L2516,2),0)</f>
        <v>25.46</v>
      </c>
      <c r="Q2516" s="10" t="s">
        <v>8323</v>
      </c>
      <c r="R2516" t="s">
        <v>8335</v>
      </c>
      <c r="S2516" s="14">
        <f t="shared" ref="S2516:S2579" si="306">(((J2516/60)/60)/24)+DATE(1970,1,1)</f>
        <v>42445.866979166662</v>
      </c>
      <c r="T2516" s="15">
        <f t="shared" ref="T2516:T2579" si="307">(((I2516/60)/60)/24)+DATE(1970,1,1)</f>
        <v>42475.866979166662</v>
      </c>
    </row>
    <row r="2517" spans="1:21" ht="49" hidden="1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301"/>
        <v>28</v>
      </c>
      <c r="P2517">
        <f t="shared" si="305"/>
        <v>19.239999999999998</v>
      </c>
      <c r="Q2517" s="10" t="s">
        <v>8308</v>
      </c>
      <c r="R2517" t="s">
        <v>8310</v>
      </c>
      <c r="S2517" s="14">
        <f t="shared" si="306"/>
        <v>42373.712418981479</v>
      </c>
      <c r="T2517" s="15">
        <f t="shared" si="307"/>
        <v>42411.712418981479</v>
      </c>
    </row>
    <row r="2518" spans="1:21" ht="81" x14ac:dyDescent="0.25">
      <c r="A2518">
        <v>3624</v>
      </c>
      <c r="B2518" s="3" t="s">
        <v>3622</v>
      </c>
      <c r="C2518" s="3" t="s">
        <v>7734</v>
      </c>
      <c r="D2518" s="6">
        <v>3000</v>
      </c>
      <c r="E2518" s="8">
        <v>3148</v>
      </c>
      <c r="F2518" t="s">
        <v>8218</v>
      </c>
      <c r="G2518" t="s">
        <v>8223</v>
      </c>
      <c r="H2518" t="s">
        <v>8245</v>
      </c>
      <c r="I2518">
        <v>1471977290</v>
      </c>
      <c r="J2518">
        <v>1466793290</v>
      </c>
      <c r="K2518" t="b">
        <v>0</v>
      </c>
      <c r="L2518">
        <v>39</v>
      </c>
      <c r="M2518" t="b">
        <v>1</v>
      </c>
      <c r="N2518" t="s">
        <v>8269</v>
      </c>
      <c r="O2518">
        <f t="shared" si="301"/>
        <v>105</v>
      </c>
      <c r="P2518">
        <f t="shared" si="305"/>
        <v>80.72</v>
      </c>
      <c r="Q2518" s="10" t="s">
        <v>8323</v>
      </c>
      <c r="R2518" t="s">
        <v>8326</v>
      </c>
      <c r="S2518" s="14">
        <f t="shared" si="306"/>
        <v>42545.774189814809</v>
      </c>
      <c r="T2518" s="15">
        <f t="shared" si="307"/>
        <v>42605.774189814809</v>
      </c>
      <c r="U2518">
        <f t="shared" ref="U2518:U2519" si="308">YEAR(S2518)</f>
        <v>2016</v>
      </c>
    </row>
    <row r="2519" spans="1:21" ht="49" x14ac:dyDescent="0.25">
      <c r="A2519">
        <v>3625</v>
      </c>
      <c r="B2519" s="3" t="s">
        <v>3623</v>
      </c>
      <c r="C2519" s="3" t="s">
        <v>7735</v>
      </c>
      <c r="D2519" s="6">
        <v>3000</v>
      </c>
      <c r="E2519" s="8">
        <v>3080</v>
      </c>
      <c r="F2519" t="s">
        <v>8218</v>
      </c>
      <c r="G2519" t="s">
        <v>8224</v>
      </c>
      <c r="H2519" t="s">
        <v>8246</v>
      </c>
      <c r="I2519">
        <v>1435851577</v>
      </c>
      <c r="J2519">
        <v>1433259577</v>
      </c>
      <c r="K2519" t="b">
        <v>0</v>
      </c>
      <c r="L2519">
        <v>78</v>
      </c>
      <c r="M2519" t="b">
        <v>1</v>
      </c>
      <c r="N2519" t="s">
        <v>8269</v>
      </c>
      <c r="O2519">
        <f t="shared" si="301"/>
        <v>103</v>
      </c>
      <c r="P2519">
        <f t="shared" si="305"/>
        <v>39.49</v>
      </c>
      <c r="Q2519" s="10" t="s">
        <v>8323</v>
      </c>
      <c r="R2519" t="s">
        <v>8326</v>
      </c>
      <c r="S2519" s="14">
        <f t="shared" si="306"/>
        <v>42157.652511574073</v>
      </c>
      <c r="T2519" s="15">
        <f t="shared" si="307"/>
        <v>42187.652511574073</v>
      </c>
      <c r="U2519">
        <f t="shared" si="308"/>
        <v>2015</v>
      </c>
    </row>
    <row r="2520" spans="1:21" ht="49" hidden="1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301"/>
        <v>25</v>
      </c>
      <c r="P2520">
        <f t="shared" si="305"/>
        <v>46.73</v>
      </c>
      <c r="Q2520" s="10" t="s">
        <v>8311</v>
      </c>
      <c r="R2520" t="s">
        <v>8352</v>
      </c>
      <c r="S2520" s="14">
        <f t="shared" si="306"/>
        <v>41365.904594907406</v>
      </c>
      <c r="T2520" s="15">
        <f t="shared" si="307"/>
        <v>41395.904594907406</v>
      </c>
    </row>
    <row r="2521" spans="1:21" ht="49" hidden="1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301"/>
        <v>0</v>
      </c>
      <c r="P2521">
        <f t="shared" si="305"/>
        <v>100</v>
      </c>
      <c r="Q2521" s="10" t="s">
        <v>8308</v>
      </c>
      <c r="R2521" t="s">
        <v>8310</v>
      </c>
      <c r="S2521" s="14">
        <f t="shared" si="306"/>
        <v>42173.843240740738</v>
      </c>
      <c r="T2521" s="15">
        <f t="shared" si="307"/>
        <v>42203.843240740738</v>
      </c>
    </row>
    <row r="2522" spans="1:21" ht="49" hidden="1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301"/>
        <v>100</v>
      </c>
      <c r="P2522">
        <f t="shared" si="305"/>
        <v>50</v>
      </c>
      <c r="Q2522" s="10" t="s">
        <v>8327</v>
      </c>
      <c r="R2522" t="s">
        <v>8331</v>
      </c>
      <c r="S2522" s="14">
        <f t="shared" si="306"/>
        <v>41116.758125</v>
      </c>
      <c r="T2522" s="15">
        <f t="shared" si="307"/>
        <v>41146.758125</v>
      </c>
    </row>
    <row r="2523" spans="1:21" ht="49" x14ac:dyDescent="0.25">
      <c r="A2523">
        <v>3626</v>
      </c>
      <c r="B2523" s="3" t="s">
        <v>3624</v>
      </c>
      <c r="C2523" s="3" t="s">
        <v>7736</v>
      </c>
      <c r="D2523" s="6">
        <v>4000</v>
      </c>
      <c r="E2523" s="8">
        <v>4073</v>
      </c>
      <c r="F2523" t="s">
        <v>8218</v>
      </c>
      <c r="G2523" t="s">
        <v>8224</v>
      </c>
      <c r="H2523" t="s">
        <v>8246</v>
      </c>
      <c r="I2523">
        <v>1408204857</v>
      </c>
      <c r="J2523">
        <v>1406390457</v>
      </c>
      <c r="K2523" t="b">
        <v>0</v>
      </c>
      <c r="L2523">
        <v>48</v>
      </c>
      <c r="M2523" t="b">
        <v>1</v>
      </c>
      <c r="N2523" t="s">
        <v>8269</v>
      </c>
      <c r="O2523">
        <f t="shared" si="301"/>
        <v>102</v>
      </c>
      <c r="P2523">
        <f t="shared" si="305"/>
        <v>84.85</v>
      </c>
      <c r="Q2523" s="10" t="s">
        <v>8323</v>
      </c>
      <c r="R2523" t="s">
        <v>8326</v>
      </c>
      <c r="S2523" s="14">
        <f t="shared" si="306"/>
        <v>41846.667326388888</v>
      </c>
      <c r="T2523" s="15">
        <f t="shared" si="307"/>
        <v>41867.667326388888</v>
      </c>
      <c r="U2523">
        <f>YEAR(S2523)</f>
        <v>2014</v>
      </c>
    </row>
    <row r="2524" spans="1:21" ht="33" hidden="1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301"/>
        <v>1</v>
      </c>
      <c r="P2524">
        <f t="shared" si="305"/>
        <v>76.67</v>
      </c>
      <c r="Q2524" s="10" t="s">
        <v>8308</v>
      </c>
      <c r="R2524" t="s">
        <v>8342</v>
      </c>
      <c r="S2524" s="14">
        <f t="shared" si="306"/>
        <v>42489.772326388891</v>
      </c>
      <c r="T2524" s="15">
        <f t="shared" si="307"/>
        <v>42518.772326388891</v>
      </c>
    </row>
    <row r="2525" spans="1:21" ht="49" hidden="1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301"/>
        <v>137</v>
      </c>
      <c r="P2525">
        <f t="shared" si="305"/>
        <v>45.6</v>
      </c>
      <c r="Q2525" s="10" t="s">
        <v>8321</v>
      </c>
      <c r="R2525" t="s">
        <v>8322</v>
      </c>
      <c r="S2525" s="14">
        <f t="shared" si="306"/>
        <v>42543.862777777773</v>
      </c>
      <c r="T2525" s="15">
        <f t="shared" si="307"/>
        <v>42573.862777777773</v>
      </c>
    </row>
    <row r="2526" spans="1:21" ht="49" hidden="1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301"/>
        <v>5</v>
      </c>
      <c r="P2526">
        <f t="shared" si="305"/>
        <v>27.36</v>
      </c>
      <c r="Q2526" s="10" t="s">
        <v>8308</v>
      </c>
      <c r="R2526" t="s">
        <v>8310</v>
      </c>
      <c r="S2526" s="14">
        <f t="shared" si="306"/>
        <v>42090.831273148149</v>
      </c>
      <c r="T2526" s="15">
        <f t="shared" si="307"/>
        <v>42135.831273148149</v>
      </c>
    </row>
    <row r="2527" spans="1:21" ht="33" hidden="1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301"/>
        <v>137</v>
      </c>
      <c r="P2527">
        <f t="shared" si="305"/>
        <v>26.27</v>
      </c>
      <c r="Q2527" s="10" t="s">
        <v>8327</v>
      </c>
      <c r="R2527" t="s">
        <v>8328</v>
      </c>
      <c r="S2527" s="14">
        <f t="shared" si="306"/>
        <v>40671.637511574074</v>
      </c>
      <c r="T2527" s="15">
        <f t="shared" si="307"/>
        <v>40701.637511574074</v>
      </c>
    </row>
    <row r="2528" spans="1:21" ht="49" hidden="1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301"/>
        <v>113</v>
      </c>
      <c r="P2528">
        <f t="shared" si="305"/>
        <v>23.45</v>
      </c>
      <c r="Q2528" s="10" t="s">
        <v>8327</v>
      </c>
      <c r="R2528" t="s">
        <v>8328</v>
      </c>
      <c r="S2528" s="14">
        <f t="shared" si="306"/>
        <v>41053.772858796299</v>
      </c>
      <c r="T2528" s="15">
        <f t="shared" si="307"/>
        <v>41083.772858796299</v>
      </c>
    </row>
    <row r="2529" spans="1:21" ht="49" hidden="1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301"/>
        <v>170</v>
      </c>
      <c r="P2529">
        <f t="shared" si="305"/>
        <v>39.97</v>
      </c>
      <c r="Q2529" s="10" t="s">
        <v>8327</v>
      </c>
      <c r="R2529" t="s">
        <v>8331</v>
      </c>
      <c r="S2529" s="14">
        <f t="shared" si="306"/>
        <v>40379.23096064815</v>
      </c>
      <c r="T2529" s="15">
        <f t="shared" si="307"/>
        <v>40393.082638888889</v>
      </c>
    </row>
    <row r="2530" spans="1:21" ht="49" hidden="1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301"/>
        <v>3</v>
      </c>
      <c r="P2530">
        <f t="shared" si="305"/>
        <v>37.67</v>
      </c>
      <c r="Q2530" s="10" t="s">
        <v>8316</v>
      </c>
      <c r="R2530" t="s">
        <v>8334</v>
      </c>
      <c r="S2530" s="14">
        <f t="shared" si="306"/>
        <v>42479.566388888896</v>
      </c>
      <c r="T2530" s="15">
        <f t="shared" si="307"/>
        <v>42504.566388888896</v>
      </c>
    </row>
    <row r="2531" spans="1:21" ht="49" hidden="1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301"/>
        <v>45</v>
      </c>
      <c r="P2531">
        <f t="shared" si="305"/>
        <v>56.42</v>
      </c>
      <c r="Q2531" s="10" t="s">
        <v>8313</v>
      </c>
      <c r="R2531" t="s">
        <v>8355</v>
      </c>
      <c r="S2531" s="14">
        <f t="shared" si="306"/>
        <v>42525.153055555551</v>
      </c>
      <c r="T2531" s="15">
        <f t="shared" si="307"/>
        <v>42555.153055555551</v>
      </c>
    </row>
    <row r="2532" spans="1:21" ht="33" hidden="1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301"/>
        <v>6</v>
      </c>
      <c r="P2532">
        <f t="shared" si="305"/>
        <v>52</v>
      </c>
      <c r="Q2532" s="10" t="s">
        <v>8321</v>
      </c>
      <c r="R2532" t="s">
        <v>8339</v>
      </c>
      <c r="S2532" s="14">
        <f t="shared" si="306"/>
        <v>41778.766724537039</v>
      </c>
      <c r="T2532" s="15">
        <f t="shared" si="307"/>
        <v>41806.916666666664</v>
      </c>
    </row>
    <row r="2533" spans="1:21" ht="33" hidden="1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301"/>
        <v>135</v>
      </c>
      <c r="P2533">
        <f t="shared" si="305"/>
        <v>51.92</v>
      </c>
      <c r="Q2533" s="10" t="s">
        <v>8313</v>
      </c>
      <c r="R2533" t="s">
        <v>8314</v>
      </c>
      <c r="S2533" s="14">
        <f t="shared" si="306"/>
        <v>41852.665798611109</v>
      </c>
      <c r="T2533" s="15">
        <f t="shared" si="307"/>
        <v>41882.665798611109</v>
      </c>
    </row>
    <row r="2534" spans="1:21" ht="49" x14ac:dyDescent="0.25">
      <c r="A2534">
        <v>3627</v>
      </c>
      <c r="B2534" s="3" t="s">
        <v>3625</v>
      </c>
      <c r="C2534" s="3" t="s">
        <v>7737</v>
      </c>
      <c r="D2534" s="6">
        <v>2000</v>
      </c>
      <c r="E2534" s="8">
        <v>2000</v>
      </c>
      <c r="F2534" t="s">
        <v>8218</v>
      </c>
      <c r="G2534" t="s">
        <v>8223</v>
      </c>
      <c r="H2534" t="s">
        <v>8245</v>
      </c>
      <c r="I2534">
        <v>1463803140</v>
      </c>
      <c r="J2534">
        <v>1459446487</v>
      </c>
      <c r="K2534" t="b">
        <v>0</v>
      </c>
      <c r="L2534">
        <v>29</v>
      </c>
      <c r="M2534" t="b">
        <v>1</v>
      </c>
      <c r="N2534" t="s">
        <v>8269</v>
      </c>
      <c r="O2534">
        <f t="shared" si="301"/>
        <v>100</v>
      </c>
      <c r="P2534">
        <f t="shared" si="305"/>
        <v>68.97</v>
      </c>
      <c r="Q2534" s="10" t="s">
        <v>8323</v>
      </c>
      <c r="R2534" t="s">
        <v>8326</v>
      </c>
      <c r="S2534" s="14">
        <f t="shared" si="306"/>
        <v>42460.741747685184</v>
      </c>
      <c r="T2534" s="15">
        <f t="shared" si="307"/>
        <v>42511.165972222225</v>
      </c>
      <c r="U2534">
        <f>YEAR(S2534)</f>
        <v>2016</v>
      </c>
    </row>
    <row r="2535" spans="1:21" ht="49" hidden="1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301"/>
        <v>1</v>
      </c>
      <c r="P2535">
        <f t="shared" si="305"/>
        <v>47.86</v>
      </c>
      <c r="Q2535" s="10" t="s">
        <v>8308</v>
      </c>
      <c r="R2535" t="s">
        <v>8342</v>
      </c>
      <c r="S2535" s="14">
        <f t="shared" si="306"/>
        <v>42425.970092592594</v>
      </c>
      <c r="T2535" s="15">
        <f t="shared" si="307"/>
        <v>42485.928425925929</v>
      </c>
    </row>
    <row r="2536" spans="1:21" ht="49" hidden="1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301"/>
        <v>9</v>
      </c>
      <c r="P2536">
        <f t="shared" si="305"/>
        <v>41.75</v>
      </c>
      <c r="Q2536" s="10" t="s">
        <v>8308</v>
      </c>
      <c r="R2536" t="s">
        <v>8310</v>
      </c>
      <c r="S2536" s="14">
        <f t="shared" si="306"/>
        <v>42382.843287037031</v>
      </c>
      <c r="T2536" s="15">
        <f t="shared" si="307"/>
        <v>42418.843287037031</v>
      </c>
    </row>
    <row r="2537" spans="1:21" ht="33" x14ac:dyDescent="0.25">
      <c r="A2537">
        <v>3648</v>
      </c>
      <c r="B2537" s="3" t="s">
        <v>3646</v>
      </c>
      <c r="C2537" s="3" t="s">
        <v>7758</v>
      </c>
      <c r="D2537" s="6">
        <v>40000</v>
      </c>
      <c r="E2537" s="8">
        <v>40153</v>
      </c>
      <c r="F2537" t="s">
        <v>8218</v>
      </c>
      <c r="G2537" t="s">
        <v>8223</v>
      </c>
      <c r="H2537" t="s">
        <v>8245</v>
      </c>
      <c r="I2537">
        <v>1412492445</v>
      </c>
      <c r="J2537">
        <v>1409900445</v>
      </c>
      <c r="K2537" t="b">
        <v>0</v>
      </c>
      <c r="L2537">
        <v>73</v>
      </c>
      <c r="M2537" t="b">
        <v>1</v>
      </c>
      <c r="N2537" t="s">
        <v>8269</v>
      </c>
      <c r="O2537">
        <f t="shared" si="301"/>
        <v>100</v>
      </c>
      <c r="P2537">
        <f t="shared" si="305"/>
        <v>550.04</v>
      </c>
      <c r="Q2537" s="10" t="s">
        <v>8323</v>
      </c>
      <c r="R2537" t="s">
        <v>8326</v>
      </c>
      <c r="S2537" s="14">
        <f t="shared" si="306"/>
        <v>41887.292187500003</v>
      </c>
      <c r="T2537" s="15">
        <f t="shared" si="307"/>
        <v>41917.292187500003</v>
      </c>
      <c r="U2537">
        <f t="shared" ref="U2537:U2541" si="309">YEAR(S2537)</f>
        <v>2014</v>
      </c>
    </row>
    <row r="2538" spans="1:21" ht="49" x14ac:dyDescent="0.25">
      <c r="A2538">
        <v>3649</v>
      </c>
      <c r="B2538" s="3" t="s">
        <v>3647</v>
      </c>
      <c r="C2538" s="3" t="s">
        <v>7759</v>
      </c>
      <c r="D2538" s="6">
        <v>750</v>
      </c>
      <c r="E2538" s="8">
        <v>780</v>
      </c>
      <c r="F2538" t="s">
        <v>8218</v>
      </c>
      <c r="G2538" t="s">
        <v>8228</v>
      </c>
      <c r="H2538" t="s">
        <v>8250</v>
      </c>
      <c r="I2538">
        <v>1402938394</v>
      </c>
      <c r="J2538">
        <v>1400691994</v>
      </c>
      <c r="K2538" t="b">
        <v>0</v>
      </c>
      <c r="L2538">
        <v>8</v>
      </c>
      <c r="M2538" t="b">
        <v>1</v>
      </c>
      <c r="N2538" t="s">
        <v>8269</v>
      </c>
      <c r="O2538">
        <f t="shared" si="301"/>
        <v>104</v>
      </c>
      <c r="P2538">
        <f t="shared" si="305"/>
        <v>97.5</v>
      </c>
      <c r="Q2538" s="10" t="s">
        <v>8323</v>
      </c>
      <c r="R2538" t="s">
        <v>8326</v>
      </c>
      <c r="S2538" s="14">
        <f t="shared" si="306"/>
        <v>41780.712893518517</v>
      </c>
      <c r="T2538" s="15">
        <f t="shared" si="307"/>
        <v>41806.712893518517</v>
      </c>
      <c r="U2538">
        <f t="shared" si="309"/>
        <v>2014</v>
      </c>
    </row>
    <row r="2539" spans="1:21" ht="49" x14ac:dyDescent="0.25">
      <c r="A2539">
        <v>3650</v>
      </c>
      <c r="B2539" s="3" t="s">
        <v>3648</v>
      </c>
      <c r="C2539" s="3" t="s">
        <v>7760</v>
      </c>
      <c r="D2539" s="6">
        <v>500</v>
      </c>
      <c r="E2539" s="8">
        <v>500</v>
      </c>
      <c r="F2539" t="s">
        <v>8218</v>
      </c>
      <c r="G2539" t="s">
        <v>8224</v>
      </c>
      <c r="H2539" t="s">
        <v>8246</v>
      </c>
      <c r="I2539">
        <v>1454412584</v>
      </c>
      <c r="J2539">
        <v>1452598184</v>
      </c>
      <c r="K2539" t="b">
        <v>0</v>
      </c>
      <c r="L2539">
        <v>17</v>
      </c>
      <c r="M2539" t="b">
        <v>1</v>
      </c>
      <c r="N2539" t="s">
        <v>8269</v>
      </c>
      <c r="O2539">
        <f t="shared" si="301"/>
        <v>100</v>
      </c>
      <c r="P2539">
        <f t="shared" si="305"/>
        <v>29.41</v>
      </c>
      <c r="Q2539" s="10" t="s">
        <v>8323</v>
      </c>
      <c r="R2539" t="s">
        <v>8326</v>
      </c>
      <c r="S2539" s="14">
        <f t="shared" si="306"/>
        <v>42381.478981481487</v>
      </c>
      <c r="T2539" s="15">
        <f t="shared" si="307"/>
        <v>42402.478981481487</v>
      </c>
      <c r="U2539">
        <f t="shared" si="309"/>
        <v>2016</v>
      </c>
    </row>
    <row r="2540" spans="1:21" ht="33" x14ac:dyDescent="0.25">
      <c r="A2540">
        <v>3651</v>
      </c>
      <c r="B2540" s="3" t="s">
        <v>3649</v>
      </c>
      <c r="C2540" s="3" t="s">
        <v>7761</v>
      </c>
      <c r="D2540" s="6">
        <v>500</v>
      </c>
      <c r="E2540" s="8">
        <v>520</v>
      </c>
      <c r="F2540" t="s">
        <v>8218</v>
      </c>
      <c r="G2540" t="s">
        <v>8223</v>
      </c>
      <c r="H2540" t="s">
        <v>8245</v>
      </c>
      <c r="I2540">
        <v>1407686340</v>
      </c>
      <c r="J2540">
        <v>1404833442</v>
      </c>
      <c r="K2540" t="b">
        <v>0</v>
      </c>
      <c r="L2540">
        <v>9</v>
      </c>
      <c r="M2540" t="b">
        <v>1</v>
      </c>
      <c r="N2540" t="s">
        <v>8269</v>
      </c>
      <c r="O2540">
        <f t="shared" si="301"/>
        <v>104</v>
      </c>
      <c r="P2540">
        <f t="shared" si="305"/>
        <v>57.78</v>
      </c>
      <c r="Q2540" s="10" t="s">
        <v>8323</v>
      </c>
      <c r="R2540" t="s">
        <v>8326</v>
      </c>
      <c r="S2540" s="14">
        <f t="shared" si="306"/>
        <v>41828.646319444444</v>
      </c>
      <c r="T2540" s="15">
        <f t="shared" si="307"/>
        <v>41861.665972222225</v>
      </c>
      <c r="U2540">
        <f t="shared" si="309"/>
        <v>2014</v>
      </c>
    </row>
    <row r="2541" spans="1:21" ht="49" x14ac:dyDescent="0.25">
      <c r="A2541">
        <v>3652</v>
      </c>
      <c r="B2541" s="3" t="s">
        <v>2867</v>
      </c>
      <c r="C2541" s="3" t="s">
        <v>7762</v>
      </c>
      <c r="D2541" s="6">
        <v>300</v>
      </c>
      <c r="E2541" s="8">
        <v>752</v>
      </c>
      <c r="F2541" t="s">
        <v>8218</v>
      </c>
      <c r="G2541" t="s">
        <v>8228</v>
      </c>
      <c r="H2541" t="s">
        <v>8250</v>
      </c>
      <c r="I2541">
        <v>1472097540</v>
      </c>
      <c r="J2541">
        <v>1471188502</v>
      </c>
      <c r="K2541" t="b">
        <v>0</v>
      </c>
      <c r="L2541">
        <v>17</v>
      </c>
      <c r="M2541" t="b">
        <v>1</v>
      </c>
      <c r="N2541" t="s">
        <v>8269</v>
      </c>
      <c r="O2541">
        <f t="shared" si="301"/>
        <v>251</v>
      </c>
      <c r="P2541">
        <f t="shared" si="305"/>
        <v>44.24</v>
      </c>
      <c r="Q2541" s="10" t="s">
        <v>8323</v>
      </c>
      <c r="R2541" t="s">
        <v>8326</v>
      </c>
      <c r="S2541" s="14">
        <f t="shared" si="306"/>
        <v>42596.644699074073</v>
      </c>
      <c r="T2541" s="15">
        <f t="shared" si="307"/>
        <v>42607.165972222225</v>
      </c>
      <c r="U2541">
        <f t="shared" si="309"/>
        <v>2016</v>
      </c>
    </row>
    <row r="2542" spans="1:21" ht="49" hidden="1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301"/>
        <v>26</v>
      </c>
      <c r="P2542">
        <f t="shared" si="305"/>
        <v>218.33</v>
      </c>
      <c r="Q2542" s="10" t="s">
        <v>8313</v>
      </c>
      <c r="R2542" t="s">
        <v>8353</v>
      </c>
      <c r="S2542" s="14">
        <f t="shared" si="306"/>
        <v>41807.118495370371</v>
      </c>
      <c r="T2542" s="15">
        <f t="shared" si="307"/>
        <v>41852.118495370371</v>
      </c>
    </row>
    <row r="2543" spans="1:21" ht="49" hidden="1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301"/>
        <v>14</v>
      </c>
      <c r="P2543">
        <f t="shared" si="305"/>
        <v>65.099999999999994</v>
      </c>
      <c r="Q2543" s="10" t="s">
        <v>8313</v>
      </c>
      <c r="R2543" t="s">
        <v>8314</v>
      </c>
      <c r="S2543" s="14">
        <f t="shared" si="306"/>
        <v>42025.357094907406</v>
      </c>
      <c r="T2543" s="15">
        <f t="shared" si="307"/>
        <v>42055.357094907406</v>
      </c>
    </row>
    <row r="2544" spans="1:21" ht="49" x14ac:dyDescent="0.25">
      <c r="A2544">
        <v>3653</v>
      </c>
      <c r="B2544" s="3" t="s">
        <v>3650</v>
      </c>
      <c r="C2544" s="3" t="s">
        <v>7763</v>
      </c>
      <c r="D2544" s="6">
        <v>2000</v>
      </c>
      <c r="E2544" s="8">
        <v>2010</v>
      </c>
      <c r="F2544" t="s">
        <v>8218</v>
      </c>
      <c r="G2544" t="s">
        <v>8224</v>
      </c>
      <c r="H2544" t="s">
        <v>8246</v>
      </c>
      <c r="I2544">
        <v>1438764207</v>
      </c>
      <c r="J2544">
        <v>1436172207</v>
      </c>
      <c r="K2544" t="b">
        <v>0</v>
      </c>
      <c r="L2544">
        <v>33</v>
      </c>
      <c r="M2544" t="b">
        <v>1</v>
      </c>
      <c r="N2544" t="s">
        <v>8269</v>
      </c>
      <c r="O2544">
        <f t="shared" si="301"/>
        <v>101</v>
      </c>
      <c r="P2544">
        <f t="shared" si="305"/>
        <v>60.91</v>
      </c>
      <c r="Q2544" s="10" t="s">
        <v>8323</v>
      </c>
      <c r="R2544" t="s">
        <v>8326</v>
      </c>
      <c r="S2544" s="14">
        <f t="shared" si="306"/>
        <v>42191.363506944443</v>
      </c>
      <c r="T2544" s="15">
        <f t="shared" si="307"/>
        <v>42221.363506944443</v>
      </c>
      <c r="U2544">
        <f>YEAR(S2544)</f>
        <v>2015</v>
      </c>
    </row>
    <row r="2545" spans="1:21" ht="33" hidden="1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301"/>
        <v>13</v>
      </c>
      <c r="P2545">
        <f t="shared" si="305"/>
        <v>65</v>
      </c>
      <c r="Q2545" s="10" t="s">
        <v>8311</v>
      </c>
      <c r="R2545" t="s">
        <v>8349</v>
      </c>
      <c r="S2545" s="14">
        <f t="shared" si="306"/>
        <v>42140.879259259258</v>
      </c>
      <c r="T2545" s="15">
        <f t="shared" si="307"/>
        <v>42185.879259259258</v>
      </c>
    </row>
    <row r="2546" spans="1:21" ht="49" hidden="1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301"/>
        <v>7</v>
      </c>
      <c r="P2546">
        <f t="shared" si="305"/>
        <v>216.67</v>
      </c>
      <c r="Q2546" s="10" t="s">
        <v>8327</v>
      </c>
      <c r="R2546" t="s">
        <v>8330</v>
      </c>
      <c r="S2546" s="14">
        <f t="shared" si="306"/>
        <v>42129.82540509259</v>
      </c>
      <c r="T2546" s="15">
        <f t="shared" si="307"/>
        <v>42186.25</v>
      </c>
    </row>
    <row r="2547" spans="1:21" ht="49" x14ac:dyDescent="0.25">
      <c r="A2547">
        <v>3654</v>
      </c>
      <c r="B2547" s="3" t="s">
        <v>3651</v>
      </c>
      <c r="C2547" s="3" t="s">
        <v>7764</v>
      </c>
      <c r="D2547" s="6">
        <v>1500</v>
      </c>
      <c r="E2547" s="8">
        <v>2616</v>
      </c>
      <c r="F2547" t="s">
        <v>8218</v>
      </c>
      <c r="G2547" t="s">
        <v>8224</v>
      </c>
      <c r="H2547" t="s">
        <v>8246</v>
      </c>
      <c r="I2547">
        <v>1459702800</v>
      </c>
      <c r="J2547">
        <v>1457690386</v>
      </c>
      <c r="K2547" t="b">
        <v>0</v>
      </c>
      <c r="L2547">
        <v>38</v>
      </c>
      <c r="M2547" t="b">
        <v>1</v>
      </c>
      <c r="N2547" t="s">
        <v>8269</v>
      </c>
      <c r="O2547">
        <f t="shared" si="301"/>
        <v>174</v>
      </c>
      <c r="P2547">
        <f t="shared" si="305"/>
        <v>68.84</v>
      </c>
      <c r="Q2547" s="10" t="s">
        <v>8323</v>
      </c>
      <c r="R2547" t="s">
        <v>8326</v>
      </c>
      <c r="S2547" s="14">
        <f t="shared" si="306"/>
        <v>42440.416504629626</v>
      </c>
      <c r="T2547" s="15">
        <f t="shared" si="307"/>
        <v>42463.708333333328</v>
      </c>
      <c r="U2547">
        <f t="shared" ref="U2547:U2550" si="310">YEAR(S2547)</f>
        <v>2016</v>
      </c>
    </row>
    <row r="2548" spans="1:21" ht="49" x14ac:dyDescent="0.25">
      <c r="A2548">
        <v>3655</v>
      </c>
      <c r="B2548" s="3" t="s">
        <v>3652</v>
      </c>
      <c r="C2548" s="3" t="s">
        <v>7765</v>
      </c>
      <c r="D2548" s="6">
        <v>5000</v>
      </c>
      <c r="E2548" s="8">
        <v>5813</v>
      </c>
      <c r="F2548" t="s">
        <v>8218</v>
      </c>
      <c r="G2548" t="s">
        <v>8223</v>
      </c>
      <c r="H2548" t="s">
        <v>8245</v>
      </c>
      <c r="I2548">
        <v>1437202740</v>
      </c>
      <c r="J2548">
        <v>1434654998</v>
      </c>
      <c r="K2548" t="b">
        <v>0</v>
      </c>
      <c r="L2548">
        <v>79</v>
      </c>
      <c r="M2548" t="b">
        <v>1</v>
      </c>
      <c r="N2548" t="s">
        <v>8269</v>
      </c>
      <c r="O2548">
        <f t="shared" si="301"/>
        <v>116</v>
      </c>
      <c r="P2548">
        <f t="shared" si="305"/>
        <v>73.58</v>
      </c>
      <c r="Q2548" s="10" t="s">
        <v>8323</v>
      </c>
      <c r="R2548" t="s">
        <v>8326</v>
      </c>
      <c r="S2548" s="14">
        <f t="shared" si="306"/>
        <v>42173.803217592591</v>
      </c>
      <c r="T2548" s="15">
        <f t="shared" si="307"/>
        <v>42203.290972222225</v>
      </c>
      <c r="U2548">
        <f t="shared" si="310"/>
        <v>2015</v>
      </c>
    </row>
    <row r="2549" spans="1:21" ht="49" x14ac:dyDescent="0.25">
      <c r="A2549">
        <v>3656</v>
      </c>
      <c r="B2549" s="3" t="s">
        <v>3653</v>
      </c>
      <c r="C2549" s="3" t="s">
        <v>7766</v>
      </c>
      <c r="D2549" s="6">
        <v>5000</v>
      </c>
      <c r="E2549" s="8">
        <v>5291</v>
      </c>
      <c r="F2549" t="s">
        <v>8218</v>
      </c>
      <c r="G2549" t="s">
        <v>8239</v>
      </c>
      <c r="H2549" t="s">
        <v>8256</v>
      </c>
      <c r="I2549">
        <v>1485989940</v>
      </c>
      <c r="J2549">
        <v>1483393836</v>
      </c>
      <c r="K2549" t="b">
        <v>0</v>
      </c>
      <c r="L2549">
        <v>46</v>
      </c>
      <c r="M2549" t="b">
        <v>1</v>
      </c>
      <c r="N2549" t="s">
        <v>8269</v>
      </c>
      <c r="O2549">
        <f t="shared" si="301"/>
        <v>106</v>
      </c>
      <c r="P2549">
        <f t="shared" si="305"/>
        <v>115.02</v>
      </c>
      <c r="Q2549" s="10" t="s">
        <v>8323</v>
      </c>
      <c r="R2549" t="s">
        <v>8326</v>
      </c>
      <c r="S2549" s="14">
        <f t="shared" si="306"/>
        <v>42737.910138888896</v>
      </c>
      <c r="T2549" s="15">
        <f t="shared" si="307"/>
        <v>42767.957638888889</v>
      </c>
      <c r="U2549">
        <f t="shared" si="310"/>
        <v>2017</v>
      </c>
    </row>
    <row r="2550" spans="1:21" ht="49" x14ac:dyDescent="0.25">
      <c r="A2550">
        <v>3657</v>
      </c>
      <c r="B2550" s="3" t="s">
        <v>3654</v>
      </c>
      <c r="C2550" s="3" t="s">
        <v>7767</v>
      </c>
      <c r="D2550" s="6">
        <v>2000</v>
      </c>
      <c r="E2550" s="8">
        <v>2215</v>
      </c>
      <c r="F2550" t="s">
        <v>8218</v>
      </c>
      <c r="G2550" t="s">
        <v>8231</v>
      </c>
      <c r="H2550" t="s">
        <v>8252</v>
      </c>
      <c r="I2550">
        <v>1464817320</v>
      </c>
      <c r="J2550">
        <v>1462806419</v>
      </c>
      <c r="K2550" t="b">
        <v>0</v>
      </c>
      <c r="L2550">
        <v>20</v>
      </c>
      <c r="M2550" t="b">
        <v>1</v>
      </c>
      <c r="N2550" t="s">
        <v>8269</v>
      </c>
      <c r="O2550">
        <f t="shared" si="301"/>
        <v>111</v>
      </c>
      <c r="P2550">
        <f t="shared" si="305"/>
        <v>110.75</v>
      </c>
      <c r="Q2550" s="10" t="s">
        <v>8323</v>
      </c>
      <c r="R2550" t="s">
        <v>8326</v>
      </c>
      <c r="S2550" s="14">
        <f t="shared" si="306"/>
        <v>42499.629849537043</v>
      </c>
      <c r="T2550" s="15">
        <f t="shared" si="307"/>
        <v>42522.904166666667</v>
      </c>
      <c r="U2550">
        <f t="shared" si="310"/>
        <v>2016</v>
      </c>
    </row>
    <row r="2551" spans="1:21" ht="49" hidden="1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301"/>
        <v>0</v>
      </c>
      <c r="P2551">
        <f t="shared" si="305"/>
        <v>92.14</v>
      </c>
      <c r="Q2551" s="10" t="s">
        <v>8323</v>
      </c>
      <c r="R2551" t="s">
        <v>8324</v>
      </c>
      <c r="S2551" s="14">
        <f t="shared" si="306"/>
        <v>42111.684027777781</v>
      </c>
      <c r="T2551" s="15">
        <f t="shared" si="307"/>
        <v>42169.804861111115</v>
      </c>
    </row>
    <row r="2552" spans="1:21" ht="33" x14ac:dyDescent="0.25">
      <c r="A2552">
        <v>3658</v>
      </c>
      <c r="B2552" s="3" t="s">
        <v>3655</v>
      </c>
      <c r="C2552" s="3" t="s">
        <v>7768</v>
      </c>
      <c r="D2552" s="6">
        <v>1500</v>
      </c>
      <c r="E2552" s="8">
        <v>1510</v>
      </c>
      <c r="F2552" t="s">
        <v>8218</v>
      </c>
      <c r="G2552" t="s">
        <v>8223</v>
      </c>
      <c r="H2552" t="s">
        <v>8245</v>
      </c>
      <c r="I2552">
        <v>1404273540</v>
      </c>
      <c r="J2552">
        <v>1400272580</v>
      </c>
      <c r="K2552" t="b">
        <v>0</v>
      </c>
      <c r="L2552">
        <v>20</v>
      </c>
      <c r="M2552" t="b">
        <v>1</v>
      </c>
      <c r="N2552" t="s">
        <v>8269</v>
      </c>
      <c r="O2552">
        <f t="shared" si="301"/>
        <v>101</v>
      </c>
      <c r="P2552">
        <f t="shared" si="305"/>
        <v>75.5</v>
      </c>
      <c r="Q2552" s="10" t="s">
        <v>8323</v>
      </c>
      <c r="R2552" t="s">
        <v>8326</v>
      </c>
      <c r="S2552" s="14">
        <f t="shared" si="306"/>
        <v>41775.858564814815</v>
      </c>
      <c r="T2552" s="15">
        <f t="shared" si="307"/>
        <v>41822.165972222225</v>
      </c>
      <c r="U2552">
        <f>YEAR(S2552)</f>
        <v>2014</v>
      </c>
    </row>
    <row r="2553" spans="1:21" ht="49" hidden="1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301"/>
        <v>31</v>
      </c>
      <c r="P2553">
        <f t="shared" si="305"/>
        <v>21.47</v>
      </c>
      <c r="Q2553" s="10" t="s">
        <v>8327</v>
      </c>
      <c r="R2553" t="s">
        <v>8350</v>
      </c>
      <c r="S2553" s="14">
        <f t="shared" si="306"/>
        <v>41037.829918981479</v>
      </c>
      <c r="T2553" s="15">
        <f t="shared" si="307"/>
        <v>41058.829918981479</v>
      </c>
    </row>
    <row r="2554" spans="1:21" ht="49" hidden="1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301"/>
        <v>128</v>
      </c>
      <c r="P2554">
        <f t="shared" si="305"/>
        <v>21.37</v>
      </c>
      <c r="Q2554" s="10" t="s">
        <v>8327</v>
      </c>
      <c r="R2554" t="s">
        <v>8329</v>
      </c>
      <c r="S2554" s="14">
        <f t="shared" si="306"/>
        <v>42692.109328703707</v>
      </c>
      <c r="T2554" s="15">
        <f t="shared" si="307"/>
        <v>42717.332638888889</v>
      </c>
    </row>
    <row r="2555" spans="1:21" ht="49" x14ac:dyDescent="0.25">
      <c r="A2555">
        <v>3659</v>
      </c>
      <c r="B2555" s="3" t="s">
        <v>3656</v>
      </c>
      <c r="C2555" s="3" t="s">
        <v>7769</v>
      </c>
      <c r="D2555" s="6">
        <v>3000</v>
      </c>
      <c r="E2555" s="8">
        <v>3061</v>
      </c>
      <c r="F2555" t="s">
        <v>8218</v>
      </c>
      <c r="G2555" t="s">
        <v>8223</v>
      </c>
      <c r="H2555" t="s">
        <v>8245</v>
      </c>
      <c r="I2555">
        <v>1426775940</v>
      </c>
      <c r="J2555">
        <v>1424414350</v>
      </c>
      <c r="K2555" t="b">
        <v>0</v>
      </c>
      <c r="L2555">
        <v>13</v>
      </c>
      <c r="M2555" t="b">
        <v>1</v>
      </c>
      <c r="N2555" t="s">
        <v>8269</v>
      </c>
      <c r="O2555">
        <f t="shared" si="301"/>
        <v>102</v>
      </c>
      <c r="P2555">
        <f t="shared" si="305"/>
        <v>235.46</v>
      </c>
      <c r="Q2555" s="10" t="s">
        <v>8323</v>
      </c>
      <c r="R2555" t="s">
        <v>8326</v>
      </c>
      <c r="S2555" s="14">
        <f t="shared" si="306"/>
        <v>42055.277199074073</v>
      </c>
      <c r="T2555" s="15">
        <f t="shared" si="307"/>
        <v>42082.610416666663</v>
      </c>
      <c r="U2555">
        <f t="shared" ref="U2555:U2557" si="311">YEAR(S2555)</f>
        <v>2015</v>
      </c>
    </row>
    <row r="2556" spans="1:21" ht="49" x14ac:dyDescent="0.25">
      <c r="A2556">
        <v>3660</v>
      </c>
      <c r="B2556" s="3" t="s">
        <v>3657</v>
      </c>
      <c r="C2556" s="3" t="s">
        <v>7770</v>
      </c>
      <c r="D2556" s="6">
        <v>250</v>
      </c>
      <c r="E2556" s="8">
        <v>250</v>
      </c>
      <c r="F2556" t="s">
        <v>8218</v>
      </c>
      <c r="G2556" t="s">
        <v>8224</v>
      </c>
      <c r="H2556" t="s">
        <v>8246</v>
      </c>
      <c r="I2556">
        <v>1419368925</v>
      </c>
      <c r="J2556">
        <v>1417208925</v>
      </c>
      <c r="K2556" t="b">
        <v>0</v>
      </c>
      <c r="L2556">
        <v>22</v>
      </c>
      <c r="M2556" t="b">
        <v>1</v>
      </c>
      <c r="N2556" t="s">
        <v>8269</v>
      </c>
      <c r="O2556">
        <f t="shared" si="301"/>
        <v>100</v>
      </c>
      <c r="P2556">
        <f t="shared" si="305"/>
        <v>11.36</v>
      </c>
      <c r="Q2556" s="10" t="s">
        <v>8323</v>
      </c>
      <c r="R2556" t="s">
        <v>8326</v>
      </c>
      <c r="S2556" s="14">
        <f t="shared" si="306"/>
        <v>41971.881076388891</v>
      </c>
      <c r="T2556" s="15">
        <f t="shared" si="307"/>
        <v>41996.881076388891</v>
      </c>
      <c r="U2556">
        <f t="shared" si="311"/>
        <v>2014</v>
      </c>
    </row>
    <row r="2557" spans="1:21" ht="49" x14ac:dyDescent="0.25">
      <c r="A2557">
        <v>3661</v>
      </c>
      <c r="B2557" s="3" t="s">
        <v>3658</v>
      </c>
      <c r="C2557" s="3" t="s">
        <v>7771</v>
      </c>
      <c r="D2557" s="6">
        <v>3000</v>
      </c>
      <c r="E2557" s="8">
        <v>3330</v>
      </c>
      <c r="F2557" t="s">
        <v>8218</v>
      </c>
      <c r="G2557" t="s">
        <v>8223</v>
      </c>
      <c r="H2557" t="s">
        <v>8245</v>
      </c>
      <c r="I2557">
        <v>1460260800</v>
      </c>
      <c r="J2557">
        <v>1458336672</v>
      </c>
      <c r="K2557" t="b">
        <v>0</v>
      </c>
      <c r="L2557">
        <v>36</v>
      </c>
      <c r="M2557" t="b">
        <v>1</v>
      </c>
      <c r="N2557" t="s">
        <v>8269</v>
      </c>
      <c r="O2557">
        <f t="shared" si="301"/>
        <v>111</v>
      </c>
      <c r="P2557">
        <f t="shared" si="305"/>
        <v>92.5</v>
      </c>
      <c r="Q2557" s="10" t="s">
        <v>8323</v>
      </c>
      <c r="R2557" t="s">
        <v>8326</v>
      </c>
      <c r="S2557" s="14">
        <f t="shared" si="306"/>
        <v>42447.896666666667</v>
      </c>
      <c r="T2557" s="15">
        <f t="shared" si="307"/>
        <v>42470.166666666672</v>
      </c>
      <c r="U2557">
        <f t="shared" si="311"/>
        <v>2016</v>
      </c>
    </row>
    <row r="2558" spans="1:21" ht="49" hidden="1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301"/>
        <v>1</v>
      </c>
      <c r="P2558">
        <f t="shared" si="305"/>
        <v>91.43</v>
      </c>
      <c r="Q2558" s="10" t="s">
        <v>8321</v>
      </c>
      <c r="R2558" t="s">
        <v>8325</v>
      </c>
      <c r="S2558" s="14">
        <f t="shared" si="306"/>
        <v>41841.762743055559</v>
      </c>
      <c r="T2558" s="15">
        <f t="shared" si="307"/>
        <v>41901.762743055559</v>
      </c>
    </row>
    <row r="2559" spans="1:21" ht="49" hidden="1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301"/>
        <v>3</v>
      </c>
      <c r="P2559">
        <f t="shared" si="305"/>
        <v>64</v>
      </c>
      <c r="Q2559" s="10" t="s">
        <v>8321</v>
      </c>
      <c r="R2559" t="s">
        <v>8339</v>
      </c>
      <c r="S2559" s="14">
        <f t="shared" si="306"/>
        <v>41156.958993055552</v>
      </c>
      <c r="T2559" s="15">
        <f t="shared" si="307"/>
        <v>41201.958993055552</v>
      </c>
    </row>
    <row r="2560" spans="1:21" ht="49" hidden="1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301"/>
        <v>18</v>
      </c>
      <c r="P2560">
        <f t="shared" si="305"/>
        <v>58.18</v>
      </c>
      <c r="Q2560" s="10" t="s">
        <v>8327</v>
      </c>
      <c r="R2560" t="s">
        <v>8350</v>
      </c>
      <c r="S2560" s="14">
        <f t="shared" si="306"/>
        <v>42025.637939814813</v>
      </c>
      <c r="T2560" s="15">
        <f t="shared" si="307"/>
        <v>42063.631944444445</v>
      </c>
    </row>
    <row r="2561" spans="1:21" ht="49" hidden="1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301"/>
        <v>128</v>
      </c>
      <c r="P2561">
        <f t="shared" si="305"/>
        <v>37.65</v>
      </c>
      <c r="Q2561" s="10" t="s">
        <v>8327</v>
      </c>
      <c r="R2561" t="s">
        <v>8328</v>
      </c>
      <c r="S2561" s="14">
        <f t="shared" si="306"/>
        <v>40893.992962962962</v>
      </c>
      <c r="T2561" s="15">
        <f t="shared" si="307"/>
        <v>40933.992962962962</v>
      </c>
    </row>
    <row r="2562" spans="1:21" ht="49" x14ac:dyDescent="0.25">
      <c r="A2562">
        <v>3662</v>
      </c>
      <c r="B2562" s="3" t="s">
        <v>3659</v>
      </c>
      <c r="C2562" s="3" t="s">
        <v>7772</v>
      </c>
      <c r="D2562" s="6">
        <v>8000</v>
      </c>
      <c r="E2562" s="8">
        <v>8114</v>
      </c>
      <c r="F2562" t="s">
        <v>8218</v>
      </c>
      <c r="G2562" t="s">
        <v>8228</v>
      </c>
      <c r="H2562" t="s">
        <v>8250</v>
      </c>
      <c r="I2562">
        <v>1427775414</v>
      </c>
      <c r="J2562">
        <v>1425187014</v>
      </c>
      <c r="K2562" t="b">
        <v>0</v>
      </c>
      <c r="L2562">
        <v>40</v>
      </c>
      <c r="M2562" t="b">
        <v>1</v>
      </c>
      <c r="N2562" t="s">
        <v>8269</v>
      </c>
      <c r="O2562">
        <f t="shared" ref="O2562:O2625" si="312">ROUND(E2562/D2562*100,0)</f>
        <v>101</v>
      </c>
      <c r="P2562">
        <f t="shared" si="305"/>
        <v>202.85</v>
      </c>
      <c r="Q2562" s="10" t="s">
        <v>8323</v>
      </c>
      <c r="R2562" t="s">
        <v>8326</v>
      </c>
      <c r="S2562" s="14">
        <f t="shared" si="306"/>
        <v>42064.220069444447</v>
      </c>
      <c r="T2562" s="15">
        <f t="shared" si="307"/>
        <v>42094.178402777776</v>
      </c>
      <c r="U2562">
        <f>YEAR(S2562)</f>
        <v>2015</v>
      </c>
    </row>
    <row r="2563" spans="1:21" ht="33" hidden="1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si="312"/>
        <v>1</v>
      </c>
      <c r="P2563">
        <f t="shared" si="305"/>
        <v>24.5</v>
      </c>
      <c r="Q2563" s="10" t="s">
        <v>8308</v>
      </c>
      <c r="R2563" t="s">
        <v>8318</v>
      </c>
      <c r="S2563" s="14">
        <f t="shared" si="306"/>
        <v>41890.511319444442</v>
      </c>
      <c r="T2563" s="15">
        <f t="shared" si="307"/>
        <v>41920.511319444442</v>
      </c>
    </row>
    <row r="2564" spans="1:21" ht="49" hidden="1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312"/>
        <v>127</v>
      </c>
      <c r="P2564">
        <f t="shared" si="305"/>
        <v>37.409999999999997</v>
      </c>
      <c r="Q2564" s="10" t="s">
        <v>8321</v>
      </c>
      <c r="R2564" t="s">
        <v>8343</v>
      </c>
      <c r="S2564" s="14">
        <f t="shared" si="306"/>
        <v>40730.896354166667</v>
      </c>
      <c r="T2564" s="15">
        <f t="shared" si="307"/>
        <v>40790.896354166667</v>
      </c>
    </row>
    <row r="2565" spans="1:21" ht="49" hidden="1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312"/>
        <v>1</v>
      </c>
      <c r="P2565">
        <f t="shared" si="305"/>
        <v>90.86</v>
      </c>
      <c r="Q2565" s="10" t="s">
        <v>8308</v>
      </c>
      <c r="R2565" t="s">
        <v>8310</v>
      </c>
      <c r="S2565" s="14">
        <f t="shared" si="306"/>
        <v>41913.521064814813</v>
      </c>
      <c r="T2565" s="15">
        <f t="shared" si="307"/>
        <v>41943.521064814813</v>
      </c>
    </row>
    <row r="2566" spans="1:21" ht="33" hidden="1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312"/>
        <v>106</v>
      </c>
      <c r="P2566">
        <f t="shared" si="305"/>
        <v>70.67</v>
      </c>
      <c r="Q2566" s="10" t="s">
        <v>8323</v>
      </c>
      <c r="R2566" t="s">
        <v>8324</v>
      </c>
      <c r="S2566" s="14">
        <f t="shared" si="306"/>
        <v>42465.16851851852</v>
      </c>
      <c r="T2566" s="15">
        <f t="shared" si="307"/>
        <v>42495.16851851852</v>
      </c>
    </row>
    <row r="2567" spans="1:21" ht="49" hidden="1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312"/>
        <v>25</v>
      </c>
      <c r="P2567">
        <f t="shared" si="305"/>
        <v>57.73</v>
      </c>
      <c r="Q2567" s="10" t="s">
        <v>8327</v>
      </c>
      <c r="R2567" t="s">
        <v>8330</v>
      </c>
      <c r="S2567" s="14">
        <f t="shared" si="306"/>
        <v>42801.43104166667</v>
      </c>
      <c r="T2567" s="15">
        <f t="shared" si="307"/>
        <v>42831.389374999999</v>
      </c>
    </row>
    <row r="2568" spans="1:21" ht="49" hidden="1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312"/>
        <v>181</v>
      </c>
      <c r="P2568">
        <f t="shared" si="305"/>
        <v>33.32</v>
      </c>
      <c r="Q2568" s="10" t="s">
        <v>8327</v>
      </c>
      <c r="R2568" t="s">
        <v>8331</v>
      </c>
      <c r="S2568" s="14">
        <f t="shared" si="306"/>
        <v>42198.750254629631</v>
      </c>
      <c r="T2568" s="15">
        <f t="shared" si="307"/>
        <v>42238.750254629631</v>
      </c>
    </row>
    <row r="2569" spans="1:21" ht="49" x14ac:dyDescent="0.25">
      <c r="A2569">
        <v>3663</v>
      </c>
      <c r="B2569" s="3" t="s">
        <v>3660</v>
      </c>
      <c r="C2569" s="3" t="s">
        <v>7773</v>
      </c>
      <c r="D2569" s="6">
        <v>225</v>
      </c>
      <c r="E2569" s="8">
        <v>234</v>
      </c>
      <c r="F2569" t="s">
        <v>8218</v>
      </c>
      <c r="G2569" t="s">
        <v>8224</v>
      </c>
      <c r="H2569" t="s">
        <v>8246</v>
      </c>
      <c r="I2569">
        <v>1482321030</v>
      </c>
      <c r="J2569">
        <v>1477133430</v>
      </c>
      <c r="K2569" t="b">
        <v>0</v>
      </c>
      <c r="L2569">
        <v>9</v>
      </c>
      <c r="M2569" t="b">
        <v>1</v>
      </c>
      <c r="N2569" t="s">
        <v>8269</v>
      </c>
      <c r="O2569">
        <f t="shared" si="312"/>
        <v>104</v>
      </c>
      <c r="P2569">
        <f t="shared" si="305"/>
        <v>26</v>
      </c>
      <c r="Q2569" s="10" t="s">
        <v>8323</v>
      </c>
      <c r="R2569" t="s">
        <v>8326</v>
      </c>
      <c r="S2569" s="14">
        <f t="shared" si="306"/>
        <v>42665.451736111107</v>
      </c>
      <c r="T2569" s="15">
        <f t="shared" si="307"/>
        <v>42725.493402777778</v>
      </c>
      <c r="U2569">
        <f>YEAR(S2569)</f>
        <v>2016</v>
      </c>
    </row>
    <row r="2570" spans="1:21" ht="21" hidden="1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312"/>
        <v>140</v>
      </c>
      <c r="P2570">
        <f t="shared" si="305"/>
        <v>28.73</v>
      </c>
      <c r="Q2570" s="10" t="s">
        <v>8321</v>
      </c>
      <c r="R2570" t="s">
        <v>8343</v>
      </c>
      <c r="S2570" s="14">
        <f t="shared" si="306"/>
        <v>40918.738935185182</v>
      </c>
      <c r="T2570" s="15">
        <f t="shared" si="307"/>
        <v>40943.738935185182</v>
      </c>
    </row>
    <row r="2571" spans="1:21" ht="49" x14ac:dyDescent="0.25">
      <c r="A2571">
        <v>3664</v>
      </c>
      <c r="B2571" s="3" t="s">
        <v>3661</v>
      </c>
      <c r="C2571" s="3" t="s">
        <v>7774</v>
      </c>
      <c r="D2571" s="6">
        <v>800</v>
      </c>
      <c r="E2571" s="8">
        <v>875</v>
      </c>
      <c r="F2571" t="s">
        <v>8218</v>
      </c>
      <c r="G2571" t="s">
        <v>8223</v>
      </c>
      <c r="H2571" t="s">
        <v>8245</v>
      </c>
      <c r="I2571">
        <v>1466056689</v>
      </c>
      <c r="J2571">
        <v>1464847089</v>
      </c>
      <c r="K2571" t="b">
        <v>0</v>
      </c>
      <c r="L2571">
        <v>19</v>
      </c>
      <c r="M2571" t="b">
        <v>1</v>
      </c>
      <c r="N2571" t="s">
        <v>8269</v>
      </c>
      <c r="O2571">
        <f t="shared" si="312"/>
        <v>109</v>
      </c>
      <c r="P2571">
        <f t="shared" si="305"/>
        <v>46.05</v>
      </c>
      <c r="Q2571" s="10" t="s">
        <v>8323</v>
      </c>
      <c r="R2571" t="s">
        <v>8326</v>
      </c>
      <c r="S2571" s="14">
        <f t="shared" si="306"/>
        <v>42523.248715277776</v>
      </c>
      <c r="T2571" s="15">
        <f t="shared" si="307"/>
        <v>42537.248715277776</v>
      </c>
      <c r="U2571">
        <f t="shared" ref="U2571:U2572" si="313">YEAR(S2571)</f>
        <v>2016</v>
      </c>
    </row>
    <row r="2572" spans="1:21" ht="49" x14ac:dyDescent="0.25">
      <c r="A2572">
        <v>3665</v>
      </c>
      <c r="B2572" s="3" t="s">
        <v>3662</v>
      </c>
      <c r="C2572" s="3" t="s">
        <v>7775</v>
      </c>
      <c r="D2572" s="6">
        <v>620</v>
      </c>
      <c r="E2572" s="8">
        <v>714</v>
      </c>
      <c r="F2572" t="s">
        <v>8218</v>
      </c>
      <c r="G2572" t="s">
        <v>8229</v>
      </c>
      <c r="H2572" t="s">
        <v>8248</v>
      </c>
      <c r="I2572">
        <v>1446062040</v>
      </c>
      <c r="J2572">
        <v>1445109822</v>
      </c>
      <c r="K2572" t="b">
        <v>0</v>
      </c>
      <c r="L2572">
        <v>14</v>
      </c>
      <c r="M2572" t="b">
        <v>1</v>
      </c>
      <c r="N2572" t="s">
        <v>8269</v>
      </c>
      <c r="O2572">
        <f t="shared" si="312"/>
        <v>115</v>
      </c>
      <c r="P2572">
        <f t="shared" si="305"/>
        <v>51</v>
      </c>
      <c r="Q2572" s="10" t="s">
        <v>8323</v>
      </c>
      <c r="R2572" t="s">
        <v>8326</v>
      </c>
      <c r="S2572" s="14">
        <f t="shared" si="306"/>
        <v>42294.808124999996</v>
      </c>
      <c r="T2572" s="15">
        <f t="shared" si="307"/>
        <v>42305.829166666663</v>
      </c>
      <c r="U2572">
        <f t="shared" si="313"/>
        <v>2015</v>
      </c>
    </row>
    <row r="2573" spans="1:21" ht="49" hidden="1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312"/>
        <v>126</v>
      </c>
      <c r="P2573">
        <f t="shared" si="305"/>
        <v>31.5</v>
      </c>
      <c r="Q2573" s="10" t="s">
        <v>8321</v>
      </c>
      <c r="R2573" t="s">
        <v>8332</v>
      </c>
      <c r="S2573" s="14">
        <f t="shared" si="306"/>
        <v>42447.103518518517</v>
      </c>
      <c r="T2573" s="15">
        <f t="shared" si="307"/>
        <v>42477.103518518517</v>
      </c>
    </row>
    <row r="2574" spans="1:21" ht="49" hidden="1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312"/>
        <v>127</v>
      </c>
      <c r="P2574">
        <f t="shared" si="305"/>
        <v>62.8</v>
      </c>
      <c r="Q2574" s="10" t="s">
        <v>8308</v>
      </c>
      <c r="R2574" t="s">
        <v>8309</v>
      </c>
      <c r="S2574" s="14">
        <f t="shared" si="306"/>
        <v>42115.853888888887</v>
      </c>
      <c r="T2574" s="15">
        <f t="shared" si="307"/>
        <v>42148.853888888887</v>
      </c>
    </row>
    <row r="2575" spans="1:21" ht="49" hidden="1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312"/>
        <v>13</v>
      </c>
      <c r="P2575">
        <f t="shared" si="305"/>
        <v>25</v>
      </c>
      <c r="Q2575" s="10" t="s">
        <v>8313</v>
      </c>
      <c r="R2575" t="s">
        <v>8353</v>
      </c>
      <c r="S2575" s="14">
        <f t="shared" si="306"/>
        <v>42345.951539351852</v>
      </c>
      <c r="T2575" s="15">
        <f t="shared" si="307"/>
        <v>42375.951539351852</v>
      </c>
    </row>
    <row r="2576" spans="1:21" ht="21" x14ac:dyDescent="0.25">
      <c r="A2576">
        <v>3666</v>
      </c>
      <c r="B2576" s="3" t="s">
        <v>3663</v>
      </c>
      <c r="C2576" s="3" t="s">
        <v>7776</v>
      </c>
      <c r="D2576" s="6">
        <v>1200</v>
      </c>
      <c r="E2576" s="8">
        <v>1200</v>
      </c>
      <c r="F2576" t="s">
        <v>8218</v>
      </c>
      <c r="G2576" t="s">
        <v>8223</v>
      </c>
      <c r="H2576" t="s">
        <v>8245</v>
      </c>
      <c r="I2576">
        <v>1406185200</v>
      </c>
      <c r="J2576">
        <v>1404337382</v>
      </c>
      <c r="K2576" t="b">
        <v>0</v>
      </c>
      <c r="L2576">
        <v>38</v>
      </c>
      <c r="M2576" t="b">
        <v>1</v>
      </c>
      <c r="N2576" t="s">
        <v>8269</v>
      </c>
      <c r="O2576">
        <f t="shared" si="312"/>
        <v>100</v>
      </c>
      <c r="P2576">
        <f t="shared" si="305"/>
        <v>31.58</v>
      </c>
      <c r="Q2576" s="10" t="s">
        <v>8323</v>
      </c>
      <c r="R2576" t="s">
        <v>8326</v>
      </c>
      <c r="S2576" s="14">
        <f t="shared" si="306"/>
        <v>41822.90488425926</v>
      </c>
      <c r="T2576" s="15">
        <f t="shared" si="307"/>
        <v>41844.291666666664</v>
      </c>
      <c r="U2576">
        <f t="shared" ref="U2576:U2577" si="314">YEAR(S2576)</f>
        <v>2014</v>
      </c>
    </row>
    <row r="2577" spans="1:21" ht="49" x14ac:dyDescent="0.25">
      <c r="A2577">
        <v>3667</v>
      </c>
      <c r="B2577" s="3" t="s">
        <v>3664</v>
      </c>
      <c r="C2577" s="3" t="s">
        <v>7777</v>
      </c>
      <c r="D2577" s="6">
        <v>3000</v>
      </c>
      <c r="E2577" s="8">
        <v>3095.11</v>
      </c>
      <c r="F2577" t="s">
        <v>8218</v>
      </c>
      <c r="G2577" t="s">
        <v>8224</v>
      </c>
      <c r="H2577" t="s">
        <v>8246</v>
      </c>
      <c r="I2577">
        <v>1437261419</v>
      </c>
      <c r="J2577">
        <v>1434669419</v>
      </c>
      <c r="K2577" t="b">
        <v>0</v>
      </c>
      <c r="L2577">
        <v>58</v>
      </c>
      <c r="M2577" t="b">
        <v>1</v>
      </c>
      <c r="N2577" t="s">
        <v>8269</v>
      </c>
      <c r="O2577">
        <f t="shared" si="312"/>
        <v>103</v>
      </c>
      <c r="P2577">
        <f t="shared" si="305"/>
        <v>53.36</v>
      </c>
      <c r="Q2577" s="10" t="s">
        <v>8323</v>
      </c>
      <c r="R2577" t="s">
        <v>8326</v>
      </c>
      <c r="S2577" s="14">
        <f t="shared" si="306"/>
        <v>42173.970127314817</v>
      </c>
      <c r="T2577" s="15">
        <f t="shared" si="307"/>
        <v>42203.970127314817</v>
      </c>
      <c r="U2577">
        <f t="shared" si="314"/>
        <v>2015</v>
      </c>
    </row>
    <row r="2578" spans="1:21" ht="49" hidden="1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312"/>
        <v>3</v>
      </c>
      <c r="P2578">
        <f t="shared" si="305"/>
        <v>88.71</v>
      </c>
      <c r="Q2578" s="10" t="s">
        <v>8308</v>
      </c>
      <c r="R2578" t="s">
        <v>8310</v>
      </c>
      <c r="S2578" s="14">
        <f t="shared" si="306"/>
        <v>42535.492280092592</v>
      </c>
      <c r="T2578" s="15">
        <f t="shared" si="307"/>
        <v>42565.492280092592</v>
      </c>
    </row>
    <row r="2579" spans="1:21" ht="21" hidden="1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312"/>
        <v>124</v>
      </c>
      <c r="P2579">
        <f t="shared" si="305"/>
        <v>38.75</v>
      </c>
      <c r="Q2579" s="10" t="s">
        <v>8327</v>
      </c>
      <c r="R2579" t="s">
        <v>8331</v>
      </c>
      <c r="S2579" s="14">
        <f t="shared" si="306"/>
        <v>41072.739953703705</v>
      </c>
      <c r="T2579" s="15">
        <f t="shared" si="307"/>
        <v>41102.739953703705</v>
      </c>
    </row>
    <row r="2580" spans="1:21" ht="21" hidden="1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312"/>
        <v>103</v>
      </c>
      <c r="P2580">
        <f t="shared" ref="P2580:P2643" si="315">IFERROR(ROUND(E2580/L2580,2),0)</f>
        <v>56.36</v>
      </c>
      <c r="Q2580" s="10" t="s">
        <v>8327</v>
      </c>
      <c r="R2580" t="s">
        <v>8328</v>
      </c>
      <c r="S2580" s="14">
        <f t="shared" ref="S2580:S2643" si="316">(((J2580/60)/60)/24)+DATE(1970,1,1)</f>
        <v>40960.861562500002</v>
      </c>
      <c r="T2580" s="15">
        <f t="shared" ref="T2580:T2643" si="317">(((I2580/60)/60)/24)+DATE(1970,1,1)</f>
        <v>40976.207638888889</v>
      </c>
    </row>
    <row r="2581" spans="1:21" ht="49" x14ac:dyDescent="0.25">
      <c r="A2581">
        <v>3668</v>
      </c>
      <c r="B2581" s="3" t="s">
        <v>3665</v>
      </c>
      <c r="C2581" s="3" t="s">
        <v>7778</v>
      </c>
      <c r="D2581" s="6">
        <v>1000</v>
      </c>
      <c r="E2581" s="8">
        <v>1035</v>
      </c>
      <c r="F2581" t="s">
        <v>8218</v>
      </c>
      <c r="G2581" t="s">
        <v>8223</v>
      </c>
      <c r="H2581" t="s">
        <v>8245</v>
      </c>
      <c r="I2581">
        <v>1437676380</v>
      </c>
      <c r="J2581">
        <v>1435670452</v>
      </c>
      <c r="K2581" t="b">
        <v>0</v>
      </c>
      <c r="L2581">
        <v>28</v>
      </c>
      <c r="M2581" t="b">
        <v>1</v>
      </c>
      <c r="N2581" t="s">
        <v>8269</v>
      </c>
      <c r="O2581">
        <f t="shared" si="312"/>
        <v>104</v>
      </c>
      <c r="P2581">
        <f t="shared" si="315"/>
        <v>36.96</v>
      </c>
      <c r="Q2581" s="10" t="s">
        <v>8323</v>
      </c>
      <c r="R2581" t="s">
        <v>8326</v>
      </c>
      <c r="S2581" s="14">
        <f t="shared" si="316"/>
        <v>42185.556157407409</v>
      </c>
      <c r="T2581" s="15">
        <f t="shared" si="317"/>
        <v>42208.772916666669</v>
      </c>
      <c r="U2581">
        <f t="shared" ref="U2581:U2583" si="318">YEAR(S2581)</f>
        <v>2015</v>
      </c>
    </row>
    <row r="2582" spans="1:21" ht="49" x14ac:dyDescent="0.25">
      <c r="A2582">
        <v>3669</v>
      </c>
      <c r="B2582" s="3" t="s">
        <v>3666</v>
      </c>
      <c r="C2582" s="3" t="s">
        <v>7779</v>
      </c>
      <c r="D2582" s="6">
        <v>1000</v>
      </c>
      <c r="E2582" s="8">
        <v>1382</v>
      </c>
      <c r="F2582" t="s">
        <v>8218</v>
      </c>
      <c r="G2582" t="s">
        <v>8224</v>
      </c>
      <c r="H2582" t="s">
        <v>8246</v>
      </c>
      <c r="I2582">
        <v>1434039137</v>
      </c>
      <c r="J2582">
        <v>1431447137</v>
      </c>
      <c r="K2582" t="b">
        <v>0</v>
      </c>
      <c r="L2582">
        <v>17</v>
      </c>
      <c r="M2582" t="b">
        <v>1</v>
      </c>
      <c r="N2582" t="s">
        <v>8269</v>
      </c>
      <c r="O2582">
        <f t="shared" si="312"/>
        <v>138</v>
      </c>
      <c r="P2582">
        <f t="shared" si="315"/>
        <v>81.290000000000006</v>
      </c>
      <c r="Q2582" s="10" t="s">
        <v>8323</v>
      </c>
      <c r="R2582" t="s">
        <v>8326</v>
      </c>
      <c r="S2582" s="14">
        <f t="shared" si="316"/>
        <v>42136.675196759257</v>
      </c>
      <c r="T2582" s="15">
        <f t="shared" si="317"/>
        <v>42166.675196759257</v>
      </c>
      <c r="U2582">
        <f t="shared" si="318"/>
        <v>2015</v>
      </c>
    </row>
    <row r="2583" spans="1:21" ht="49" x14ac:dyDescent="0.25">
      <c r="A2583">
        <v>3670</v>
      </c>
      <c r="B2583" s="3" t="s">
        <v>3667</v>
      </c>
      <c r="C2583" s="3" t="s">
        <v>7780</v>
      </c>
      <c r="D2583" s="6">
        <v>220</v>
      </c>
      <c r="E2583" s="8">
        <v>241</v>
      </c>
      <c r="F2583" t="s">
        <v>8218</v>
      </c>
      <c r="G2583" t="s">
        <v>8224</v>
      </c>
      <c r="H2583" t="s">
        <v>8246</v>
      </c>
      <c r="I2583">
        <v>1433113200</v>
      </c>
      <c r="J2583">
        <v>1431951611</v>
      </c>
      <c r="K2583" t="b">
        <v>0</v>
      </c>
      <c r="L2583">
        <v>12</v>
      </c>
      <c r="M2583" t="b">
        <v>1</v>
      </c>
      <c r="N2583" t="s">
        <v>8269</v>
      </c>
      <c r="O2583">
        <f t="shared" si="312"/>
        <v>110</v>
      </c>
      <c r="P2583">
        <f t="shared" si="315"/>
        <v>20.079999999999998</v>
      </c>
      <c r="Q2583" s="10" t="s">
        <v>8323</v>
      </c>
      <c r="R2583" t="s">
        <v>8326</v>
      </c>
      <c r="S2583" s="14">
        <f t="shared" si="316"/>
        <v>42142.514016203699</v>
      </c>
      <c r="T2583" s="15">
        <f t="shared" si="317"/>
        <v>42155.958333333328</v>
      </c>
      <c r="U2583">
        <f t="shared" si="318"/>
        <v>2015</v>
      </c>
    </row>
    <row r="2584" spans="1:21" ht="33" hidden="1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312"/>
        <v>103</v>
      </c>
      <c r="P2584">
        <f t="shared" si="315"/>
        <v>205</v>
      </c>
      <c r="Q2584" s="10" t="s">
        <v>8308</v>
      </c>
      <c r="R2584" t="s">
        <v>8309</v>
      </c>
      <c r="S2584" s="14">
        <f t="shared" si="316"/>
        <v>42466.826180555552</v>
      </c>
      <c r="T2584" s="15">
        <f t="shared" si="317"/>
        <v>42496.826180555552</v>
      </c>
    </row>
    <row r="2585" spans="1:21" ht="49" x14ac:dyDescent="0.25">
      <c r="A2585">
        <v>3671</v>
      </c>
      <c r="B2585" s="3" t="s">
        <v>3668</v>
      </c>
      <c r="C2585" s="3" t="s">
        <v>7781</v>
      </c>
      <c r="D2585" s="6">
        <v>3500</v>
      </c>
      <c r="E2585" s="8">
        <v>3530</v>
      </c>
      <c r="F2585" t="s">
        <v>8218</v>
      </c>
      <c r="G2585" t="s">
        <v>8223</v>
      </c>
      <c r="H2585" t="s">
        <v>8245</v>
      </c>
      <c r="I2585">
        <v>1405915140</v>
      </c>
      <c r="J2585">
        <v>1404140667</v>
      </c>
      <c r="K2585" t="b">
        <v>0</v>
      </c>
      <c r="L2585">
        <v>40</v>
      </c>
      <c r="M2585" t="b">
        <v>1</v>
      </c>
      <c r="N2585" t="s">
        <v>8269</v>
      </c>
      <c r="O2585">
        <f t="shared" si="312"/>
        <v>101</v>
      </c>
      <c r="P2585">
        <f t="shared" si="315"/>
        <v>88.25</v>
      </c>
      <c r="Q2585" s="10" t="s">
        <v>8323</v>
      </c>
      <c r="R2585" t="s">
        <v>8326</v>
      </c>
      <c r="S2585" s="14">
        <f t="shared" si="316"/>
        <v>41820.62809027778</v>
      </c>
      <c r="T2585" s="15">
        <f t="shared" si="317"/>
        <v>41841.165972222225</v>
      </c>
      <c r="U2585">
        <f t="shared" ref="U2585:U2586" si="319">YEAR(S2585)</f>
        <v>2014</v>
      </c>
    </row>
    <row r="2586" spans="1:21" ht="49" x14ac:dyDescent="0.25">
      <c r="A2586">
        <v>3672</v>
      </c>
      <c r="B2586" s="3" t="s">
        <v>3669</v>
      </c>
      <c r="C2586" s="3" t="s">
        <v>7782</v>
      </c>
      <c r="D2586" s="6">
        <v>3000</v>
      </c>
      <c r="E2586" s="8">
        <v>3046</v>
      </c>
      <c r="F2586" t="s">
        <v>8218</v>
      </c>
      <c r="G2586" t="s">
        <v>8224</v>
      </c>
      <c r="H2586" t="s">
        <v>8246</v>
      </c>
      <c r="I2586">
        <v>1411771384</v>
      </c>
      <c r="J2586">
        <v>1409179384</v>
      </c>
      <c r="K2586" t="b">
        <v>0</v>
      </c>
      <c r="L2586">
        <v>57</v>
      </c>
      <c r="M2586" t="b">
        <v>1</v>
      </c>
      <c r="N2586" t="s">
        <v>8269</v>
      </c>
      <c r="O2586">
        <f t="shared" si="312"/>
        <v>102</v>
      </c>
      <c r="P2586">
        <f t="shared" si="315"/>
        <v>53.44</v>
      </c>
      <c r="Q2586" s="10" t="s">
        <v>8323</v>
      </c>
      <c r="R2586" t="s">
        <v>8326</v>
      </c>
      <c r="S2586" s="14">
        <f t="shared" si="316"/>
        <v>41878.946574074071</v>
      </c>
      <c r="T2586" s="15">
        <f t="shared" si="317"/>
        <v>41908.946574074071</v>
      </c>
      <c r="U2586">
        <f t="shared" si="319"/>
        <v>2014</v>
      </c>
    </row>
    <row r="2587" spans="1:21" ht="49" hidden="1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312"/>
        <v>102</v>
      </c>
      <c r="P2587">
        <f t="shared" si="315"/>
        <v>43.57</v>
      </c>
      <c r="Q2587" s="10" t="s">
        <v>8327</v>
      </c>
      <c r="R2587" t="s">
        <v>8328</v>
      </c>
      <c r="S2587" s="14">
        <f t="shared" si="316"/>
        <v>41192.758506944447</v>
      </c>
      <c r="T2587" s="15">
        <f t="shared" si="317"/>
        <v>41208.165972222225</v>
      </c>
    </row>
    <row r="2588" spans="1:21" ht="49" hidden="1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312"/>
        <v>2</v>
      </c>
      <c r="P2588">
        <f t="shared" si="315"/>
        <v>67.78</v>
      </c>
      <c r="Q2588" s="10" t="s">
        <v>8323</v>
      </c>
      <c r="R2588" t="s">
        <v>8324</v>
      </c>
      <c r="S2588" s="14">
        <f t="shared" si="316"/>
        <v>42246.883784722217</v>
      </c>
      <c r="T2588" s="15">
        <f t="shared" si="317"/>
        <v>42276.883784722217</v>
      </c>
    </row>
    <row r="2589" spans="1:21" ht="49" x14ac:dyDescent="0.25">
      <c r="A2589">
        <v>3673</v>
      </c>
      <c r="B2589" s="3" t="s">
        <v>3670</v>
      </c>
      <c r="C2589" s="3" t="s">
        <v>7783</v>
      </c>
      <c r="D2589" s="6">
        <v>4000</v>
      </c>
      <c r="E2589" s="8">
        <v>4545</v>
      </c>
      <c r="F2589" t="s">
        <v>8218</v>
      </c>
      <c r="G2589" t="s">
        <v>8224</v>
      </c>
      <c r="H2589" t="s">
        <v>8246</v>
      </c>
      <c r="I2589">
        <v>1415191920</v>
      </c>
      <c r="J2589">
        <v>1412233497</v>
      </c>
      <c r="K2589" t="b">
        <v>0</v>
      </c>
      <c r="L2589">
        <v>114</v>
      </c>
      <c r="M2589" t="b">
        <v>1</v>
      </c>
      <c r="N2589" t="s">
        <v>8269</v>
      </c>
      <c r="O2589">
        <f t="shared" si="312"/>
        <v>114</v>
      </c>
      <c r="P2589">
        <f t="shared" si="315"/>
        <v>39.869999999999997</v>
      </c>
      <c r="Q2589" s="10" t="s">
        <v>8323</v>
      </c>
      <c r="R2589" t="s">
        <v>8326</v>
      </c>
      <c r="S2589" s="14">
        <f t="shared" si="316"/>
        <v>41914.295104166667</v>
      </c>
      <c r="T2589" s="15">
        <f t="shared" si="317"/>
        <v>41948.536111111112</v>
      </c>
      <c r="U2589">
        <f>YEAR(S2589)</f>
        <v>2014</v>
      </c>
    </row>
    <row r="2590" spans="1:21" ht="33" hidden="1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312"/>
        <v>2</v>
      </c>
      <c r="P2590">
        <f t="shared" si="315"/>
        <v>25.29</v>
      </c>
      <c r="Q2590" s="10" t="s">
        <v>8316</v>
      </c>
      <c r="R2590" t="s">
        <v>8334</v>
      </c>
      <c r="S2590" s="14">
        <f t="shared" si="316"/>
        <v>41499.546759259261</v>
      </c>
      <c r="T2590" s="15">
        <f t="shared" si="317"/>
        <v>41531.546759259261</v>
      </c>
    </row>
    <row r="2591" spans="1:21" ht="49" hidden="1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312"/>
        <v>121</v>
      </c>
      <c r="P2591">
        <f t="shared" si="315"/>
        <v>37.94</v>
      </c>
      <c r="Q2591" s="10" t="s">
        <v>8327</v>
      </c>
      <c r="R2591" t="s">
        <v>8328</v>
      </c>
      <c r="S2591" s="14">
        <f t="shared" si="316"/>
        <v>41023.227731481478</v>
      </c>
      <c r="T2591" s="15">
        <f t="shared" si="317"/>
        <v>41083.227731481478</v>
      </c>
    </row>
    <row r="2592" spans="1:21" ht="49" x14ac:dyDescent="0.25">
      <c r="A2592">
        <v>3674</v>
      </c>
      <c r="B2592" s="3" t="s">
        <v>3671</v>
      </c>
      <c r="C2592" s="3" t="s">
        <v>7784</v>
      </c>
      <c r="D2592" s="6">
        <v>4500</v>
      </c>
      <c r="E2592" s="8">
        <v>4500</v>
      </c>
      <c r="F2592" t="s">
        <v>8218</v>
      </c>
      <c r="G2592" t="s">
        <v>8235</v>
      </c>
      <c r="H2592" t="s">
        <v>8248</v>
      </c>
      <c r="I2592">
        <v>1472936229</v>
      </c>
      <c r="J2592">
        <v>1467752229</v>
      </c>
      <c r="K2592" t="b">
        <v>0</v>
      </c>
      <c r="L2592">
        <v>31</v>
      </c>
      <c r="M2592" t="b">
        <v>1</v>
      </c>
      <c r="N2592" t="s">
        <v>8269</v>
      </c>
      <c r="O2592">
        <f t="shared" si="312"/>
        <v>100</v>
      </c>
      <c r="P2592">
        <f t="shared" si="315"/>
        <v>145.16</v>
      </c>
      <c r="Q2592" s="10" t="s">
        <v>8323</v>
      </c>
      <c r="R2592" t="s">
        <v>8326</v>
      </c>
      <c r="S2592" s="14">
        <f t="shared" si="316"/>
        <v>42556.873020833329</v>
      </c>
      <c r="T2592" s="15">
        <f t="shared" si="317"/>
        <v>42616.873020833329</v>
      </c>
      <c r="U2592">
        <f t="shared" ref="U2592:U2594" si="320">YEAR(S2592)</f>
        <v>2016</v>
      </c>
    </row>
    <row r="2593" spans="1:21" ht="49" x14ac:dyDescent="0.25">
      <c r="A2593">
        <v>3675</v>
      </c>
      <c r="B2593" s="3" t="s">
        <v>3672</v>
      </c>
      <c r="C2593" s="3" t="s">
        <v>7785</v>
      </c>
      <c r="D2593" s="6">
        <v>50</v>
      </c>
      <c r="E2593" s="8">
        <v>70</v>
      </c>
      <c r="F2593" t="s">
        <v>8218</v>
      </c>
      <c r="G2593" t="s">
        <v>8224</v>
      </c>
      <c r="H2593" t="s">
        <v>8246</v>
      </c>
      <c r="I2593">
        <v>1463353200</v>
      </c>
      <c r="J2593">
        <v>1462285182</v>
      </c>
      <c r="K2593" t="b">
        <v>0</v>
      </c>
      <c r="L2593">
        <v>3</v>
      </c>
      <c r="M2593" t="b">
        <v>1</v>
      </c>
      <c r="N2593" t="s">
        <v>8269</v>
      </c>
      <c r="O2593">
        <f t="shared" si="312"/>
        <v>140</v>
      </c>
      <c r="P2593">
        <f t="shared" si="315"/>
        <v>23.33</v>
      </c>
      <c r="Q2593" s="10" t="s">
        <v>8323</v>
      </c>
      <c r="R2593" t="s">
        <v>8326</v>
      </c>
      <c r="S2593" s="14">
        <f t="shared" si="316"/>
        <v>42493.597013888888</v>
      </c>
      <c r="T2593" s="15">
        <f t="shared" si="317"/>
        <v>42505.958333333328</v>
      </c>
      <c r="U2593">
        <f t="shared" si="320"/>
        <v>2016</v>
      </c>
    </row>
    <row r="2594" spans="1:21" ht="49" x14ac:dyDescent="0.25">
      <c r="A2594">
        <v>3676</v>
      </c>
      <c r="B2594" s="3" t="s">
        <v>3673</v>
      </c>
      <c r="C2594" s="3" t="s">
        <v>7786</v>
      </c>
      <c r="D2594" s="6">
        <v>800</v>
      </c>
      <c r="E2594" s="8">
        <v>1030</v>
      </c>
      <c r="F2594" t="s">
        <v>8218</v>
      </c>
      <c r="G2594" t="s">
        <v>8223</v>
      </c>
      <c r="H2594" t="s">
        <v>8245</v>
      </c>
      <c r="I2594">
        <v>1410550484</v>
      </c>
      <c r="J2594">
        <v>1408995284</v>
      </c>
      <c r="K2594" t="b">
        <v>0</v>
      </c>
      <c r="L2594">
        <v>16</v>
      </c>
      <c r="M2594" t="b">
        <v>1</v>
      </c>
      <c r="N2594" t="s">
        <v>8269</v>
      </c>
      <c r="O2594">
        <f t="shared" si="312"/>
        <v>129</v>
      </c>
      <c r="P2594">
        <f t="shared" si="315"/>
        <v>64.38</v>
      </c>
      <c r="Q2594" s="10" t="s">
        <v>8323</v>
      </c>
      <c r="R2594" t="s">
        <v>8326</v>
      </c>
      <c r="S2594" s="14">
        <f t="shared" si="316"/>
        <v>41876.815787037034</v>
      </c>
      <c r="T2594" s="15">
        <f t="shared" si="317"/>
        <v>41894.815787037034</v>
      </c>
      <c r="U2594">
        <f t="shared" si="320"/>
        <v>2014</v>
      </c>
    </row>
    <row r="2595" spans="1:21" ht="49" hidden="1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312"/>
        <v>0</v>
      </c>
      <c r="P2595">
        <f t="shared" si="315"/>
        <v>201.67</v>
      </c>
      <c r="Q2595" s="10" t="s">
        <v>8323</v>
      </c>
      <c r="R2595" t="s">
        <v>8324</v>
      </c>
      <c r="S2595" s="14">
        <f t="shared" si="316"/>
        <v>42255.791909722218</v>
      </c>
      <c r="T2595" s="15">
        <f t="shared" si="317"/>
        <v>42285.791909722218</v>
      </c>
    </row>
    <row r="2596" spans="1:21" ht="49" hidden="1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312"/>
        <v>100</v>
      </c>
      <c r="P2596">
        <f t="shared" si="315"/>
        <v>46.23</v>
      </c>
      <c r="Q2596" s="10" t="s">
        <v>8321</v>
      </c>
      <c r="R2596" t="s">
        <v>8322</v>
      </c>
      <c r="S2596" s="14">
        <f t="shared" si="316"/>
        <v>42211.951284722221</v>
      </c>
      <c r="T2596" s="15">
        <f t="shared" si="317"/>
        <v>42226.951284722221</v>
      </c>
    </row>
    <row r="2597" spans="1:21" ht="49" hidden="1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312"/>
        <v>6</v>
      </c>
      <c r="P2597">
        <f t="shared" si="315"/>
        <v>50.08</v>
      </c>
      <c r="Q2597" s="10" t="s">
        <v>8316</v>
      </c>
      <c r="R2597" t="s">
        <v>8334</v>
      </c>
      <c r="S2597" s="14">
        <f t="shared" si="316"/>
        <v>42340.701504629629</v>
      </c>
      <c r="T2597" s="15">
        <f t="shared" si="317"/>
        <v>42368.701504629629</v>
      </c>
    </row>
    <row r="2598" spans="1:21" ht="49" hidden="1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312"/>
        <v>100</v>
      </c>
      <c r="P2598">
        <f t="shared" si="315"/>
        <v>27.27</v>
      </c>
      <c r="Q2598" s="10" t="s">
        <v>8321</v>
      </c>
      <c r="R2598" t="s">
        <v>8332</v>
      </c>
      <c r="S2598" s="14">
        <f t="shared" si="316"/>
        <v>41995.752986111111</v>
      </c>
      <c r="T2598" s="15">
        <f t="shared" si="317"/>
        <v>42034.708333333328</v>
      </c>
    </row>
    <row r="2599" spans="1:21" ht="33" hidden="1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312"/>
        <v>120</v>
      </c>
      <c r="P2599">
        <f t="shared" si="315"/>
        <v>60</v>
      </c>
      <c r="Q2599" s="10" t="s">
        <v>8321</v>
      </c>
      <c r="R2599" t="s">
        <v>8343</v>
      </c>
      <c r="S2599" s="14">
        <f t="shared" si="316"/>
        <v>40612.695208333331</v>
      </c>
      <c r="T2599" s="15">
        <f t="shared" si="317"/>
        <v>40636.041666666664</v>
      </c>
    </row>
    <row r="2600" spans="1:21" ht="49" hidden="1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312"/>
        <v>120</v>
      </c>
      <c r="P2600">
        <f t="shared" si="315"/>
        <v>42.86</v>
      </c>
      <c r="Q2600" s="10" t="s">
        <v>8321</v>
      </c>
      <c r="R2600" t="s">
        <v>8322</v>
      </c>
      <c r="S2600" s="14">
        <f t="shared" si="316"/>
        <v>41657.985081018516</v>
      </c>
      <c r="T2600" s="15">
        <f t="shared" si="317"/>
        <v>41699.720833333333</v>
      </c>
    </row>
    <row r="2601" spans="1:21" ht="49" hidden="1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312"/>
        <v>3</v>
      </c>
      <c r="P2601">
        <f t="shared" si="315"/>
        <v>75</v>
      </c>
      <c r="Q2601" s="10" t="s">
        <v>8311</v>
      </c>
      <c r="R2601" t="s">
        <v>8348</v>
      </c>
      <c r="S2601" s="14">
        <f t="shared" si="316"/>
        <v>42457.871516203704</v>
      </c>
      <c r="T2601" s="15">
        <f t="shared" si="317"/>
        <v>42487.579861111109</v>
      </c>
    </row>
    <row r="2602" spans="1:21" ht="49" hidden="1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312"/>
        <v>299</v>
      </c>
      <c r="P2602">
        <f t="shared" si="315"/>
        <v>35.119999999999997</v>
      </c>
      <c r="Q2602" s="10" t="s">
        <v>8316</v>
      </c>
      <c r="R2602" t="s">
        <v>8317</v>
      </c>
      <c r="S2602" s="14">
        <f t="shared" si="316"/>
        <v>42689.853090277778</v>
      </c>
      <c r="T2602" s="15">
        <f t="shared" si="317"/>
        <v>42696.853090277778</v>
      </c>
    </row>
    <row r="2603" spans="1:21" ht="49" hidden="1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312"/>
        <v>238</v>
      </c>
      <c r="P2603">
        <f t="shared" si="315"/>
        <v>33.06</v>
      </c>
      <c r="Q2603" s="10" t="s">
        <v>8311</v>
      </c>
      <c r="R2603" t="s">
        <v>8333</v>
      </c>
      <c r="S2603" s="14">
        <f t="shared" si="316"/>
        <v>41235.054560185185</v>
      </c>
      <c r="T2603" s="15">
        <f t="shared" si="317"/>
        <v>41249.054560185185</v>
      </c>
    </row>
    <row r="2604" spans="1:21" ht="33" x14ac:dyDescent="0.25">
      <c r="A2604">
        <v>3677</v>
      </c>
      <c r="B2604" s="3" t="s">
        <v>3674</v>
      </c>
      <c r="C2604" s="3" t="s">
        <v>7787</v>
      </c>
      <c r="D2604" s="6">
        <v>12000</v>
      </c>
      <c r="E2604" s="8">
        <v>12348.5</v>
      </c>
      <c r="F2604" t="s">
        <v>8218</v>
      </c>
      <c r="G2604" t="s">
        <v>8223</v>
      </c>
      <c r="H2604" t="s">
        <v>8245</v>
      </c>
      <c r="I2604">
        <v>1404359940</v>
      </c>
      <c r="J2604">
        <v>1402580818</v>
      </c>
      <c r="K2604" t="b">
        <v>0</v>
      </c>
      <c r="L2604">
        <v>199</v>
      </c>
      <c r="M2604" t="b">
        <v>1</v>
      </c>
      <c r="N2604" t="s">
        <v>8269</v>
      </c>
      <c r="O2604">
        <f t="shared" si="312"/>
        <v>103</v>
      </c>
      <c r="P2604">
        <f t="shared" si="315"/>
        <v>62.05</v>
      </c>
      <c r="Q2604" s="10" t="s">
        <v>8323</v>
      </c>
      <c r="R2604" t="s">
        <v>8326</v>
      </c>
      <c r="S2604" s="14">
        <f t="shared" si="316"/>
        <v>41802.574282407404</v>
      </c>
      <c r="T2604" s="15">
        <f t="shared" si="317"/>
        <v>41823.165972222225</v>
      </c>
      <c r="U2604">
        <f t="shared" ref="U2604:U2605" si="321">YEAR(S2604)</f>
        <v>2014</v>
      </c>
    </row>
    <row r="2605" spans="1:21" ht="33" x14ac:dyDescent="0.25">
      <c r="A2605">
        <v>3678</v>
      </c>
      <c r="B2605" s="3" t="s">
        <v>3675</v>
      </c>
      <c r="C2605" s="3" t="s">
        <v>7788</v>
      </c>
      <c r="D2605" s="6">
        <v>2000</v>
      </c>
      <c r="E2605" s="8">
        <v>2050</v>
      </c>
      <c r="F2605" t="s">
        <v>8218</v>
      </c>
      <c r="G2605" t="s">
        <v>8224</v>
      </c>
      <c r="H2605" t="s">
        <v>8246</v>
      </c>
      <c r="I2605">
        <v>1433076298</v>
      </c>
      <c r="J2605">
        <v>1430052298</v>
      </c>
      <c r="K2605" t="b">
        <v>0</v>
      </c>
      <c r="L2605">
        <v>31</v>
      </c>
      <c r="M2605" t="b">
        <v>1</v>
      </c>
      <c r="N2605" t="s">
        <v>8269</v>
      </c>
      <c r="O2605">
        <f t="shared" si="312"/>
        <v>103</v>
      </c>
      <c r="P2605">
        <f t="shared" si="315"/>
        <v>66.13</v>
      </c>
      <c r="Q2605" s="10" t="s">
        <v>8323</v>
      </c>
      <c r="R2605" t="s">
        <v>8326</v>
      </c>
      <c r="S2605" s="14">
        <f t="shared" si="316"/>
        <v>42120.531226851846</v>
      </c>
      <c r="T2605" s="15">
        <f t="shared" si="317"/>
        <v>42155.531226851846</v>
      </c>
      <c r="U2605">
        <f t="shared" si="321"/>
        <v>2015</v>
      </c>
    </row>
    <row r="2606" spans="1:21" ht="49" hidden="1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312"/>
        <v>3</v>
      </c>
      <c r="P2606">
        <f t="shared" si="315"/>
        <v>73.88</v>
      </c>
      <c r="Q2606" s="10" t="s">
        <v>8313</v>
      </c>
      <c r="R2606" t="s">
        <v>8314</v>
      </c>
      <c r="S2606" s="14">
        <f t="shared" si="316"/>
        <v>41877.638298611113</v>
      </c>
      <c r="T2606" s="15">
        <f t="shared" si="317"/>
        <v>41912.638298611113</v>
      </c>
    </row>
    <row r="2607" spans="1:21" ht="49" hidden="1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312"/>
        <v>4</v>
      </c>
      <c r="P2607">
        <f t="shared" si="315"/>
        <v>45.39</v>
      </c>
      <c r="Q2607" s="10" t="s">
        <v>8308</v>
      </c>
      <c r="R2607" t="s">
        <v>8342</v>
      </c>
      <c r="S2607" s="14">
        <f t="shared" si="316"/>
        <v>41835.639155092591</v>
      </c>
      <c r="T2607" s="15">
        <f t="shared" si="317"/>
        <v>41865.639155092591</v>
      </c>
    </row>
    <row r="2608" spans="1:21" ht="49" hidden="1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312"/>
        <v>0</v>
      </c>
      <c r="P2608">
        <f t="shared" si="315"/>
        <v>84.29</v>
      </c>
      <c r="Q2608" s="10" t="s">
        <v>8308</v>
      </c>
      <c r="R2608" t="s">
        <v>8310</v>
      </c>
      <c r="S2608" s="14">
        <f t="shared" si="316"/>
        <v>42737.663877314815</v>
      </c>
      <c r="T2608" s="15">
        <f t="shared" si="317"/>
        <v>42767.663877314815</v>
      </c>
    </row>
    <row r="2609" spans="1:21" ht="33" hidden="1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312"/>
        <v>20</v>
      </c>
      <c r="P2609">
        <f t="shared" si="315"/>
        <v>25.52</v>
      </c>
      <c r="Q2609" s="10" t="s">
        <v>8323</v>
      </c>
      <c r="R2609" t="s">
        <v>8324</v>
      </c>
      <c r="S2609" s="14">
        <f t="shared" si="316"/>
        <v>42630.922893518517</v>
      </c>
      <c r="T2609" s="15">
        <f t="shared" si="317"/>
        <v>42665.922893518517</v>
      </c>
    </row>
    <row r="2610" spans="1:21" ht="49" hidden="1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312"/>
        <v>12</v>
      </c>
      <c r="P2610">
        <f t="shared" si="315"/>
        <v>24.46</v>
      </c>
      <c r="Q2610" s="10" t="s">
        <v>8323</v>
      </c>
      <c r="R2610" t="s">
        <v>8335</v>
      </c>
      <c r="S2610" s="14">
        <f t="shared" si="316"/>
        <v>42010.968240740738</v>
      </c>
      <c r="T2610" s="15">
        <f t="shared" si="317"/>
        <v>42055.968240740738</v>
      </c>
    </row>
    <row r="2611" spans="1:21" ht="49" hidden="1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312"/>
        <v>167</v>
      </c>
      <c r="P2611">
        <f t="shared" si="315"/>
        <v>17.239999999999998</v>
      </c>
      <c r="Q2611" s="10" t="s">
        <v>8327</v>
      </c>
      <c r="R2611" t="s">
        <v>8331</v>
      </c>
      <c r="S2611" s="14">
        <f t="shared" si="316"/>
        <v>42498.341122685189</v>
      </c>
      <c r="T2611" s="15">
        <f t="shared" si="317"/>
        <v>42533.229166666672</v>
      </c>
    </row>
    <row r="2612" spans="1:21" ht="65" hidden="1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312"/>
        <v>2</v>
      </c>
      <c r="P2612">
        <f t="shared" si="315"/>
        <v>25.43</v>
      </c>
      <c r="Q2612" s="10" t="s">
        <v>8316</v>
      </c>
      <c r="R2612" t="s">
        <v>8344</v>
      </c>
      <c r="S2612" s="14">
        <f t="shared" si="316"/>
        <v>41926.854166666664</v>
      </c>
      <c r="T2612" s="15">
        <f t="shared" si="317"/>
        <v>41957.895833333328</v>
      </c>
    </row>
    <row r="2613" spans="1:21" ht="49" hidden="1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312"/>
        <v>3</v>
      </c>
      <c r="P2613">
        <f t="shared" si="315"/>
        <v>65</v>
      </c>
      <c r="Q2613" s="10" t="s">
        <v>8319</v>
      </c>
      <c r="R2613" t="s">
        <v>8345</v>
      </c>
      <c r="S2613" s="14">
        <f t="shared" si="316"/>
        <v>42170.728460648148</v>
      </c>
      <c r="T2613" s="15">
        <f t="shared" si="317"/>
        <v>42200.728460648148</v>
      </c>
    </row>
    <row r="2614" spans="1:21" ht="49" x14ac:dyDescent="0.25">
      <c r="A2614">
        <v>3679</v>
      </c>
      <c r="B2614" s="3" t="s">
        <v>3676</v>
      </c>
      <c r="C2614" s="3" t="s">
        <v>7789</v>
      </c>
      <c r="D2614" s="6">
        <v>2000</v>
      </c>
      <c r="E2614" s="8">
        <v>2202</v>
      </c>
      <c r="F2614" t="s">
        <v>8218</v>
      </c>
      <c r="G2614" t="s">
        <v>8223</v>
      </c>
      <c r="H2614" t="s">
        <v>8245</v>
      </c>
      <c r="I2614">
        <v>1404190740</v>
      </c>
      <c r="J2614">
        <v>1401214581</v>
      </c>
      <c r="K2614" t="b">
        <v>0</v>
      </c>
      <c r="L2614">
        <v>30</v>
      </c>
      <c r="M2614" t="b">
        <v>1</v>
      </c>
      <c r="N2614" t="s">
        <v>8269</v>
      </c>
      <c r="O2614">
        <f t="shared" si="312"/>
        <v>110</v>
      </c>
      <c r="P2614">
        <f t="shared" si="315"/>
        <v>73.400000000000006</v>
      </c>
      <c r="Q2614" s="10" t="s">
        <v>8323</v>
      </c>
      <c r="R2614" t="s">
        <v>8326</v>
      </c>
      <c r="S2614" s="14">
        <f t="shared" si="316"/>
        <v>41786.761354166665</v>
      </c>
      <c r="T2614" s="15">
        <f t="shared" si="317"/>
        <v>41821.207638888889</v>
      </c>
      <c r="U2614">
        <f t="shared" ref="U2614:U2615" si="322">YEAR(S2614)</f>
        <v>2014</v>
      </c>
    </row>
    <row r="2615" spans="1:21" ht="33" x14ac:dyDescent="0.25">
      <c r="A2615">
        <v>3680</v>
      </c>
      <c r="B2615" s="3" t="s">
        <v>3677</v>
      </c>
      <c r="C2615" s="3" t="s">
        <v>7790</v>
      </c>
      <c r="D2615" s="6">
        <v>3000</v>
      </c>
      <c r="E2615" s="8">
        <v>3383</v>
      </c>
      <c r="F2615" t="s">
        <v>8218</v>
      </c>
      <c r="G2615" t="s">
        <v>8223</v>
      </c>
      <c r="H2615" t="s">
        <v>8245</v>
      </c>
      <c r="I2615">
        <v>1475664834</v>
      </c>
      <c r="J2615">
        <v>1473850434</v>
      </c>
      <c r="K2615" t="b">
        <v>0</v>
      </c>
      <c r="L2615">
        <v>34</v>
      </c>
      <c r="M2615" t="b">
        <v>1</v>
      </c>
      <c r="N2615" t="s">
        <v>8269</v>
      </c>
      <c r="O2615">
        <f t="shared" si="312"/>
        <v>113</v>
      </c>
      <c r="P2615">
        <f t="shared" si="315"/>
        <v>99.5</v>
      </c>
      <c r="Q2615" s="10" t="s">
        <v>8323</v>
      </c>
      <c r="R2615" t="s">
        <v>8326</v>
      </c>
      <c r="S2615" s="14">
        <f t="shared" si="316"/>
        <v>42627.454097222217</v>
      </c>
      <c r="T2615" s="15">
        <f t="shared" si="317"/>
        <v>42648.454097222217</v>
      </c>
      <c r="U2615">
        <f t="shared" si="322"/>
        <v>2016</v>
      </c>
    </row>
    <row r="2616" spans="1:21" ht="49" hidden="1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312"/>
        <v>10</v>
      </c>
      <c r="P2616">
        <f t="shared" si="315"/>
        <v>71.25</v>
      </c>
      <c r="Q2616" s="10" t="s">
        <v>8321</v>
      </c>
      <c r="R2616" t="s">
        <v>8339</v>
      </c>
      <c r="S2616" s="14">
        <f t="shared" si="316"/>
        <v>42238.726631944446</v>
      </c>
      <c r="T2616" s="15">
        <f t="shared" si="317"/>
        <v>42298.726631944446</v>
      </c>
    </row>
    <row r="2617" spans="1:21" ht="49" hidden="1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312"/>
        <v>14</v>
      </c>
      <c r="P2617">
        <f t="shared" si="315"/>
        <v>43.85</v>
      </c>
      <c r="Q2617" s="10" t="s">
        <v>8311</v>
      </c>
      <c r="R2617" t="s">
        <v>8356</v>
      </c>
      <c r="S2617" s="14">
        <f t="shared" si="316"/>
        <v>41311.126481481479</v>
      </c>
      <c r="T2617" s="15">
        <f t="shared" si="317"/>
        <v>41341.126481481479</v>
      </c>
    </row>
    <row r="2618" spans="1:21" ht="65" x14ac:dyDescent="0.25">
      <c r="A2618">
        <v>3681</v>
      </c>
      <c r="B2618" s="3" t="s">
        <v>3678</v>
      </c>
      <c r="C2618" s="3" t="s">
        <v>7791</v>
      </c>
      <c r="D2618" s="6">
        <v>1000</v>
      </c>
      <c r="E2618" s="8">
        <v>1119</v>
      </c>
      <c r="F2618" t="s">
        <v>8218</v>
      </c>
      <c r="G2618" t="s">
        <v>8223</v>
      </c>
      <c r="H2618" t="s">
        <v>8245</v>
      </c>
      <c r="I2618">
        <v>1452872290</v>
      </c>
      <c r="J2618">
        <v>1452008290</v>
      </c>
      <c r="K2618" t="b">
        <v>0</v>
      </c>
      <c r="L2618">
        <v>18</v>
      </c>
      <c r="M2618" t="b">
        <v>1</v>
      </c>
      <c r="N2618" t="s">
        <v>8269</v>
      </c>
      <c r="O2618">
        <f t="shared" si="312"/>
        <v>112</v>
      </c>
      <c r="P2618">
        <f t="shared" si="315"/>
        <v>62.17</v>
      </c>
      <c r="Q2618" s="10" t="s">
        <v>8323</v>
      </c>
      <c r="R2618" t="s">
        <v>8326</v>
      </c>
      <c r="S2618" s="14">
        <f t="shared" si="316"/>
        <v>42374.651504629626</v>
      </c>
      <c r="T2618" s="15">
        <f t="shared" si="317"/>
        <v>42384.651504629626</v>
      </c>
      <c r="U2618">
        <f t="shared" ref="U2618:U2621" si="323">YEAR(S2618)</f>
        <v>2016</v>
      </c>
    </row>
    <row r="2619" spans="1:21" ht="49" x14ac:dyDescent="0.25">
      <c r="A2619">
        <v>3682</v>
      </c>
      <c r="B2619" s="3" t="s">
        <v>3679</v>
      </c>
      <c r="C2619" s="3" t="s">
        <v>7792</v>
      </c>
      <c r="D2619" s="6">
        <v>3000</v>
      </c>
      <c r="E2619" s="8">
        <v>4176</v>
      </c>
      <c r="F2619" t="s">
        <v>8218</v>
      </c>
      <c r="G2619" t="s">
        <v>8223</v>
      </c>
      <c r="H2619" t="s">
        <v>8245</v>
      </c>
      <c r="I2619">
        <v>1402901940</v>
      </c>
      <c r="J2619">
        <v>1399998418</v>
      </c>
      <c r="K2619" t="b">
        <v>0</v>
      </c>
      <c r="L2619">
        <v>67</v>
      </c>
      <c r="M2619" t="b">
        <v>1</v>
      </c>
      <c r="N2619" t="s">
        <v>8269</v>
      </c>
      <c r="O2619">
        <f t="shared" si="312"/>
        <v>139</v>
      </c>
      <c r="P2619">
        <f t="shared" si="315"/>
        <v>62.33</v>
      </c>
      <c r="Q2619" s="10" t="s">
        <v>8323</v>
      </c>
      <c r="R2619" t="s">
        <v>8326</v>
      </c>
      <c r="S2619" s="14">
        <f t="shared" si="316"/>
        <v>41772.685393518521</v>
      </c>
      <c r="T2619" s="15">
        <f t="shared" si="317"/>
        <v>41806.290972222225</v>
      </c>
      <c r="U2619">
        <f t="shared" si="323"/>
        <v>2014</v>
      </c>
    </row>
    <row r="2620" spans="1:21" ht="49" x14ac:dyDescent="0.25">
      <c r="A2620">
        <v>3683</v>
      </c>
      <c r="B2620" s="3" t="s">
        <v>3680</v>
      </c>
      <c r="C2620" s="3" t="s">
        <v>7793</v>
      </c>
      <c r="D2620" s="6">
        <v>3500</v>
      </c>
      <c r="E2620" s="8">
        <v>3880</v>
      </c>
      <c r="F2620" t="s">
        <v>8218</v>
      </c>
      <c r="G2620" t="s">
        <v>8223</v>
      </c>
      <c r="H2620" t="s">
        <v>8245</v>
      </c>
      <c r="I2620">
        <v>1476931696</v>
      </c>
      <c r="J2620">
        <v>1474339696</v>
      </c>
      <c r="K2620" t="b">
        <v>0</v>
      </c>
      <c r="L2620">
        <v>66</v>
      </c>
      <c r="M2620" t="b">
        <v>1</v>
      </c>
      <c r="N2620" t="s">
        <v>8269</v>
      </c>
      <c r="O2620">
        <f t="shared" si="312"/>
        <v>111</v>
      </c>
      <c r="P2620">
        <f t="shared" si="315"/>
        <v>58.79</v>
      </c>
      <c r="Q2620" s="10" t="s">
        <v>8323</v>
      </c>
      <c r="R2620" t="s">
        <v>8326</v>
      </c>
      <c r="S2620" s="14">
        <f t="shared" si="316"/>
        <v>42633.116851851853</v>
      </c>
      <c r="T2620" s="15">
        <f t="shared" si="317"/>
        <v>42663.116851851853</v>
      </c>
      <c r="U2620">
        <f t="shared" si="323"/>
        <v>2016</v>
      </c>
    </row>
    <row r="2621" spans="1:21" ht="49" x14ac:dyDescent="0.25">
      <c r="A2621">
        <v>3684</v>
      </c>
      <c r="B2621" s="3" t="s">
        <v>3681</v>
      </c>
      <c r="C2621" s="3" t="s">
        <v>7794</v>
      </c>
      <c r="D2621" s="6">
        <v>750</v>
      </c>
      <c r="E2621" s="8">
        <v>1043</v>
      </c>
      <c r="F2621" t="s">
        <v>8218</v>
      </c>
      <c r="G2621" t="s">
        <v>8223</v>
      </c>
      <c r="H2621" t="s">
        <v>8245</v>
      </c>
      <c r="I2621">
        <v>1441167586</v>
      </c>
      <c r="J2621">
        <v>1438575586</v>
      </c>
      <c r="K2621" t="b">
        <v>0</v>
      </c>
      <c r="L2621">
        <v>23</v>
      </c>
      <c r="M2621" t="b">
        <v>1</v>
      </c>
      <c r="N2621" t="s">
        <v>8269</v>
      </c>
      <c r="O2621">
        <f t="shared" si="312"/>
        <v>139</v>
      </c>
      <c r="P2621">
        <f t="shared" si="315"/>
        <v>45.35</v>
      </c>
      <c r="Q2621" s="10" t="s">
        <v>8323</v>
      </c>
      <c r="R2621" t="s">
        <v>8326</v>
      </c>
      <c r="S2621" s="14">
        <f t="shared" si="316"/>
        <v>42219.180393518516</v>
      </c>
      <c r="T2621" s="15">
        <f t="shared" si="317"/>
        <v>42249.180393518516</v>
      </c>
      <c r="U2621">
        <f t="shared" si="323"/>
        <v>2015</v>
      </c>
    </row>
    <row r="2622" spans="1:21" ht="65" hidden="1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312"/>
        <v>113</v>
      </c>
      <c r="P2622">
        <f t="shared" si="315"/>
        <v>37.67</v>
      </c>
      <c r="Q2622" s="10" t="s">
        <v>8323</v>
      </c>
      <c r="R2622" t="s">
        <v>8335</v>
      </c>
      <c r="S2622" s="14">
        <f t="shared" si="316"/>
        <v>42619.802488425921</v>
      </c>
      <c r="T2622" s="15">
        <f t="shared" si="317"/>
        <v>42659.875</v>
      </c>
    </row>
    <row r="2623" spans="1:21" ht="49" hidden="1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312"/>
        <v>113</v>
      </c>
      <c r="P2623">
        <f t="shared" si="315"/>
        <v>19.47</v>
      </c>
      <c r="Q2623" s="10" t="s">
        <v>8321</v>
      </c>
      <c r="R2623" t="s">
        <v>8343</v>
      </c>
      <c r="S2623" s="14">
        <f t="shared" si="316"/>
        <v>42360.487210648149</v>
      </c>
      <c r="T2623" s="15">
        <f t="shared" si="317"/>
        <v>42390.487210648149</v>
      </c>
    </row>
    <row r="2624" spans="1:21" ht="49" hidden="1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312"/>
        <v>113</v>
      </c>
      <c r="P2624">
        <f t="shared" si="315"/>
        <v>12.53</v>
      </c>
      <c r="Q2624" s="10" t="s">
        <v>8327</v>
      </c>
      <c r="R2624" t="s">
        <v>8338</v>
      </c>
      <c r="S2624" s="14">
        <f t="shared" si="316"/>
        <v>41596.913437499999</v>
      </c>
      <c r="T2624" s="15">
        <f t="shared" si="317"/>
        <v>41625.5</v>
      </c>
    </row>
    <row r="2625" spans="1:21" ht="49" x14ac:dyDescent="0.25">
      <c r="A2625">
        <v>3685</v>
      </c>
      <c r="B2625" s="3" t="s">
        <v>3682</v>
      </c>
      <c r="C2625" s="3" t="s">
        <v>7795</v>
      </c>
      <c r="D2625" s="6">
        <v>5000</v>
      </c>
      <c r="E2625" s="8">
        <v>5285</v>
      </c>
      <c r="F2625" t="s">
        <v>8218</v>
      </c>
      <c r="G2625" t="s">
        <v>8223</v>
      </c>
      <c r="H2625" t="s">
        <v>8245</v>
      </c>
      <c r="I2625">
        <v>1400533200</v>
      </c>
      <c r="J2625">
        <v>1398348859</v>
      </c>
      <c r="K2625" t="b">
        <v>0</v>
      </c>
      <c r="L2625">
        <v>126</v>
      </c>
      <c r="M2625" t="b">
        <v>1</v>
      </c>
      <c r="N2625" t="s">
        <v>8269</v>
      </c>
      <c r="O2625">
        <f t="shared" si="312"/>
        <v>106</v>
      </c>
      <c r="P2625">
        <f t="shared" si="315"/>
        <v>41.94</v>
      </c>
      <c r="Q2625" s="10" t="s">
        <v>8323</v>
      </c>
      <c r="R2625" t="s">
        <v>8326</v>
      </c>
      <c r="S2625" s="14">
        <f t="shared" si="316"/>
        <v>41753.593275462961</v>
      </c>
      <c r="T2625" s="15">
        <f t="shared" si="317"/>
        <v>41778.875</v>
      </c>
      <c r="U2625">
        <f>YEAR(S2625)</f>
        <v>2014</v>
      </c>
    </row>
    <row r="2626" spans="1:21" ht="49" hidden="1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ref="O2626:O2689" si="324">ROUND(E2626/D2626*100,0)</f>
        <v>22</v>
      </c>
      <c r="P2626">
        <f t="shared" si="315"/>
        <v>56</v>
      </c>
      <c r="Q2626" s="10" t="s">
        <v>8321</v>
      </c>
      <c r="R2626" t="s">
        <v>8325</v>
      </c>
      <c r="S2626" s="14">
        <f t="shared" si="316"/>
        <v>41900.505312499998</v>
      </c>
      <c r="T2626" s="15">
        <f t="shared" si="317"/>
        <v>41930.505312499998</v>
      </c>
    </row>
    <row r="2627" spans="1:21" ht="49" hidden="1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si="324"/>
        <v>10</v>
      </c>
      <c r="P2627">
        <f t="shared" si="315"/>
        <v>62.22</v>
      </c>
      <c r="Q2627" s="10" t="s">
        <v>8327</v>
      </c>
      <c r="R2627" t="s">
        <v>8330</v>
      </c>
      <c r="S2627" s="14">
        <f t="shared" si="316"/>
        <v>41845.968159722222</v>
      </c>
      <c r="T2627" s="15">
        <f t="shared" si="317"/>
        <v>41875.968159722222</v>
      </c>
    </row>
    <row r="2628" spans="1:21" ht="49" hidden="1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324"/>
        <v>0</v>
      </c>
      <c r="P2628">
        <f t="shared" si="315"/>
        <v>50.91</v>
      </c>
      <c r="Q2628" s="10" t="s">
        <v>8316</v>
      </c>
      <c r="R2628" t="s">
        <v>8334</v>
      </c>
      <c r="S2628" s="14">
        <f t="shared" si="316"/>
        <v>41255.833611111113</v>
      </c>
      <c r="T2628" s="15">
        <f t="shared" si="317"/>
        <v>41285.833611111113</v>
      </c>
    </row>
    <row r="2629" spans="1:21" ht="49" hidden="1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324"/>
        <v>124</v>
      </c>
      <c r="P2629">
        <f t="shared" si="315"/>
        <v>43</v>
      </c>
      <c r="Q2629" s="10" t="s">
        <v>8327</v>
      </c>
      <c r="R2629" t="s">
        <v>8328</v>
      </c>
      <c r="S2629" s="14">
        <f t="shared" si="316"/>
        <v>40981.710243055553</v>
      </c>
      <c r="T2629" s="15">
        <f t="shared" si="317"/>
        <v>41011.710243055553</v>
      </c>
    </row>
    <row r="2630" spans="1:21" ht="49" x14ac:dyDescent="0.25">
      <c r="A2630">
        <v>3686</v>
      </c>
      <c r="B2630" s="3" t="s">
        <v>3683</v>
      </c>
      <c r="C2630" s="3" t="s">
        <v>7796</v>
      </c>
      <c r="D2630" s="6">
        <v>350</v>
      </c>
      <c r="E2630" s="8">
        <v>355</v>
      </c>
      <c r="F2630" t="s">
        <v>8218</v>
      </c>
      <c r="G2630" t="s">
        <v>8223</v>
      </c>
      <c r="H2630" t="s">
        <v>8245</v>
      </c>
      <c r="I2630">
        <v>1440820740</v>
      </c>
      <c r="J2630">
        <v>1439567660</v>
      </c>
      <c r="K2630" t="b">
        <v>0</v>
      </c>
      <c r="L2630">
        <v>6</v>
      </c>
      <c r="M2630" t="b">
        <v>1</v>
      </c>
      <c r="N2630" t="s">
        <v>8269</v>
      </c>
      <c r="O2630">
        <f t="shared" si="324"/>
        <v>101</v>
      </c>
      <c r="P2630">
        <f t="shared" si="315"/>
        <v>59.17</v>
      </c>
      <c r="Q2630" s="10" t="s">
        <v>8323</v>
      </c>
      <c r="R2630" t="s">
        <v>8326</v>
      </c>
      <c r="S2630" s="14">
        <f t="shared" si="316"/>
        <v>42230.662731481483</v>
      </c>
      <c r="T2630" s="15">
        <f t="shared" si="317"/>
        <v>42245.165972222225</v>
      </c>
      <c r="U2630">
        <f>YEAR(S2630)</f>
        <v>2015</v>
      </c>
    </row>
    <row r="2631" spans="1:21" ht="49" hidden="1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324"/>
        <v>185</v>
      </c>
      <c r="P2631">
        <f t="shared" si="315"/>
        <v>50.45</v>
      </c>
      <c r="Q2631" s="10" t="s">
        <v>8327</v>
      </c>
      <c r="R2631" t="s">
        <v>8331</v>
      </c>
      <c r="S2631" s="14">
        <f t="shared" si="316"/>
        <v>40687.285844907405</v>
      </c>
      <c r="T2631" s="15">
        <f t="shared" si="317"/>
        <v>40749.284722222219</v>
      </c>
    </row>
    <row r="2632" spans="1:21" ht="49" hidden="1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324"/>
        <v>28</v>
      </c>
      <c r="P2632">
        <f t="shared" si="315"/>
        <v>55.3</v>
      </c>
      <c r="Q2632" s="10" t="s">
        <v>8308</v>
      </c>
      <c r="R2632" t="s">
        <v>8310</v>
      </c>
      <c r="S2632" s="14">
        <f t="shared" si="316"/>
        <v>41971.866574074069</v>
      </c>
      <c r="T2632" s="15">
        <f t="shared" si="317"/>
        <v>42016.866574074069</v>
      </c>
    </row>
    <row r="2633" spans="1:21" ht="33" hidden="1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324"/>
        <v>11</v>
      </c>
      <c r="P2633">
        <f t="shared" si="315"/>
        <v>69.13</v>
      </c>
      <c r="Q2633" s="10" t="s">
        <v>8313</v>
      </c>
      <c r="R2633" t="s">
        <v>8314</v>
      </c>
      <c r="S2633" s="14">
        <f t="shared" si="316"/>
        <v>41880.068437499998</v>
      </c>
      <c r="T2633" s="15">
        <f t="shared" si="317"/>
        <v>41910.068437499998</v>
      </c>
    </row>
    <row r="2634" spans="1:21" ht="49" hidden="1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324"/>
        <v>110</v>
      </c>
      <c r="P2634">
        <f t="shared" si="315"/>
        <v>42.38</v>
      </c>
      <c r="Q2634" s="10" t="s">
        <v>8327</v>
      </c>
      <c r="R2634" t="s">
        <v>8331</v>
      </c>
      <c r="S2634" s="14">
        <f t="shared" si="316"/>
        <v>42193.650671296295</v>
      </c>
      <c r="T2634" s="15">
        <f t="shared" si="317"/>
        <v>42238.207638888889</v>
      </c>
    </row>
    <row r="2635" spans="1:21" ht="33" hidden="1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324"/>
        <v>110</v>
      </c>
      <c r="P2635">
        <f t="shared" si="315"/>
        <v>50</v>
      </c>
      <c r="Q2635" s="10" t="s">
        <v>8327</v>
      </c>
      <c r="R2635" t="s">
        <v>8331</v>
      </c>
      <c r="S2635" s="14">
        <f t="shared" si="316"/>
        <v>41246.874814814815</v>
      </c>
      <c r="T2635" s="15">
        <f t="shared" si="317"/>
        <v>41276.874814814815</v>
      </c>
    </row>
    <row r="2636" spans="1:21" ht="49" hidden="1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324"/>
        <v>11</v>
      </c>
      <c r="P2636">
        <f t="shared" si="315"/>
        <v>39.29</v>
      </c>
      <c r="Q2636" s="10" t="s">
        <v>8311</v>
      </c>
      <c r="R2636" t="s">
        <v>8356</v>
      </c>
      <c r="S2636" s="14">
        <f t="shared" si="316"/>
        <v>40855.765092592592</v>
      </c>
      <c r="T2636" s="15">
        <f t="shared" si="317"/>
        <v>40895.765092592592</v>
      </c>
    </row>
    <row r="2637" spans="1:21" ht="49" x14ac:dyDescent="0.25">
      <c r="A2637">
        <v>3687</v>
      </c>
      <c r="B2637" s="3" t="s">
        <v>3684</v>
      </c>
      <c r="C2637" s="3" t="s">
        <v>7797</v>
      </c>
      <c r="D2637" s="6">
        <v>5000</v>
      </c>
      <c r="E2637" s="8">
        <v>5012.25</v>
      </c>
      <c r="F2637" t="s">
        <v>8218</v>
      </c>
      <c r="G2637" t="s">
        <v>8223</v>
      </c>
      <c r="H2637" t="s">
        <v>8245</v>
      </c>
      <c r="I2637">
        <v>1403846055</v>
      </c>
      <c r="J2637">
        <v>1401254055</v>
      </c>
      <c r="K2637" t="b">
        <v>0</v>
      </c>
      <c r="L2637">
        <v>25</v>
      </c>
      <c r="M2637" t="b">
        <v>1</v>
      </c>
      <c r="N2637" t="s">
        <v>8269</v>
      </c>
      <c r="O2637">
        <f t="shared" si="324"/>
        <v>100</v>
      </c>
      <c r="P2637">
        <f t="shared" si="315"/>
        <v>200.49</v>
      </c>
      <c r="Q2637" s="10" t="s">
        <v>8323</v>
      </c>
      <c r="R2637" t="s">
        <v>8326</v>
      </c>
      <c r="S2637" s="14">
        <f t="shared" si="316"/>
        <v>41787.218229166669</v>
      </c>
      <c r="T2637" s="15">
        <f t="shared" si="317"/>
        <v>41817.218229166669</v>
      </c>
      <c r="U2637">
        <f t="shared" ref="U2637:U2639" si="325">YEAR(S2637)</f>
        <v>2014</v>
      </c>
    </row>
    <row r="2638" spans="1:21" ht="49" x14ac:dyDescent="0.25">
      <c r="A2638">
        <v>3688</v>
      </c>
      <c r="B2638" s="3" t="s">
        <v>3685</v>
      </c>
      <c r="C2638" s="3" t="s">
        <v>7798</v>
      </c>
      <c r="D2638" s="6">
        <v>3000</v>
      </c>
      <c r="E2638" s="8">
        <v>3275</v>
      </c>
      <c r="F2638" t="s">
        <v>8218</v>
      </c>
      <c r="G2638" t="s">
        <v>8224</v>
      </c>
      <c r="H2638" t="s">
        <v>8246</v>
      </c>
      <c r="I2638">
        <v>1407524004</v>
      </c>
      <c r="J2638">
        <v>1404932004</v>
      </c>
      <c r="K2638" t="b">
        <v>0</v>
      </c>
      <c r="L2638">
        <v>39</v>
      </c>
      <c r="M2638" t="b">
        <v>1</v>
      </c>
      <c r="N2638" t="s">
        <v>8269</v>
      </c>
      <c r="O2638">
        <f t="shared" si="324"/>
        <v>109</v>
      </c>
      <c r="P2638">
        <f t="shared" si="315"/>
        <v>83.97</v>
      </c>
      <c r="Q2638" s="10" t="s">
        <v>8323</v>
      </c>
      <c r="R2638" t="s">
        <v>8326</v>
      </c>
      <c r="S2638" s="14">
        <f t="shared" si="316"/>
        <v>41829.787083333329</v>
      </c>
      <c r="T2638" s="15">
        <f t="shared" si="317"/>
        <v>41859.787083333329</v>
      </c>
      <c r="U2638">
        <f t="shared" si="325"/>
        <v>2014</v>
      </c>
    </row>
    <row r="2639" spans="1:21" ht="49" x14ac:dyDescent="0.25">
      <c r="A2639">
        <v>3689</v>
      </c>
      <c r="B2639" s="3" t="s">
        <v>3686</v>
      </c>
      <c r="C2639" s="3" t="s">
        <v>7799</v>
      </c>
      <c r="D2639" s="6">
        <v>3000</v>
      </c>
      <c r="E2639" s="8">
        <v>3550</v>
      </c>
      <c r="F2639" t="s">
        <v>8218</v>
      </c>
      <c r="G2639" t="s">
        <v>8223</v>
      </c>
      <c r="H2639" t="s">
        <v>8245</v>
      </c>
      <c r="I2639">
        <v>1434925500</v>
      </c>
      <c r="J2639">
        <v>1432410639</v>
      </c>
      <c r="K2639" t="b">
        <v>0</v>
      </c>
      <c r="L2639">
        <v>62</v>
      </c>
      <c r="M2639" t="b">
        <v>1</v>
      </c>
      <c r="N2639" t="s">
        <v>8269</v>
      </c>
      <c r="O2639">
        <f t="shared" si="324"/>
        <v>118</v>
      </c>
      <c r="P2639">
        <f t="shared" si="315"/>
        <v>57.26</v>
      </c>
      <c r="Q2639" s="10" t="s">
        <v>8323</v>
      </c>
      <c r="R2639" t="s">
        <v>8326</v>
      </c>
      <c r="S2639" s="14">
        <f t="shared" si="316"/>
        <v>42147.826840277776</v>
      </c>
      <c r="T2639" s="15">
        <f t="shared" si="317"/>
        <v>42176.934027777781</v>
      </c>
      <c r="U2639">
        <f t="shared" si="325"/>
        <v>2015</v>
      </c>
    </row>
    <row r="2640" spans="1:21" ht="49" hidden="1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324"/>
        <v>182</v>
      </c>
      <c r="P2640">
        <f t="shared" si="315"/>
        <v>34.130000000000003</v>
      </c>
      <c r="Q2640" s="10" t="s">
        <v>8319</v>
      </c>
      <c r="R2640" t="s">
        <v>8320</v>
      </c>
      <c r="S2640" s="14">
        <f t="shared" si="316"/>
        <v>42452.781828703708</v>
      </c>
      <c r="T2640" s="15">
        <f t="shared" si="317"/>
        <v>42480.781828703708</v>
      </c>
    </row>
    <row r="2641" spans="1:21" ht="49" hidden="1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324"/>
        <v>156</v>
      </c>
      <c r="P2641">
        <f t="shared" si="315"/>
        <v>28.68</v>
      </c>
      <c r="Q2641" s="10" t="s">
        <v>8327</v>
      </c>
      <c r="R2641" t="s">
        <v>8331</v>
      </c>
      <c r="S2641" s="14">
        <f t="shared" si="316"/>
        <v>41120.882881944446</v>
      </c>
      <c r="T2641" s="15">
        <f t="shared" si="317"/>
        <v>41128.709027777775</v>
      </c>
    </row>
    <row r="2642" spans="1:21" ht="49" hidden="1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324"/>
        <v>218</v>
      </c>
      <c r="P2642">
        <f t="shared" si="315"/>
        <v>19.46</v>
      </c>
      <c r="Q2642" s="10" t="s">
        <v>8327</v>
      </c>
      <c r="R2642" t="s">
        <v>8336</v>
      </c>
      <c r="S2642" s="14">
        <f t="shared" si="316"/>
        <v>42609.311990740738</v>
      </c>
      <c r="T2642" s="15">
        <f t="shared" si="317"/>
        <v>42668.791666666672</v>
      </c>
    </row>
    <row r="2643" spans="1:21" ht="49" x14ac:dyDescent="0.25">
      <c r="A2643">
        <v>3690</v>
      </c>
      <c r="B2643" s="3" t="s">
        <v>3687</v>
      </c>
      <c r="C2643" s="3" t="s">
        <v>7800</v>
      </c>
      <c r="D2643" s="6">
        <v>1500</v>
      </c>
      <c r="E2643" s="8">
        <v>1800</v>
      </c>
      <c r="F2643" t="s">
        <v>8218</v>
      </c>
      <c r="G2643" t="s">
        <v>8223</v>
      </c>
      <c r="H2643" t="s">
        <v>8245</v>
      </c>
      <c r="I2643">
        <v>1417101683</v>
      </c>
      <c r="J2643">
        <v>1414506083</v>
      </c>
      <c r="K2643" t="b">
        <v>0</v>
      </c>
      <c r="L2643">
        <v>31</v>
      </c>
      <c r="M2643" t="b">
        <v>1</v>
      </c>
      <c r="N2643" t="s">
        <v>8269</v>
      </c>
      <c r="O2643">
        <f t="shared" si="324"/>
        <v>120</v>
      </c>
      <c r="P2643">
        <f t="shared" si="315"/>
        <v>58.06</v>
      </c>
      <c r="Q2643" s="10" t="s">
        <v>8323</v>
      </c>
      <c r="R2643" t="s">
        <v>8326</v>
      </c>
      <c r="S2643" s="14">
        <f t="shared" si="316"/>
        <v>41940.598182870373</v>
      </c>
      <c r="T2643" s="15">
        <f t="shared" si="317"/>
        <v>41970.639849537038</v>
      </c>
      <c r="U2643">
        <f t="shared" ref="U2643:U2649" si="326">YEAR(S2643)</f>
        <v>2014</v>
      </c>
    </row>
    <row r="2644" spans="1:21" ht="33" x14ac:dyDescent="0.25">
      <c r="A2644">
        <v>3691</v>
      </c>
      <c r="B2644" s="3" t="s">
        <v>3688</v>
      </c>
      <c r="C2644" s="3" t="s">
        <v>7801</v>
      </c>
      <c r="D2644" s="6">
        <v>40000</v>
      </c>
      <c r="E2644" s="8">
        <v>51184</v>
      </c>
      <c r="F2644" t="s">
        <v>8218</v>
      </c>
      <c r="G2644" t="s">
        <v>8223</v>
      </c>
      <c r="H2644" t="s">
        <v>8245</v>
      </c>
      <c r="I2644">
        <v>1425272340</v>
      </c>
      <c r="J2644">
        <v>1421426929</v>
      </c>
      <c r="K2644" t="b">
        <v>0</v>
      </c>
      <c r="L2644">
        <v>274</v>
      </c>
      <c r="M2644" t="b">
        <v>1</v>
      </c>
      <c r="N2644" t="s">
        <v>8269</v>
      </c>
      <c r="O2644">
        <f t="shared" si="324"/>
        <v>128</v>
      </c>
      <c r="P2644">
        <f t="shared" ref="P2644:P2707" si="327">IFERROR(ROUND(E2644/L2644,2),0)</f>
        <v>186.8</v>
      </c>
      <c r="Q2644" s="10" t="s">
        <v>8323</v>
      </c>
      <c r="R2644" t="s">
        <v>8326</v>
      </c>
      <c r="S2644" s="14">
        <f t="shared" ref="S2644:S2707" si="328">(((J2644/60)/60)/24)+DATE(1970,1,1)</f>
        <v>42020.700567129628</v>
      </c>
      <c r="T2644" s="15">
        <f t="shared" ref="T2644:T2707" si="329">(((I2644/60)/60)/24)+DATE(1970,1,1)</f>
        <v>42065.207638888889</v>
      </c>
      <c r="U2644">
        <f t="shared" si="326"/>
        <v>2015</v>
      </c>
    </row>
    <row r="2645" spans="1:21" ht="33" x14ac:dyDescent="0.25">
      <c r="A2645">
        <v>3692</v>
      </c>
      <c r="B2645" s="3" t="s">
        <v>3689</v>
      </c>
      <c r="C2645" s="3" t="s">
        <v>7802</v>
      </c>
      <c r="D2645" s="6">
        <v>1000</v>
      </c>
      <c r="E2645" s="8">
        <v>1260</v>
      </c>
      <c r="F2645" t="s">
        <v>8218</v>
      </c>
      <c r="G2645" t="s">
        <v>8223</v>
      </c>
      <c r="H2645" t="s">
        <v>8245</v>
      </c>
      <c r="I2645">
        <v>1411084800</v>
      </c>
      <c r="J2645">
        <v>1410304179</v>
      </c>
      <c r="K2645" t="b">
        <v>0</v>
      </c>
      <c r="L2645">
        <v>17</v>
      </c>
      <c r="M2645" t="b">
        <v>1</v>
      </c>
      <c r="N2645" t="s">
        <v>8269</v>
      </c>
      <c r="O2645">
        <f t="shared" si="324"/>
        <v>126</v>
      </c>
      <c r="P2645">
        <f t="shared" si="327"/>
        <v>74.12</v>
      </c>
      <c r="Q2645" s="10" t="s">
        <v>8323</v>
      </c>
      <c r="R2645" t="s">
        <v>8326</v>
      </c>
      <c r="S2645" s="14">
        <f t="shared" si="328"/>
        <v>41891.96503472222</v>
      </c>
      <c r="T2645" s="15">
        <f t="shared" si="329"/>
        <v>41901</v>
      </c>
      <c r="U2645">
        <f t="shared" si="326"/>
        <v>2014</v>
      </c>
    </row>
    <row r="2646" spans="1:21" ht="49" x14ac:dyDescent="0.25">
      <c r="A2646">
        <v>3693</v>
      </c>
      <c r="B2646" s="3" t="s">
        <v>3690</v>
      </c>
      <c r="C2646" s="3" t="s">
        <v>7803</v>
      </c>
      <c r="D2646" s="6">
        <v>333</v>
      </c>
      <c r="E2646" s="8">
        <v>430</v>
      </c>
      <c r="F2646" t="s">
        <v>8218</v>
      </c>
      <c r="G2646" t="s">
        <v>8224</v>
      </c>
      <c r="H2646" t="s">
        <v>8246</v>
      </c>
      <c r="I2646">
        <v>1448922600</v>
      </c>
      <c r="J2646">
        <v>1446352529</v>
      </c>
      <c r="K2646" t="b">
        <v>0</v>
      </c>
      <c r="L2646">
        <v>14</v>
      </c>
      <c r="M2646" t="b">
        <v>1</v>
      </c>
      <c r="N2646" t="s">
        <v>8269</v>
      </c>
      <c r="O2646">
        <f t="shared" si="324"/>
        <v>129</v>
      </c>
      <c r="P2646">
        <f t="shared" si="327"/>
        <v>30.71</v>
      </c>
      <c r="Q2646" s="10" t="s">
        <v>8323</v>
      </c>
      <c r="R2646" t="s">
        <v>8326</v>
      </c>
      <c r="S2646" s="14">
        <f t="shared" si="328"/>
        <v>42309.191307870366</v>
      </c>
      <c r="T2646" s="15">
        <f t="shared" si="329"/>
        <v>42338.9375</v>
      </c>
      <c r="U2646">
        <f t="shared" si="326"/>
        <v>2015</v>
      </c>
    </row>
    <row r="2647" spans="1:21" ht="49" x14ac:dyDescent="0.25">
      <c r="A2647">
        <v>3694</v>
      </c>
      <c r="B2647" s="3" t="s">
        <v>3691</v>
      </c>
      <c r="C2647" s="3" t="s">
        <v>7804</v>
      </c>
      <c r="D2647" s="6">
        <v>3500</v>
      </c>
      <c r="E2647" s="8">
        <v>3760</v>
      </c>
      <c r="F2647" t="s">
        <v>8218</v>
      </c>
      <c r="G2647" t="s">
        <v>8223</v>
      </c>
      <c r="H2647" t="s">
        <v>8245</v>
      </c>
      <c r="I2647">
        <v>1465178400</v>
      </c>
      <c r="J2647">
        <v>1461985967</v>
      </c>
      <c r="K2647" t="b">
        <v>0</v>
      </c>
      <c r="L2647">
        <v>60</v>
      </c>
      <c r="M2647" t="b">
        <v>1</v>
      </c>
      <c r="N2647" t="s">
        <v>8269</v>
      </c>
      <c r="O2647">
        <f t="shared" si="324"/>
        <v>107</v>
      </c>
      <c r="P2647">
        <f t="shared" si="327"/>
        <v>62.67</v>
      </c>
      <c r="Q2647" s="10" t="s">
        <v>8323</v>
      </c>
      <c r="R2647" t="s">
        <v>8326</v>
      </c>
      <c r="S2647" s="14">
        <f t="shared" si="328"/>
        <v>42490.133877314816</v>
      </c>
      <c r="T2647" s="15">
        <f t="shared" si="329"/>
        <v>42527.083333333328</v>
      </c>
      <c r="U2647">
        <f t="shared" si="326"/>
        <v>2016</v>
      </c>
    </row>
    <row r="2648" spans="1:21" ht="65" x14ac:dyDescent="0.25">
      <c r="A2648">
        <v>3695</v>
      </c>
      <c r="B2648" s="3" t="s">
        <v>3692</v>
      </c>
      <c r="C2648" s="3" t="s">
        <v>7805</v>
      </c>
      <c r="D2648" s="6">
        <v>4000</v>
      </c>
      <c r="E2648" s="8">
        <v>4005</v>
      </c>
      <c r="F2648" t="s">
        <v>8218</v>
      </c>
      <c r="G2648" t="s">
        <v>8223</v>
      </c>
      <c r="H2648" t="s">
        <v>8245</v>
      </c>
      <c r="I2648">
        <v>1421009610</v>
      </c>
      <c r="J2648">
        <v>1419281610</v>
      </c>
      <c r="K2648" t="b">
        <v>0</v>
      </c>
      <c r="L2648">
        <v>33</v>
      </c>
      <c r="M2648" t="b">
        <v>1</v>
      </c>
      <c r="N2648" t="s">
        <v>8269</v>
      </c>
      <c r="O2648">
        <f t="shared" si="324"/>
        <v>100</v>
      </c>
      <c r="P2648">
        <f t="shared" si="327"/>
        <v>121.36</v>
      </c>
      <c r="Q2648" s="10" t="s">
        <v>8323</v>
      </c>
      <c r="R2648" t="s">
        <v>8326</v>
      </c>
      <c r="S2648" s="14">
        <f t="shared" si="328"/>
        <v>41995.870486111111</v>
      </c>
      <c r="T2648" s="15">
        <f t="shared" si="329"/>
        <v>42015.870486111111</v>
      </c>
      <c r="U2648">
        <f t="shared" si="326"/>
        <v>2014</v>
      </c>
    </row>
    <row r="2649" spans="1:21" ht="49" x14ac:dyDescent="0.25">
      <c r="A2649">
        <v>3696</v>
      </c>
      <c r="B2649" s="3" t="s">
        <v>3693</v>
      </c>
      <c r="C2649" s="3" t="s">
        <v>7806</v>
      </c>
      <c r="D2649" s="6">
        <v>2000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1423838916</v>
      </c>
      <c r="J2649">
        <v>1418654916</v>
      </c>
      <c r="K2649" t="b">
        <v>0</v>
      </c>
      <c r="L2649">
        <v>78</v>
      </c>
      <c r="M2649" t="b">
        <v>1</v>
      </c>
      <c r="N2649" t="s">
        <v>8269</v>
      </c>
      <c r="O2649">
        <f t="shared" si="324"/>
        <v>155</v>
      </c>
      <c r="P2649">
        <f t="shared" si="327"/>
        <v>39.74</v>
      </c>
      <c r="Q2649" s="10" t="s">
        <v>8323</v>
      </c>
      <c r="R2649" t="s">
        <v>8326</v>
      </c>
      <c r="S2649" s="14">
        <f t="shared" si="328"/>
        <v>41988.617083333331</v>
      </c>
      <c r="T2649" s="15">
        <f t="shared" si="329"/>
        <v>42048.617083333331</v>
      </c>
      <c r="U2649">
        <f t="shared" si="326"/>
        <v>2014</v>
      </c>
    </row>
    <row r="2650" spans="1:21" ht="33" hidden="1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324"/>
        <v>9</v>
      </c>
      <c r="P2650">
        <f t="shared" si="327"/>
        <v>44.17</v>
      </c>
      <c r="Q2650" s="10" t="s">
        <v>8319</v>
      </c>
      <c r="R2650" t="s">
        <v>8345</v>
      </c>
      <c r="S2650" s="14">
        <f t="shared" si="328"/>
        <v>41723.9533912037</v>
      </c>
      <c r="T2650" s="15">
        <f t="shared" si="329"/>
        <v>41761.9533912037</v>
      </c>
    </row>
    <row r="2651" spans="1:21" ht="49" hidden="1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324"/>
        <v>11</v>
      </c>
      <c r="P2651">
        <f t="shared" si="327"/>
        <v>48.18</v>
      </c>
      <c r="Q2651" s="10" t="s">
        <v>8319</v>
      </c>
      <c r="R2651" t="s">
        <v>8345</v>
      </c>
      <c r="S2651" s="14">
        <f t="shared" si="328"/>
        <v>42294.628449074073</v>
      </c>
      <c r="T2651" s="15">
        <f t="shared" si="329"/>
        <v>42324.670115740737</v>
      </c>
    </row>
    <row r="2652" spans="1:21" ht="49" x14ac:dyDescent="0.25">
      <c r="A2652">
        <v>3697</v>
      </c>
      <c r="B2652" s="3" t="s">
        <v>3694</v>
      </c>
      <c r="C2652" s="3" t="s">
        <v>7807</v>
      </c>
      <c r="D2652" s="6">
        <v>2000</v>
      </c>
      <c r="E2652" s="8">
        <v>2160</v>
      </c>
      <c r="F2652" t="s">
        <v>8218</v>
      </c>
      <c r="G2652" t="s">
        <v>8224</v>
      </c>
      <c r="H2652" t="s">
        <v>8246</v>
      </c>
      <c r="I2652">
        <v>1462878648</v>
      </c>
      <c r="J2652">
        <v>1461064248</v>
      </c>
      <c r="K2652" t="b">
        <v>0</v>
      </c>
      <c r="L2652">
        <v>30</v>
      </c>
      <c r="M2652" t="b">
        <v>1</v>
      </c>
      <c r="N2652" t="s">
        <v>8269</v>
      </c>
      <c r="O2652">
        <f t="shared" si="324"/>
        <v>108</v>
      </c>
      <c r="P2652">
        <f t="shared" si="327"/>
        <v>72</v>
      </c>
      <c r="Q2652" s="10" t="s">
        <v>8323</v>
      </c>
      <c r="R2652" t="s">
        <v>8326</v>
      </c>
      <c r="S2652" s="14">
        <f t="shared" si="328"/>
        <v>42479.465833333335</v>
      </c>
      <c r="T2652" s="15">
        <f t="shared" si="329"/>
        <v>42500.465833333335</v>
      </c>
      <c r="U2652">
        <f t="shared" ref="U2652:U2654" si="330">YEAR(S2652)</f>
        <v>2016</v>
      </c>
    </row>
    <row r="2653" spans="1:21" ht="33" x14ac:dyDescent="0.25">
      <c r="A2653">
        <v>3698</v>
      </c>
      <c r="B2653" s="3" t="s">
        <v>3695</v>
      </c>
      <c r="C2653" s="3" t="s">
        <v>7808</v>
      </c>
      <c r="D2653" s="6">
        <v>5000</v>
      </c>
      <c r="E2653" s="8">
        <v>5526</v>
      </c>
      <c r="F2653" t="s">
        <v>8218</v>
      </c>
      <c r="G2653" t="s">
        <v>8223</v>
      </c>
      <c r="H2653" t="s">
        <v>8245</v>
      </c>
      <c r="I2653">
        <v>1456946487</v>
      </c>
      <c r="J2653">
        <v>1454354487</v>
      </c>
      <c r="K2653" t="b">
        <v>0</v>
      </c>
      <c r="L2653">
        <v>136</v>
      </c>
      <c r="M2653" t="b">
        <v>1</v>
      </c>
      <c r="N2653" t="s">
        <v>8269</v>
      </c>
      <c r="O2653">
        <f t="shared" si="324"/>
        <v>111</v>
      </c>
      <c r="P2653">
        <f t="shared" si="327"/>
        <v>40.630000000000003</v>
      </c>
      <c r="Q2653" s="10" t="s">
        <v>8323</v>
      </c>
      <c r="R2653" t="s">
        <v>8326</v>
      </c>
      <c r="S2653" s="14">
        <f t="shared" si="328"/>
        <v>42401.806562500002</v>
      </c>
      <c r="T2653" s="15">
        <f t="shared" si="329"/>
        <v>42431.806562500002</v>
      </c>
      <c r="U2653">
        <f t="shared" si="330"/>
        <v>2016</v>
      </c>
    </row>
    <row r="2654" spans="1:21" ht="49" x14ac:dyDescent="0.25">
      <c r="A2654">
        <v>3699</v>
      </c>
      <c r="B2654" s="3" t="s">
        <v>3696</v>
      </c>
      <c r="C2654" s="3" t="s">
        <v>7809</v>
      </c>
      <c r="D2654" s="6">
        <v>2500</v>
      </c>
      <c r="E2654" s="8">
        <v>2520</v>
      </c>
      <c r="F2654" t="s">
        <v>8218</v>
      </c>
      <c r="G2654" t="s">
        <v>8223</v>
      </c>
      <c r="H2654" t="s">
        <v>8245</v>
      </c>
      <c r="I2654">
        <v>1413383216</v>
      </c>
      <c r="J2654">
        <v>1410791216</v>
      </c>
      <c r="K2654" t="b">
        <v>0</v>
      </c>
      <c r="L2654">
        <v>40</v>
      </c>
      <c r="M2654" t="b">
        <v>1</v>
      </c>
      <c r="N2654" t="s">
        <v>8269</v>
      </c>
      <c r="O2654">
        <f t="shared" si="324"/>
        <v>101</v>
      </c>
      <c r="P2654">
        <f t="shared" si="327"/>
        <v>63</v>
      </c>
      <c r="Q2654" s="10" t="s">
        <v>8323</v>
      </c>
      <c r="R2654" t="s">
        <v>8326</v>
      </c>
      <c r="S2654" s="14">
        <f t="shared" si="328"/>
        <v>41897.602037037039</v>
      </c>
      <c r="T2654" s="15">
        <f t="shared" si="329"/>
        <v>41927.602037037039</v>
      </c>
      <c r="U2654">
        <f t="shared" si="330"/>
        <v>2014</v>
      </c>
    </row>
    <row r="2655" spans="1:21" ht="49" hidden="1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324"/>
        <v>105</v>
      </c>
      <c r="P2655">
        <f t="shared" si="327"/>
        <v>15</v>
      </c>
      <c r="Q2655" s="10" t="s">
        <v>8321</v>
      </c>
      <c r="R2655" t="s">
        <v>8332</v>
      </c>
      <c r="S2655" s="14">
        <f t="shared" si="328"/>
        <v>42405.702349537038</v>
      </c>
      <c r="T2655" s="15">
        <f t="shared" si="329"/>
        <v>42415.702349537038</v>
      </c>
    </row>
    <row r="2656" spans="1:21" ht="33" x14ac:dyDescent="0.25">
      <c r="A2656">
        <v>3700</v>
      </c>
      <c r="B2656" s="3" t="s">
        <v>3697</v>
      </c>
      <c r="C2656" s="3" t="s">
        <v>7810</v>
      </c>
      <c r="D2656" s="6">
        <v>500</v>
      </c>
      <c r="E2656" s="8">
        <v>606</v>
      </c>
      <c r="F2656" t="s">
        <v>8218</v>
      </c>
      <c r="G2656" t="s">
        <v>8223</v>
      </c>
      <c r="H2656" t="s">
        <v>8245</v>
      </c>
      <c r="I2656">
        <v>1412092800</v>
      </c>
      <c r="J2656">
        <v>1409493800</v>
      </c>
      <c r="K2656" t="b">
        <v>0</v>
      </c>
      <c r="L2656">
        <v>18</v>
      </c>
      <c r="M2656" t="b">
        <v>1</v>
      </c>
      <c r="N2656" t="s">
        <v>8269</v>
      </c>
      <c r="O2656">
        <f t="shared" si="324"/>
        <v>121</v>
      </c>
      <c r="P2656">
        <f t="shared" si="327"/>
        <v>33.67</v>
      </c>
      <c r="Q2656" s="10" t="s">
        <v>8323</v>
      </c>
      <c r="R2656" t="s">
        <v>8326</v>
      </c>
      <c r="S2656" s="14">
        <f t="shared" si="328"/>
        <v>41882.585648148146</v>
      </c>
      <c r="T2656" s="15">
        <f t="shared" si="329"/>
        <v>41912.666666666664</v>
      </c>
      <c r="U2656">
        <f>YEAR(S2656)</f>
        <v>2014</v>
      </c>
    </row>
    <row r="2657" spans="1:21" ht="49" hidden="1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324"/>
        <v>105</v>
      </c>
      <c r="P2657">
        <f t="shared" si="327"/>
        <v>75</v>
      </c>
      <c r="Q2657" s="10" t="s">
        <v>8323</v>
      </c>
      <c r="R2657" t="s">
        <v>8335</v>
      </c>
      <c r="S2657" s="14">
        <f t="shared" si="328"/>
        <v>42458.127175925925</v>
      </c>
      <c r="T2657" s="15">
        <f t="shared" si="329"/>
        <v>42489.165972222225</v>
      </c>
    </row>
    <row r="2658" spans="1:21" ht="49" hidden="1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324"/>
        <v>5</v>
      </c>
      <c r="P2658">
        <f t="shared" si="327"/>
        <v>57.89</v>
      </c>
      <c r="Q2658" s="10" t="s">
        <v>8323</v>
      </c>
      <c r="R2658" t="s">
        <v>8324</v>
      </c>
      <c r="S2658" s="14">
        <f t="shared" si="328"/>
        <v>42615.121921296297</v>
      </c>
      <c r="T2658" s="15">
        <f t="shared" si="329"/>
        <v>42675.121921296297</v>
      </c>
    </row>
    <row r="2659" spans="1:21" ht="49" hidden="1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324"/>
        <v>104</v>
      </c>
      <c r="P2659">
        <f t="shared" si="327"/>
        <v>32.5</v>
      </c>
      <c r="Q2659" s="10" t="s">
        <v>8327</v>
      </c>
      <c r="R2659" t="s">
        <v>8331</v>
      </c>
      <c r="S2659" s="14">
        <f t="shared" si="328"/>
        <v>42504.801388888889</v>
      </c>
      <c r="T2659" s="15">
        <f t="shared" si="329"/>
        <v>42564.801388888889</v>
      </c>
    </row>
    <row r="2660" spans="1:21" ht="49" hidden="1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324"/>
        <v>3</v>
      </c>
      <c r="P2660">
        <f t="shared" si="327"/>
        <v>65</v>
      </c>
      <c r="Q2660" s="10" t="s">
        <v>8327</v>
      </c>
      <c r="R2660" t="s">
        <v>8350</v>
      </c>
      <c r="S2660" s="14">
        <f t="shared" si="328"/>
        <v>41081.69027777778</v>
      </c>
      <c r="T2660" s="15">
        <f t="shared" si="329"/>
        <v>41113.166666666664</v>
      </c>
    </row>
    <row r="2661" spans="1:21" ht="65" hidden="1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324"/>
        <v>104</v>
      </c>
      <c r="P2661">
        <f t="shared" si="327"/>
        <v>47.27</v>
      </c>
      <c r="Q2661" s="10" t="s">
        <v>8327</v>
      </c>
      <c r="R2661" t="s">
        <v>8331</v>
      </c>
      <c r="S2661" s="14">
        <f t="shared" si="328"/>
        <v>42430.702210648145</v>
      </c>
      <c r="T2661" s="15">
        <f t="shared" si="329"/>
        <v>42460.660543981481</v>
      </c>
    </row>
    <row r="2662" spans="1:21" ht="49" x14ac:dyDescent="0.25">
      <c r="A2662">
        <v>3701</v>
      </c>
      <c r="B2662" s="3" t="s">
        <v>3698</v>
      </c>
      <c r="C2662" s="3" t="s">
        <v>7811</v>
      </c>
      <c r="D2662" s="6">
        <v>1500</v>
      </c>
      <c r="E2662" s="8">
        <v>1505</v>
      </c>
      <c r="F2662" t="s">
        <v>8218</v>
      </c>
      <c r="G2662" t="s">
        <v>8224</v>
      </c>
      <c r="H2662" t="s">
        <v>8246</v>
      </c>
      <c r="I2662">
        <v>1433422793</v>
      </c>
      <c r="J2662">
        <v>1430830793</v>
      </c>
      <c r="K2662" t="b">
        <v>0</v>
      </c>
      <c r="L2662">
        <v>39</v>
      </c>
      <c r="M2662" t="b">
        <v>1</v>
      </c>
      <c r="N2662" t="s">
        <v>8269</v>
      </c>
      <c r="O2662">
        <f t="shared" si="324"/>
        <v>100</v>
      </c>
      <c r="P2662">
        <f t="shared" si="327"/>
        <v>38.590000000000003</v>
      </c>
      <c r="Q2662" s="10" t="s">
        <v>8323</v>
      </c>
      <c r="R2662" t="s">
        <v>8326</v>
      </c>
      <c r="S2662" s="14">
        <f t="shared" si="328"/>
        <v>42129.541585648149</v>
      </c>
      <c r="T2662" s="15">
        <f t="shared" si="329"/>
        <v>42159.541585648149</v>
      </c>
      <c r="U2662">
        <f t="shared" ref="U2662:U2663" si="331">YEAR(S2662)</f>
        <v>2015</v>
      </c>
    </row>
    <row r="2663" spans="1:21" ht="49" x14ac:dyDescent="0.25">
      <c r="A2663">
        <v>3702</v>
      </c>
      <c r="B2663" s="3" t="s">
        <v>3699</v>
      </c>
      <c r="C2663" s="3" t="s">
        <v>7812</v>
      </c>
      <c r="D2663" s="6">
        <v>3000</v>
      </c>
      <c r="E2663" s="8">
        <v>3275</v>
      </c>
      <c r="F2663" t="s">
        <v>8218</v>
      </c>
      <c r="G2663" t="s">
        <v>8224</v>
      </c>
      <c r="H2663" t="s">
        <v>8246</v>
      </c>
      <c r="I2663">
        <v>1468191540</v>
      </c>
      <c r="J2663">
        <v>1464958484</v>
      </c>
      <c r="K2663" t="b">
        <v>0</v>
      </c>
      <c r="L2663">
        <v>21</v>
      </c>
      <c r="M2663" t="b">
        <v>1</v>
      </c>
      <c r="N2663" t="s">
        <v>8269</v>
      </c>
      <c r="O2663">
        <f t="shared" si="324"/>
        <v>109</v>
      </c>
      <c r="P2663">
        <f t="shared" si="327"/>
        <v>155.94999999999999</v>
      </c>
      <c r="Q2663" s="10" t="s">
        <v>8323</v>
      </c>
      <c r="R2663" t="s">
        <v>8326</v>
      </c>
      <c r="S2663" s="14">
        <f t="shared" si="328"/>
        <v>42524.53800925926</v>
      </c>
      <c r="T2663" s="15">
        <f t="shared" si="329"/>
        <v>42561.957638888889</v>
      </c>
      <c r="U2663">
        <f t="shared" si="331"/>
        <v>2016</v>
      </c>
    </row>
    <row r="2664" spans="1:21" ht="49" hidden="1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324"/>
        <v>104</v>
      </c>
      <c r="P2664">
        <f t="shared" si="327"/>
        <v>34.6</v>
      </c>
      <c r="Q2664" s="10" t="s">
        <v>8327</v>
      </c>
      <c r="R2664" t="s">
        <v>8331</v>
      </c>
      <c r="S2664" s="14">
        <f t="shared" si="328"/>
        <v>40122.751620370371</v>
      </c>
      <c r="T2664" s="15">
        <f t="shared" si="329"/>
        <v>40178.98541666667</v>
      </c>
    </row>
    <row r="2665" spans="1:21" ht="49" hidden="1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324"/>
        <v>103</v>
      </c>
      <c r="P2665">
        <f t="shared" si="327"/>
        <v>51.6</v>
      </c>
      <c r="Q2665" s="10" t="s">
        <v>8327</v>
      </c>
      <c r="R2665" t="s">
        <v>8328</v>
      </c>
      <c r="S2665" s="14">
        <f t="shared" si="328"/>
        <v>40542.839282407411</v>
      </c>
      <c r="T2665" s="15">
        <f t="shared" si="329"/>
        <v>40559.07708333333</v>
      </c>
    </row>
    <row r="2666" spans="1:21" ht="49" hidden="1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324"/>
        <v>2</v>
      </c>
      <c r="P2666">
        <f t="shared" si="327"/>
        <v>84.83</v>
      </c>
      <c r="Q2666" s="10" t="s">
        <v>8313</v>
      </c>
      <c r="R2666" t="s">
        <v>8314</v>
      </c>
      <c r="S2666" s="14">
        <f t="shared" si="328"/>
        <v>42548.876192129625</v>
      </c>
      <c r="T2666" s="15">
        <f t="shared" si="329"/>
        <v>42576.791666666672</v>
      </c>
    </row>
    <row r="2667" spans="1:21" ht="49" hidden="1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324"/>
        <v>17</v>
      </c>
      <c r="P2667">
        <f t="shared" si="327"/>
        <v>101.8</v>
      </c>
      <c r="Q2667" s="10" t="s">
        <v>8313</v>
      </c>
      <c r="R2667" t="s">
        <v>8353</v>
      </c>
      <c r="S2667" s="14">
        <f t="shared" si="328"/>
        <v>42398.195972222224</v>
      </c>
      <c r="T2667" s="15">
        <f t="shared" si="329"/>
        <v>42413.195972222224</v>
      </c>
    </row>
    <row r="2668" spans="1:21" ht="49" hidden="1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324"/>
        <v>5</v>
      </c>
      <c r="P2668">
        <f t="shared" si="327"/>
        <v>84.33</v>
      </c>
      <c r="Q2668" s="10" t="s">
        <v>8311</v>
      </c>
      <c r="R2668" t="s">
        <v>8349</v>
      </c>
      <c r="S2668" s="14">
        <f t="shared" si="328"/>
        <v>42017.927418981482</v>
      </c>
      <c r="T2668" s="15">
        <f t="shared" si="329"/>
        <v>42052.927418981482</v>
      </c>
    </row>
    <row r="2669" spans="1:21" ht="49" x14ac:dyDescent="0.25">
      <c r="A2669">
        <v>3703</v>
      </c>
      <c r="B2669" s="3" t="s">
        <v>3700</v>
      </c>
      <c r="C2669" s="3" t="s">
        <v>7813</v>
      </c>
      <c r="D2669" s="6">
        <v>1050</v>
      </c>
      <c r="E2669" s="8">
        <v>1296</v>
      </c>
      <c r="F2669" t="s">
        <v>8218</v>
      </c>
      <c r="G2669" t="s">
        <v>8223</v>
      </c>
      <c r="H2669" t="s">
        <v>8245</v>
      </c>
      <c r="I2669">
        <v>1471071540</v>
      </c>
      <c r="J2669">
        <v>1467720388</v>
      </c>
      <c r="K2669" t="b">
        <v>0</v>
      </c>
      <c r="L2669">
        <v>30</v>
      </c>
      <c r="M2669" t="b">
        <v>1</v>
      </c>
      <c r="N2669" t="s">
        <v>8269</v>
      </c>
      <c r="O2669">
        <f t="shared" si="324"/>
        <v>123</v>
      </c>
      <c r="P2669">
        <f t="shared" si="327"/>
        <v>43.2</v>
      </c>
      <c r="Q2669" s="10" t="s">
        <v>8323</v>
      </c>
      <c r="R2669" t="s">
        <v>8326</v>
      </c>
      <c r="S2669" s="14">
        <f t="shared" si="328"/>
        <v>42556.504490740743</v>
      </c>
      <c r="T2669" s="15">
        <f t="shared" si="329"/>
        <v>42595.290972222225</v>
      </c>
      <c r="U2669">
        <f t="shared" ref="U2669:U2672" si="332">YEAR(S2669)</f>
        <v>2016</v>
      </c>
    </row>
    <row r="2670" spans="1:21" ht="49" x14ac:dyDescent="0.25">
      <c r="A2670">
        <v>3704</v>
      </c>
      <c r="B2670" s="3" t="s">
        <v>3701</v>
      </c>
      <c r="C2670" s="3" t="s">
        <v>7814</v>
      </c>
      <c r="D2670" s="6">
        <v>300</v>
      </c>
      <c r="E2670" s="8">
        <v>409.01</v>
      </c>
      <c r="F2670" t="s">
        <v>8218</v>
      </c>
      <c r="G2670" t="s">
        <v>8224</v>
      </c>
      <c r="H2670" t="s">
        <v>8246</v>
      </c>
      <c r="I2670">
        <v>1464712394</v>
      </c>
      <c r="J2670">
        <v>1459528394</v>
      </c>
      <c r="K2670" t="b">
        <v>0</v>
      </c>
      <c r="L2670">
        <v>27</v>
      </c>
      <c r="M2670" t="b">
        <v>1</v>
      </c>
      <c r="N2670" t="s">
        <v>8269</v>
      </c>
      <c r="O2670">
        <f t="shared" si="324"/>
        <v>136</v>
      </c>
      <c r="P2670">
        <f t="shared" si="327"/>
        <v>15.15</v>
      </c>
      <c r="Q2670" s="10" t="s">
        <v>8323</v>
      </c>
      <c r="R2670" t="s">
        <v>8326</v>
      </c>
      <c r="S2670" s="14">
        <f t="shared" si="328"/>
        <v>42461.689745370371</v>
      </c>
      <c r="T2670" s="15">
        <f t="shared" si="329"/>
        <v>42521.689745370371</v>
      </c>
      <c r="U2670">
        <f t="shared" si="332"/>
        <v>2016</v>
      </c>
    </row>
    <row r="2671" spans="1:21" ht="49" x14ac:dyDescent="0.25">
      <c r="A2671">
        <v>3705</v>
      </c>
      <c r="B2671" s="3" t="s">
        <v>3702</v>
      </c>
      <c r="C2671" s="3" t="s">
        <v>7815</v>
      </c>
      <c r="D2671" s="6">
        <v>2827</v>
      </c>
      <c r="E2671" s="8">
        <v>2925</v>
      </c>
      <c r="F2671" t="s">
        <v>8218</v>
      </c>
      <c r="G2671" t="s">
        <v>8223</v>
      </c>
      <c r="H2671" t="s">
        <v>8245</v>
      </c>
      <c r="I2671">
        <v>1403546400</v>
      </c>
      <c r="J2671">
        <v>1401714114</v>
      </c>
      <c r="K2671" t="b">
        <v>0</v>
      </c>
      <c r="L2671">
        <v>35</v>
      </c>
      <c r="M2671" t="b">
        <v>1</v>
      </c>
      <c r="N2671" t="s">
        <v>8269</v>
      </c>
      <c r="O2671">
        <f t="shared" si="324"/>
        <v>103</v>
      </c>
      <c r="P2671">
        <f t="shared" si="327"/>
        <v>83.57</v>
      </c>
      <c r="Q2671" s="10" t="s">
        <v>8323</v>
      </c>
      <c r="R2671" t="s">
        <v>8326</v>
      </c>
      <c r="S2671" s="14">
        <f t="shared" si="328"/>
        <v>41792.542986111112</v>
      </c>
      <c r="T2671" s="15">
        <f t="shared" si="329"/>
        <v>41813.75</v>
      </c>
      <c r="U2671">
        <f t="shared" si="332"/>
        <v>2014</v>
      </c>
    </row>
    <row r="2672" spans="1:21" ht="49" x14ac:dyDescent="0.25">
      <c r="A2672">
        <v>3706</v>
      </c>
      <c r="B2672" s="3" t="s">
        <v>3703</v>
      </c>
      <c r="C2672" s="3" t="s">
        <v>7816</v>
      </c>
      <c r="D2672" s="6">
        <v>1500</v>
      </c>
      <c r="E2672" s="8">
        <v>1820</v>
      </c>
      <c r="F2672" t="s">
        <v>8218</v>
      </c>
      <c r="G2672" t="s">
        <v>8223</v>
      </c>
      <c r="H2672" t="s">
        <v>8245</v>
      </c>
      <c r="I2672">
        <v>1410558949</v>
      </c>
      <c r="J2672">
        <v>1409262949</v>
      </c>
      <c r="K2672" t="b">
        <v>0</v>
      </c>
      <c r="L2672">
        <v>13</v>
      </c>
      <c r="M2672" t="b">
        <v>1</v>
      </c>
      <c r="N2672" t="s">
        <v>8269</v>
      </c>
      <c r="O2672">
        <f t="shared" si="324"/>
        <v>121</v>
      </c>
      <c r="P2672">
        <f t="shared" si="327"/>
        <v>140</v>
      </c>
      <c r="Q2672" s="10" t="s">
        <v>8323</v>
      </c>
      <c r="R2672" t="s">
        <v>8326</v>
      </c>
      <c r="S2672" s="14">
        <f t="shared" si="328"/>
        <v>41879.913761574076</v>
      </c>
      <c r="T2672" s="15">
        <f t="shared" si="329"/>
        <v>41894.913761574076</v>
      </c>
      <c r="U2672">
        <f t="shared" si="332"/>
        <v>2014</v>
      </c>
    </row>
    <row r="2673" spans="1:21" ht="49" hidden="1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324"/>
        <v>1</v>
      </c>
      <c r="P2673">
        <f t="shared" si="327"/>
        <v>167.67</v>
      </c>
      <c r="Q2673" s="10" t="s">
        <v>8308</v>
      </c>
      <c r="R2673" t="s">
        <v>8310</v>
      </c>
      <c r="S2673" s="14">
        <f t="shared" si="328"/>
        <v>42705.690347222218</v>
      </c>
      <c r="T2673" s="15">
        <f t="shared" si="329"/>
        <v>42734.958333333328</v>
      </c>
    </row>
    <row r="2674" spans="1:21" ht="33" hidden="1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324"/>
        <v>100</v>
      </c>
      <c r="P2674">
        <f t="shared" si="327"/>
        <v>31.38</v>
      </c>
      <c r="Q2674" s="10" t="s">
        <v>8321</v>
      </c>
      <c r="R2674" t="s">
        <v>8343</v>
      </c>
      <c r="S2674" s="14">
        <f t="shared" si="328"/>
        <v>40706.297442129631</v>
      </c>
      <c r="T2674" s="15">
        <f t="shared" si="329"/>
        <v>40736.297442129631</v>
      </c>
    </row>
    <row r="2675" spans="1:21" ht="33" x14ac:dyDescent="0.25">
      <c r="A2675">
        <v>3707</v>
      </c>
      <c r="B2675" s="3" t="s">
        <v>3704</v>
      </c>
      <c r="C2675" s="3" t="s">
        <v>7817</v>
      </c>
      <c r="D2675" s="6">
        <v>1000</v>
      </c>
      <c r="E2675" s="8">
        <v>1860</v>
      </c>
      <c r="F2675" t="s">
        <v>8218</v>
      </c>
      <c r="G2675" t="s">
        <v>8223</v>
      </c>
      <c r="H2675" t="s">
        <v>8245</v>
      </c>
      <c r="I2675">
        <v>1469165160</v>
      </c>
      <c r="J2675">
        <v>1467335378</v>
      </c>
      <c r="K2675" t="b">
        <v>0</v>
      </c>
      <c r="L2675">
        <v>23</v>
      </c>
      <c r="M2675" t="b">
        <v>1</v>
      </c>
      <c r="N2675" t="s">
        <v>8269</v>
      </c>
      <c r="O2675">
        <f t="shared" si="324"/>
        <v>186</v>
      </c>
      <c r="P2675">
        <f t="shared" si="327"/>
        <v>80.87</v>
      </c>
      <c r="Q2675" s="10" t="s">
        <v>8323</v>
      </c>
      <c r="R2675" t="s">
        <v>8326</v>
      </c>
      <c r="S2675" s="14">
        <f t="shared" si="328"/>
        <v>42552.048356481479</v>
      </c>
      <c r="T2675" s="15">
        <f t="shared" si="329"/>
        <v>42573.226388888885</v>
      </c>
      <c r="U2675">
        <f>YEAR(S2675)</f>
        <v>2016</v>
      </c>
    </row>
    <row r="2676" spans="1:21" ht="49" hidden="1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324"/>
        <v>100</v>
      </c>
      <c r="P2676">
        <f t="shared" si="327"/>
        <v>71.430000000000007</v>
      </c>
      <c r="Q2676" s="10" t="s">
        <v>8321</v>
      </c>
      <c r="R2676" t="s">
        <v>8343</v>
      </c>
      <c r="S2676" s="14">
        <f t="shared" si="328"/>
        <v>40648.757939814815</v>
      </c>
      <c r="T2676" s="15">
        <f t="shared" si="329"/>
        <v>40678.757939814815</v>
      </c>
    </row>
    <row r="2677" spans="1:21" ht="33" hidden="1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324"/>
        <v>100</v>
      </c>
      <c r="P2677">
        <f t="shared" si="327"/>
        <v>500</v>
      </c>
      <c r="Q2677" s="10" t="s">
        <v>8321</v>
      </c>
      <c r="R2677" t="s">
        <v>8337</v>
      </c>
      <c r="S2677" s="14">
        <f t="shared" si="328"/>
        <v>42187.920972222222</v>
      </c>
      <c r="T2677" s="15">
        <f t="shared" si="329"/>
        <v>42197.920972222222</v>
      </c>
    </row>
    <row r="2678" spans="1:21" ht="49" hidden="1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324"/>
        <v>143</v>
      </c>
      <c r="P2678">
        <f t="shared" si="327"/>
        <v>25</v>
      </c>
      <c r="Q2678" s="10" t="s">
        <v>8327</v>
      </c>
      <c r="R2678" t="s">
        <v>8331</v>
      </c>
      <c r="S2678" s="14">
        <f t="shared" si="328"/>
        <v>40576.539664351854</v>
      </c>
      <c r="T2678" s="15">
        <f t="shared" si="329"/>
        <v>40606.539664351854</v>
      </c>
    </row>
    <row r="2679" spans="1:21" ht="49" x14ac:dyDescent="0.25">
      <c r="A2679">
        <v>3708</v>
      </c>
      <c r="B2679" s="3" t="s">
        <v>3705</v>
      </c>
      <c r="C2679" s="3" t="s">
        <v>7818</v>
      </c>
      <c r="D2679" s="6">
        <v>700</v>
      </c>
      <c r="E2679" s="8">
        <v>2100</v>
      </c>
      <c r="F2679" t="s">
        <v>8218</v>
      </c>
      <c r="G2679" t="s">
        <v>8223</v>
      </c>
      <c r="H2679" t="s">
        <v>8245</v>
      </c>
      <c r="I2679">
        <v>1404444286</v>
      </c>
      <c r="J2679">
        <v>1403234686</v>
      </c>
      <c r="K2679" t="b">
        <v>0</v>
      </c>
      <c r="L2679">
        <v>39</v>
      </c>
      <c r="M2679" t="b">
        <v>1</v>
      </c>
      <c r="N2679" t="s">
        <v>8269</v>
      </c>
      <c r="O2679">
        <f t="shared" si="324"/>
        <v>300</v>
      </c>
      <c r="P2679">
        <f t="shared" si="327"/>
        <v>53.85</v>
      </c>
      <c r="Q2679" s="10" t="s">
        <v>8323</v>
      </c>
      <c r="R2679" t="s">
        <v>8326</v>
      </c>
      <c r="S2679" s="14">
        <f t="shared" si="328"/>
        <v>41810.142199074071</v>
      </c>
      <c r="T2679" s="15">
        <f t="shared" si="329"/>
        <v>41824.142199074071</v>
      </c>
      <c r="U2679">
        <f>YEAR(S2679)</f>
        <v>2014</v>
      </c>
    </row>
    <row r="2680" spans="1:21" ht="49" hidden="1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324"/>
        <v>100</v>
      </c>
      <c r="P2680">
        <f t="shared" si="327"/>
        <v>83.33</v>
      </c>
      <c r="Q2680" s="10" t="s">
        <v>8323</v>
      </c>
      <c r="R2680" t="s">
        <v>8335</v>
      </c>
      <c r="S2680" s="14">
        <f t="shared" si="328"/>
        <v>42097.874155092592</v>
      </c>
      <c r="T2680" s="15">
        <f t="shared" si="329"/>
        <v>42142.874155092592</v>
      </c>
    </row>
    <row r="2681" spans="1:21" ht="49" hidden="1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324"/>
        <v>100</v>
      </c>
      <c r="P2681">
        <f t="shared" si="327"/>
        <v>62.5</v>
      </c>
      <c r="Q2681" s="10" t="s">
        <v>8323</v>
      </c>
      <c r="R2681" t="s">
        <v>8324</v>
      </c>
      <c r="S2681" s="14">
        <f t="shared" si="328"/>
        <v>42752.827199074076</v>
      </c>
      <c r="T2681" s="15">
        <f t="shared" si="329"/>
        <v>42766.75</v>
      </c>
    </row>
    <row r="2682" spans="1:21" ht="49" x14ac:dyDescent="0.25">
      <c r="A2682">
        <v>3709</v>
      </c>
      <c r="B2682" s="3" t="s">
        <v>3706</v>
      </c>
      <c r="C2682" s="3" t="s">
        <v>7819</v>
      </c>
      <c r="D2682" s="6">
        <v>1000</v>
      </c>
      <c r="E2682" s="8">
        <v>1082.5</v>
      </c>
      <c r="F2682" t="s">
        <v>8218</v>
      </c>
      <c r="G2682" t="s">
        <v>8224</v>
      </c>
      <c r="H2682" t="s">
        <v>8246</v>
      </c>
      <c r="I2682">
        <v>1403715546</v>
      </c>
      <c r="J2682">
        <v>1401123546</v>
      </c>
      <c r="K2682" t="b">
        <v>0</v>
      </c>
      <c r="L2682">
        <v>35</v>
      </c>
      <c r="M2682" t="b">
        <v>1</v>
      </c>
      <c r="N2682" t="s">
        <v>8269</v>
      </c>
      <c r="O2682">
        <f t="shared" si="324"/>
        <v>108</v>
      </c>
      <c r="P2682">
        <f t="shared" si="327"/>
        <v>30.93</v>
      </c>
      <c r="Q2682" s="10" t="s">
        <v>8323</v>
      </c>
      <c r="R2682" t="s">
        <v>8326</v>
      </c>
      <c r="S2682" s="14">
        <f t="shared" si="328"/>
        <v>41785.707708333335</v>
      </c>
      <c r="T2682" s="15">
        <f t="shared" si="329"/>
        <v>41815.707708333335</v>
      </c>
      <c r="U2682">
        <f t="shared" ref="U2682:U2685" si="333">YEAR(S2682)</f>
        <v>2014</v>
      </c>
    </row>
    <row r="2683" spans="1:21" ht="33" x14ac:dyDescent="0.25">
      <c r="A2683">
        <v>3710</v>
      </c>
      <c r="B2683" s="3" t="s">
        <v>3707</v>
      </c>
      <c r="C2683" s="3" t="s">
        <v>7820</v>
      </c>
      <c r="D2683" s="6">
        <v>1300</v>
      </c>
      <c r="E2683" s="8">
        <v>1835</v>
      </c>
      <c r="F2683" t="s">
        <v>8218</v>
      </c>
      <c r="G2683" t="s">
        <v>8223</v>
      </c>
      <c r="H2683" t="s">
        <v>8245</v>
      </c>
      <c r="I2683">
        <v>1428068988</v>
      </c>
      <c r="J2683">
        <v>1425908988</v>
      </c>
      <c r="K2683" t="b">
        <v>0</v>
      </c>
      <c r="L2683">
        <v>27</v>
      </c>
      <c r="M2683" t="b">
        <v>1</v>
      </c>
      <c r="N2683" t="s">
        <v>8269</v>
      </c>
      <c r="O2683">
        <f t="shared" si="324"/>
        <v>141</v>
      </c>
      <c r="P2683">
        <f t="shared" si="327"/>
        <v>67.959999999999994</v>
      </c>
      <c r="Q2683" s="10" t="s">
        <v>8323</v>
      </c>
      <c r="R2683" t="s">
        <v>8326</v>
      </c>
      <c r="S2683" s="14">
        <f t="shared" si="328"/>
        <v>42072.576249999998</v>
      </c>
      <c r="T2683" s="15">
        <f t="shared" si="329"/>
        <v>42097.576249999998</v>
      </c>
      <c r="U2683">
        <f t="shared" si="333"/>
        <v>2015</v>
      </c>
    </row>
    <row r="2684" spans="1:21" ht="33" x14ac:dyDescent="0.25">
      <c r="A2684">
        <v>3711</v>
      </c>
      <c r="B2684" s="3" t="s">
        <v>3708</v>
      </c>
      <c r="C2684" s="3" t="s">
        <v>7821</v>
      </c>
      <c r="D2684" s="6">
        <v>500</v>
      </c>
      <c r="E2684" s="8">
        <v>570</v>
      </c>
      <c r="F2684" t="s">
        <v>8218</v>
      </c>
      <c r="G2684" t="s">
        <v>8223</v>
      </c>
      <c r="H2684" t="s">
        <v>8245</v>
      </c>
      <c r="I2684">
        <v>1402848000</v>
      </c>
      <c r="J2684">
        <v>1400606573</v>
      </c>
      <c r="K2684" t="b">
        <v>0</v>
      </c>
      <c r="L2684">
        <v>21</v>
      </c>
      <c r="M2684" t="b">
        <v>1</v>
      </c>
      <c r="N2684" t="s">
        <v>8269</v>
      </c>
      <c r="O2684">
        <f t="shared" si="324"/>
        <v>114</v>
      </c>
      <c r="P2684">
        <f t="shared" si="327"/>
        <v>27.14</v>
      </c>
      <c r="Q2684" s="10" t="s">
        <v>8323</v>
      </c>
      <c r="R2684" t="s">
        <v>8326</v>
      </c>
      <c r="S2684" s="14">
        <f t="shared" si="328"/>
        <v>41779.724224537036</v>
      </c>
      <c r="T2684" s="15">
        <f t="shared" si="329"/>
        <v>41805.666666666664</v>
      </c>
      <c r="U2684">
        <f t="shared" si="333"/>
        <v>2014</v>
      </c>
    </row>
    <row r="2685" spans="1:21" ht="49" x14ac:dyDescent="0.25">
      <c r="A2685">
        <v>3712</v>
      </c>
      <c r="B2685" s="3" t="s">
        <v>3709</v>
      </c>
      <c r="C2685" s="3" t="s">
        <v>7822</v>
      </c>
      <c r="D2685" s="6">
        <v>7500</v>
      </c>
      <c r="E2685" s="8">
        <v>11530</v>
      </c>
      <c r="F2685" t="s">
        <v>8218</v>
      </c>
      <c r="G2685" t="s">
        <v>8223</v>
      </c>
      <c r="H2685" t="s">
        <v>8245</v>
      </c>
      <c r="I2685">
        <v>1433055540</v>
      </c>
      <c r="J2685">
        <v>1431230867</v>
      </c>
      <c r="K2685" t="b">
        <v>0</v>
      </c>
      <c r="L2685">
        <v>104</v>
      </c>
      <c r="M2685" t="b">
        <v>1</v>
      </c>
      <c r="N2685" t="s">
        <v>8269</v>
      </c>
      <c r="O2685">
        <f t="shared" si="324"/>
        <v>154</v>
      </c>
      <c r="P2685">
        <f t="shared" si="327"/>
        <v>110.87</v>
      </c>
      <c r="Q2685" s="10" t="s">
        <v>8323</v>
      </c>
      <c r="R2685" t="s">
        <v>8326</v>
      </c>
      <c r="S2685" s="14">
        <f t="shared" si="328"/>
        <v>42134.172071759262</v>
      </c>
      <c r="T2685" s="15">
        <f t="shared" si="329"/>
        <v>42155.290972222225</v>
      </c>
      <c r="U2685">
        <f t="shared" si="333"/>
        <v>2015</v>
      </c>
    </row>
    <row r="2686" spans="1:21" ht="49" hidden="1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324"/>
        <v>100</v>
      </c>
      <c r="P2686">
        <f t="shared" si="327"/>
        <v>166.67</v>
      </c>
      <c r="Q2686" s="10" t="s">
        <v>8323</v>
      </c>
      <c r="R2686" t="s">
        <v>8335</v>
      </c>
      <c r="S2686" s="14">
        <f t="shared" si="328"/>
        <v>42173.466863425929</v>
      </c>
      <c r="T2686" s="15">
        <f t="shared" si="329"/>
        <v>42226.958333333328</v>
      </c>
    </row>
    <row r="2687" spans="1:21" ht="81" hidden="1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324"/>
        <v>1</v>
      </c>
      <c r="P2687">
        <f t="shared" si="327"/>
        <v>500</v>
      </c>
      <c r="Q2687" s="10" t="s">
        <v>8323</v>
      </c>
      <c r="R2687" t="s">
        <v>8335</v>
      </c>
      <c r="S2687" s="14">
        <f t="shared" si="328"/>
        <v>42333.695821759262</v>
      </c>
      <c r="T2687" s="15">
        <f t="shared" si="329"/>
        <v>42361.679166666669</v>
      </c>
    </row>
    <row r="2688" spans="1:21" ht="49" x14ac:dyDescent="0.25">
      <c r="A2688">
        <v>3713</v>
      </c>
      <c r="B2688" s="3" t="s">
        <v>3710</v>
      </c>
      <c r="C2688" s="3" t="s">
        <v>7823</v>
      </c>
      <c r="D2688" s="6">
        <v>2000</v>
      </c>
      <c r="E2688" s="8">
        <v>2030</v>
      </c>
      <c r="F2688" t="s">
        <v>8218</v>
      </c>
      <c r="G2688" t="s">
        <v>8223</v>
      </c>
      <c r="H2688" t="s">
        <v>8245</v>
      </c>
      <c r="I2688">
        <v>1465062166</v>
      </c>
      <c r="J2688">
        <v>1463334166</v>
      </c>
      <c r="K2688" t="b">
        <v>0</v>
      </c>
      <c r="L2688">
        <v>19</v>
      </c>
      <c r="M2688" t="b">
        <v>1</v>
      </c>
      <c r="N2688" t="s">
        <v>8269</v>
      </c>
      <c r="O2688">
        <f t="shared" si="324"/>
        <v>102</v>
      </c>
      <c r="P2688">
        <f t="shared" si="327"/>
        <v>106.84</v>
      </c>
      <c r="Q2688" s="10" t="s">
        <v>8323</v>
      </c>
      <c r="R2688" t="s">
        <v>8326</v>
      </c>
      <c r="S2688" s="14">
        <f t="shared" si="328"/>
        <v>42505.738032407404</v>
      </c>
      <c r="T2688" s="15">
        <f t="shared" si="329"/>
        <v>42525.738032407404</v>
      </c>
      <c r="U2688">
        <f>YEAR(S2688)</f>
        <v>2016</v>
      </c>
    </row>
    <row r="2689" spans="1:21" ht="49" hidden="1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324"/>
        <v>164</v>
      </c>
      <c r="P2689">
        <f t="shared" si="327"/>
        <v>10.039999999999999</v>
      </c>
      <c r="Q2689" s="10" t="s">
        <v>8308</v>
      </c>
      <c r="R2689" t="s">
        <v>8315</v>
      </c>
      <c r="S2689" s="14">
        <f t="shared" si="328"/>
        <v>42024.86513888889</v>
      </c>
      <c r="T2689" s="15">
        <f t="shared" si="329"/>
        <v>42054.86513888889</v>
      </c>
    </row>
    <row r="2690" spans="1:21" ht="49" x14ac:dyDescent="0.25">
      <c r="A2690">
        <v>3714</v>
      </c>
      <c r="B2690" s="3" t="s">
        <v>3711</v>
      </c>
      <c r="C2690" s="3" t="s">
        <v>7824</v>
      </c>
      <c r="D2690" s="6">
        <v>10000</v>
      </c>
      <c r="E2690" s="8">
        <v>10235</v>
      </c>
      <c r="F2690" t="s">
        <v>8218</v>
      </c>
      <c r="G2690" t="s">
        <v>8223</v>
      </c>
      <c r="H2690" t="s">
        <v>8245</v>
      </c>
      <c r="I2690">
        <v>1432612740</v>
      </c>
      <c r="J2690">
        <v>1429881667</v>
      </c>
      <c r="K2690" t="b">
        <v>0</v>
      </c>
      <c r="L2690">
        <v>97</v>
      </c>
      <c r="M2690" t="b">
        <v>1</v>
      </c>
      <c r="N2690" t="s">
        <v>8269</v>
      </c>
      <c r="O2690">
        <f t="shared" ref="O2690:O2753" si="334">ROUND(E2690/D2690*100,0)</f>
        <v>102</v>
      </c>
      <c r="P2690">
        <f t="shared" si="327"/>
        <v>105.52</v>
      </c>
      <c r="Q2690" s="10" t="s">
        <v>8323</v>
      </c>
      <c r="R2690" t="s">
        <v>8326</v>
      </c>
      <c r="S2690" s="14">
        <f t="shared" si="328"/>
        <v>42118.556331018524</v>
      </c>
      <c r="T2690" s="15">
        <f t="shared" si="329"/>
        <v>42150.165972222225</v>
      </c>
      <c r="U2690">
        <f t="shared" ref="U2690:U2691" si="335">YEAR(S2690)</f>
        <v>2015</v>
      </c>
    </row>
    <row r="2691" spans="1:21" ht="49" x14ac:dyDescent="0.25">
      <c r="A2691">
        <v>3715</v>
      </c>
      <c r="B2691" s="3" t="s">
        <v>3712</v>
      </c>
      <c r="C2691" s="3" t="s">
        <v>7825</v>
      </c>
      <c r="D2691" s="6">
        <v>3500</v>
      </c>
      <c r="E2691" s="8">
        <v>3590</v>
      </c>
      <c r="F2691" t="s">
        <v>8218</v>
      </c>
      <c r="G2691" t="s">
        <v>8224</v>
      </c>
      <c r="H2691" t="s">
        <v>8246</v>
      </c>
      <c r="I2691">
        <v>1427806320</v>
      </c>
      <c r="J2691">
        <v>1422834819</v>
      </c>
      <c r="K2691" t="b">
        <v>0</v>
      </c>
      <c r="L2691">
        <v>27</v>
      </c>
      <c r="M2691" t="b">
        <v>1</v>
      </c>
      <c r="N2691" t="s">
        <v>8269</v>
      </c>
      <c r="O2691">
        <f t="shared" si="334"/>
        <v>103</v>
      </c>
      <c r="P2691">
        <f t="shared" si="327"/>
        <v>132.96</v>
      </c>
      <c r="Q2691" s="10" t="s">
        <v>8323</v>
      </c>
      <c r="R2691" t="s">
        <v>8326</v>
      </c>
      <c r="S2691" s="14">
        <f t="shared" si="328"/>
        <v>42036.995590277773</v>
      </c>
      <c r="T2691" s="15">
        <f t="shared" si="329"/>
        <v>42094.536111111112</v>
      </c>
      <c r="U2691">
        <f t="shared" si="335"/>
        <v>2015</v>
      </c>
    </row>
    <row r="2692" spans="1:21" ht="49" hidden="1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334"/>
        <v>10</v>
      </c>
      <c r="P2692">
        <f t="shared" si="327"/>
        <v>54.11</v>
      </c>
      <c r="Q2692" s="10" t="s">
        <v>8327</v>
      </c>
      <c r="R2692" t="s">
        <v>8330</v>
      </c>
      <c r="S2692" s="14">
        <f t="shared" si="328"/>
        <v>42427.721006944441</v>
      </c>
      <c r="T2692" s="15">
        <f t="shared" si="329"/>
        <v>42457.679340277777</v>
      </c>
    </row>
    <row r="2693" spans="1:21" ht="49" hidden="1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334"/>
        <v>2</v>
      </c>
      <c r="P2693">
        <f t="shared" si="327"/>
        <v>60.75</v>
      </c>
      <c r="Q2693" s="10" t="s">
        <v>8308</v>
      </c>
      <c r="R2693" t="s">
        <v>8310</v>
      </c>
      <c r="S2693" s="14">
        <f t="shared" si="328"/>
        <v>42704.086053240739</v>
      </c>
      <c r="T2693" s="15">
        <f t="shared" si="329"/>
        <v>42734.086053240739</v>
      </c>
    </row>
    <row r="2694" spans="1:21" ht="49" x14ac:dyDescent="0.25">
      <c r="A2694">
        <v>3716</v>
      </c>
      <c r="B2694" s="3" t="s">
        <v>3713</v>
      </c>
      <c r="C2694" s="3" t="s">
        <v>7826</v>
      </c>
      <c r="D2694" s="6">
        <v>800</v>
      </c>
      <c r="E2694" s="8">
        <v>1246</v>
      </c>
      <c r="F2694" t="s">
        <v>8218</v>
      </c>
      <c r="G2694" t="s">
        <v>8223</v>
      </c>
      <c r="H2694" t="s">
        <v>8245</v>
      </c>
      <c r="I2694">
        <v>1453411109</v>
      </c>
      <c r="J2694">
        <v>1450819109</v>
      </c>
      <c r="K2694" t="b">
        <v>0</v>
      </c>
      <c r="L2694">
        <v>24</v>
      </c>
      <c r="M2694" t="b">
        <v>1</v>
      </c>
      <c r="N2694" t="s">
        <v>8269</v>
      </c>
      <c r="O2694">
        <f t="shared" si="334"/>
        <v>156</v>
      </c>
      <c r="P2694">
        <f t="shared" si="327"/>
        <v>51.92</v>
      </c>
      <c r="Q2694" s="10" t="s">
        <v>8323</v>
      </c>
      <c r="R2694" t="s">
        <v>8326</v>
      </c>
      <c r="S2694" s="14">
        <f t="shared" si="328"/>
        <v>42360.887835648144</v>
      </c>
      <c r="T2694" s="15">
        <f t="shared" si="329"/>
        <v>42390.887835648144</v>
      </c>
      <c r="U2694">
        <f t="shared" ref="U2694:U2695" si="336">YEAR(S2694)</f>
        <v>2015</v>
      </c>
    </row>
    <row r="2695" spans="1:21" ht="49" x14ac:dyDescent="0.25">
      <c r="A2695">
        <v>3717</v>
      </c>
      <c r="B2695" s="3" t="s">
        <v>3714</v>
      </c>
      <c r="C2695" s="3" t="s">
        <v>7827</v>
      </c>
      <c r="D2695" s="6">
        <v>4000</v>
      </c>
      <c r="E2695" s="8">
        <v>4030</v>
      </c>
      <c r="F2695" t="s">
        <v>8218</v>
      </c>
      <c r="G2695" t="s">
        <v>8224</v>
      </c>
      <c r="H2695" t="s">
        <v>8246</v>
      </c>
      <c r="I2695">
        <v>1431204449</v>
      </c>
      <c r="J2695">
        <v>1428526049</v>
      </c>
      <c r="K2695" t="b">
        <v>0</v>
      </c>
      <c r="L2695">
        <v>13</v>
      </c>
      <c r="M2695" t="b">
        <v>1</v>
      </c>
      <c r="N2695" t="s">
        <v>8269</v>
      </c>
      <c r="O2695">
        <f t="shared" si="334"/>
        <v>101</v>
      </c>
      <c r="P2695">
        <f t="shared" si="327"/>
        <v>310</v>
      </c>
      <c r="Q2695" s="10" t="s">
        <v>8323</v>
      </c>
      <c r="R2695" t="s">
        <v>8326</v>
      </c>
      <c r="S2695" s="14">
        <f t="shared" si="328"/>
        <v>42102.866307870368</v>
      </c>
      <c r="T2695" s="15">
        <f t="shared" si="329"/>
        <v>42133.866307870368</v>
      </c>
      <c r="U2695">
        <f t="shared" si="336"/>
        <v>2015</v>
      </c>
    </row>
    <row r="2696" spans="1:21" ht="49" hidden="1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334"/>
        <v>1</v>
      </c>
      <c r="P2696">
        <f t="shared" si="327"/>
        <v>120.25</v>
      </c>
      <c r="Q2696" s="10" t="s">
        <v>8308</v>
      </c>
      <c r="R2696" t="s">
        <v>8310</v>
      </c>
      <c r="S2696" s="14">
        <f t="shared" si="328"/>
        <v>42726.192916666667</v>
      </c>
      <c r="T2696" s="15">
        <f t="shared" si="329"/>
        <v>42786.192916666667</v>
      </c>
    </row>
    <row r="2697" spans="1:21" ht="49" hidden="1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334"/>
        <v>5</v>
      </c>
      <c r="P2697">
        <f t="shared" si="327"/>
        <v>60.13</v>
      </c>
      <c r="Q2697" s="10" t="s">
        <v>8323</v>
      </c>
      <c r="R2697" t="s">
        <v>8335</v>
      </c>
      <c r="S2697" s="14">
        <f t="shared" si="328"/>
        <v>42140.421319444446</v>
      </c>
      <c r="T2697" s="15">
        <f t="shared" si="329"/>
        <v>42171.979166666672</v>
      </c>
    </row>
    <row r="2698" spans="1:21" ht="33" hidden="1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334"/>
        <v>64</v>
      </c>
      <c r="P2698">
        <f t="shared" si="327"/>
        <v>40</v>
      </c>
      <c r="Q2698" s="10" t="s">
        <v>8321</v>
      </c>
      <c r="R2698" t="s">
        <v>8339</v>
      </c>
      <c r="S2698" s="14">
        <f t="shared" si="328"/>
        <v>42107.703877314809</v>
      </c>
      <c r="T2698" s="15">
        <f t="shared" si="329"/>
        <v>42137.703877314809</v>
      </c>
    </row>
    <row r="2699" spans="1:21" ht="49" hidden="1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334"/>
        <v>12</v>
      </c>
      <c r="P2699">
        <f t="shared" si="327"/>
        <v>60</v>
      </c>
      <c r="Q2699" s="10" t="s">
        <v>8308</v>
      </c>
      <c r="R2699" t="s">
        <v>8310</v>
      </c>
      <c r="S2699" s="14">
        <f t="shared" si="328"/>
        <v>42411.828287037039</v>
      </c>
      <c r="T2699" s="15">
        <f t="shared" si="329"/>
        <v>42441.828287037039</v>
      </c>
    </row>
    <row r="2700" spans="1:21" ht="49" hidden="1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334"/>
        <v>10</v>
      </c>
      <c r="P2700">
        <f t="shared" si="327"/>
        <v>21.73</v>
      </c>
      <c r="Q2700" s="10" t="s">
        <v>8316</v>
      </c>
      <c r="R2700" t="s">
        <v>8334</v>
      </c>
      <c r="S2700" s="14">
        <f t="shared" si="328"/>
        <v>41156.963344907403</v>
      </c>
      <c r="T2700" s="15">
        <f t="shared" si="329"/>
        <v>41186.963344907403</v>
      </c>
    </row>
    <row r="2701" spans="1:21" ht="49" hidden="1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334"/>
        <v>12</v>
      </c>
      <c r="P2701">
        <f t="shared" si="327"/>
        <v>78.33</v>
      </c>
      <c r="Q2701" s="10" t="s">
        <v>8323</v>
      </c>
      <c r="R2701" t="s">
        <v>8324</v>
      </c>
      <c r="S2701" s="14">
        <f t="shared" si="328"/>
        <v>42100.723738425921</v>
      </c>
      <c r="T2701" s="15">
        <f t="shared" si="329"/>
        <v>42129.783333333333</v>
      </c>
    </row>
    <row r="2702" spans="1:21" ht="49" x14ac:dyDescent="0.25">
      <c r="A2702">
        <v>3718</v>
      </c>
      <c r="B2702" s="3" t="s">
        <v>3715</v>
      </c>
      <c r="C2702" s="3" t="s">
        <v>7828</v>
      </c>
      <c r="D2702" s="6">
        <v>500</v>
      </c>
      <c r="E2702" s="8">
        <v>1197</v>
      </c>
      <c r="F2702" t="s">
        <v>8218</v>
      </c>
      <c r="G2702" t="s">
        <v>8224</v>
      </c>
      <c r="H2702" t="s">
        <v>8246</v>
      </c>
      <c r="I2702">
        <v>1425057075</v>
      </c>
      <c r="J2702">
        <v>1422465075</v>
      </c>
      <c r="K2702" t="b">
        <v>0</v>
      </c>
      <c r="L2702">
        <v>46</v>
      </c>
      <c r="M2702" t="b">
        <v>1</v>
      </c>
      <c r="N2702" t="s">
        <v>8269</v>
      </c>
      <c r="O2702">
        <f t="shared" si="334"/>
        <v>239</v>
      </c>
      <c r="P2702">
        <f t="shared" si="327"/>
        <v>26.02</v>
      </c>
      <c r="Q2702" s="10" t="s">
        <v>8323</v>
      </c>
      <c r="R2702" t="s">
        <v>8326</v>
      </c>
      <c r="S2702" s="14">
        <f t="shared" si="328"/>
        <v>42032.716145833328</v>
      </c>
      <c r="T2702" s="15">
        <f t="shared" si="329"/>
        <v>42062.716145833328</v>
      </c>
      <c r="U2702">
        <f>YEAR(S2702)</f>
        <v>2015</v>
      </c>
    </row>
    <row r="2703" spans="1:21" ht="49" hidden="1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334"/>
        <v>0</v>
      </c>
      <c r="P2703">
        <f t="shared" si="327"/>
        <v>116.75</v>
      </c>
      <c r="Q2703" s="10" t="s">
        <v>8308</v>
      </c>
      <c r="R2703" t="s">
        <v>8310</v>
      </c>
      <c r="S2703" s="14">
        <f t="shared" si="328"/>
        <v>42437.924988425926</v>
      </c>
      <c r="T2703" s="15">
        <f t="shared" si="329"/>
        <v>42497.883321759262</v>
      </c>
    </row>
    <row r="2704" spans="1:21" ht="33" x14ac:dyDescent="0.25">
      <c r="A2704">
        <v>3719</v>
      </c>
      <c r="B2704" s="3" t="s">
        <v>3716</v>
      </c>
      <c r="C2704" s="3" t="s">
        <v>7829</v>
      </c>
      <c r="D2704" s="6">
        <v>200</v>
      </c>
      <c r="E2704" s="8">
        <v>420</v>
      </c>
      <c r="F2704" t="s">
        <v>8218</v>
      </c>
      <c r="G2704" t="s">
        <v>8224</v>
      </c>
      <c r="H2704" t="s">
        <v>8246</v>
      </c>
      <c r="I2704">
        <v>1434994266</v>
      </c>
      <c r="J2704">
        <v>1432402266</v>
      </c>
      <c r="K2704" t="b">
        <v>0</v>
      </c>
      <c r="L2704">
        <v>4</v>
      </c>
      <c r="M2704" t="b">
        <v>1</v>
      </c>
      <c r="N2704" t="s">
        <v>8269</v>
      </c>
      <c r="O2704">
        <f t="shared" si="334"/>
        <v>210</v>
      </c>
      <c r="P2704">
        <f t="shared" si="327"/>
        <v>105</v>
      </c>
      <c r="Q2704" s="10" t="s">
        <v>8323</v>
      </c>
      <c r="R2704" t="s">
        <v>8326</v>
      </c>
      <c r="S2704" s="14">
        <f t="shared" si="328"/>
        <v>42147.729930555557</v>
      </c>
      <c r="T2704" s="15">
        <f t="shared" si="329"/>
        <v>42177.729930555557</v>
      </c>
      <c r="U2704">
        <f>YEAR(S2704)</f>
        <v>2015</v>
      </c>
    </row>
    <row r="2705" spans="1:21" ht="33" hidden="1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334"/>
        <v>116</v>
      </c>
      <c r="P2705">
        <f t="shared" si="327"/>
        <v>35.619999999999997</v>
      </c>
      <c r="Q2705" s="10" t="s">
        <v>8327</v>
      </c>
      <c r="R2705" t="s">
        <v>8331</v>
      </c>
      <c r="S2705" s="14">
        <f t="shared" si="328"/>
        <v>42240.852534722217</v>
      </c>
      <c r="T2705" s="15">
        <f t="shared" si="329"/>
        <v>42270.852534722217</v>
      </c>
    </row>
    <row r="2706" spans="1:21" ht="49" hidden="1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334"/>
        <v>1</v>
      </c>
      <c r="P2706">
        <f t="shared" si="327"/>
        <v>57.88</v>
      </c>
      <c r="Q2706" s="10" t="s">
        <v>8308</v>
      </c>
      <c r="R2706" t="s">
        <v>8342</v>
      </c>
      <c r="S2706" s="14">
        <f t="shared" si="328"/>
        <v>41989.853692129633</v>
      </c>
      <c r="T2706" s="15">
        <f t="shared" si="329"/>
        <v>42019.811805555553</v>
      </c>
    </row>
    <row r="2707" spans="1:21" ht="49" hidden="1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334"/>
        <v>153</v>
      </c>
      <c r="P2707">
        <f t="shared" si="327"/>
        <v>30.67</v>
      </c>
      <c r="Q2707" s="10" t="s">
        <v>8321</v>
      </c>
      <c r="R2707" t="s">
        <v>8343</v>
      </c>
      <c r="S2707" s="14">
        <f t="shared" si="328"/>
        <v>40844.691643518519</v>
      </c>
      <c r="T2707" s="15">
        <f t="shared" si="329"/>
        <v>40904.733310185184</v>
      </c>
    </row>
    <row r="2708" spans="1:21" ht="49" hidden="1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334"/>
        <v>131</v>
      </c>
      <c r="P2708">
        <f t="shared" ref="P2708:P2771" si="337">IFERROR(ROUND(E2708/L2708,2),0)</f>
        <v>21.9</v>
      </c>
      <c r="Q2708" s="10" t="s">
        <v>8321</v>
      </c>
      <c r="R2708" t="s">
        <v>8343</v>
      </c>
      <c r="S2708" s="14">
        <f t="shared" ref="S2708:S2771" si="338">(((J2708/60)/60)/24)+DATE(1970,1,1)</f>
        <v>40935.005104166667</v>
      </c>
      <c r="T2708" s="15">
        <f t="shared" ref="T2708:T2771" si="339">(((I2708/60)/60)/24)+DATE(1970,1,1)</f>
        <v>40965.005104166667</v>
      </c>
    </row>
    <row r="2709" spans="1:21" ht="33" hidden="1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334"/>
        <v>2</v>
      </c>
      <c r="P2709">
        <f t="shared" si="337"/>
        <v>76.67</v>
      </c>
      <c r="Q2709" s="10" t="s">
        <v>8319</v>
      </c>
      <c r="R2709" t="s">
        <v>8345</v>
      </c>
      <c r="S2709" s="14">
        <f t="shared" si="338"/>
        <v>42204.875868055555</v>
      </c>
      <c r="T2709" s="15">
        <f t="shared" si="339"/>
        <v>42234.875868055555</v>
      </c>
    </row>
    <row r="2710" spans="1:21" ht="49" hidden="1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334"/>
        <v>3</v>
      </c>
      <c r="P2710">
        <f t="shared" si="337"/>
        <v>35.380000000000003</v>
      </c>
      <c r="Q2710" s="10" t="s">
        <v>8319</v>
      </c>
      <c r="R2710" t="s">
        <v>8345</v>
      </c>
      <c r="S2710" s="14">
        <f t="shared" si="338"/>
        <v>42198.695138888885</v>
      </c>
      <c r="T2710" s="15">
        <f t="shared" si="339"/>
        <v>42238.165972222225</v>
      </c>
    </row>
    <row r="2711" spans="1:21" ht="33" x14ac:dyDescent="0.25">
      <c r="A2711">
        <v>3720</v>
      </c>
      <c r="B2711" s="3" t="s">
        <v>3717</v>
      </c>
      <c r="C2711" s="3" t="s">
        <v>7830</v>
      </c>
      <c r="D2711" s="6">
        <v>3300</v>
      </c>
      <c r="E2711" s="8">
        <v>3449</v>
      </c>
      <c r="F2711" t="s">
        <v>8218</v>
      </c>
      <c r="G2711" t="s">
        <v>8223</v>
      </c>
      <c r="H2711" t="s">
        <v>8245</v>
      </c>
      <c r="I2711">
        <v>1435881006</v>
      </c>
      <c r="J2711">
        <v>1433980206</v>
      </c>
      <c r="K2711" t="b">
        <v>0</v>
      </c>
      <c r="L2711">
        <v>40</v>
      </c>
      <c r="M2711" t="b">
        <v>1</v>
      </c>
      <c r="N2711" t="s">
        <v>8269</v>
      </c>
      <c r="O2711">
        <f t="shared" si="334"/>
        <v>105</v>
      </c>
      <c r="P2711">
        <f t="shared" si="337"/>
        <v>86.23</v>
      </c>
      <c r="Q2711" s="10" t="s">
        <v>8323</v>
      </c>
      <c r="R2711" t="s">
        <v>8326</v>
      </c>
      <c r="S2711" s="14">
        <f t="shared" si="338"/>
        <v>42165.993125000001</v>
      </c>
      <c r="T2711" s="15">
        <f t="shared" si="339"/>
        <v>42187.993125000001</v>
      </c>
      <c r="U2711">
        <f t="shared" ref="U2711:U2712" si="340">YEAR(S2711)</f>
        <v>2015</v>
      </c>
    </row>
    <row r="2712" spans="1:21" ht="49" x14ac:dyDescent="0.25">
      <c r="A2712">
        <v>3721</v>
      </c>
      <c r="B2712" s="3" t="s">
        <v>3718</v>
      </c>
      <c r="C2712" s="3" t="s">
        <v>7831</v>
      </c>
      <c r="D2712" s="6">
        <v>5000</v>
      </c>
      <c r="E2712" s="8">
        <v>5040</v>
      </c>
      <c r="F2712" t="s">
        <v>8218</v>
      </c>
      <c r="G2712" t="s">
        <v>8223</v>
      </c>
      <c r="H2712" t="s">
        <v>8245</v>
      </c>
      <c r="I2712">
        <v>1415230084</v>
      </c>
      <c r="J2712">
        <v>1413412084</v>
      </c>
      <c r="K2712" t="b">
        <v>0</v>
      </c>
      <c r="L2712">
        <v>44</v>
      </c>
      <c r="M2712" t="b">
        <v>1</v>
      </c>
      <c r="N2712" t="s">
        <v>8269</v>
      </c>
      <c r="O2712">
        <f t="shared" si="334"/>
        <v>101</v>
      </c>
      <c r="P2712">
        <f t="shared" si="337"/>
        <v>114.55</v>
      </c>
      <c r="Q2712" s="10" t="s">
        <v>8323</v>
      </c>
      <c r="R2712" t="s">
        <v>8326</v>
      </c>
      <c r="S2712" s="14">
        <f t="shared" si="338"/>
        <v>41927.936157407406</v>
      </c>
      <c r="T2712" s="15">
        <f t="shared" si="339"/>
        <v>41948.977824074071</v>
      </c>
      <c r="U2712">
        <f t="shared" si="340"/>
        <v>2014</v>
      </c>
    </row>
    <row r="2713" spans="1:21" ht="49" hidden="1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334"/>
        <v>30</v>
      </c>
      <c r="P2713">
        <f t="shared" si="337"/>
        <v>50.56</v>
      </c>
      <c r="Q2713" s="10" t="s">
        <v>8323</v>
      </c>
      <c r="R2713" t="s">
        <v>8335</v>
      </c>
      <c r="S2713" s="14">
        <f t="shared" si="338"/>
        <v>42090.909016203703</v>
      </c>
      <c r="T2713" s="15">
        <f t="shared" si="339"/>
        <v>42097.909016203703</v>
      </c>
    </row>
    <row r="2714" spans="1:21" ht="65" x14ac:dyDescent="0.25">
      <c r="A2714">
        <v>3722</v>
      </c>
      <c r="B2714" s="3" t="s">
        <v>3719</v>
      </c>
      <c r="C2714" s="3" t="s">
        <v>7832</v>
      </c>
      <c r="D2714" s="6">
        <v>1500</v>
      </c>
      <c r="E2714" s="8">
        <v>1668</v>
      </c>
      <c r="F2714" t="s">
        <v>8218</v>
      </c>
      <c r="G2714" t="s">
        <v>8228</v>
      </c>
      <c r="H2714" t="s">
        <v>8250</v>
      </c>
      <c r="I2714">
        <v>1455231540</v>
      </c>
      <c r="J2714">
        <v>1452614847</v>
      </c>
      <c r="K2714" t="b">
        <v>0</v>
      </c>
      <c r="L2714">
        <v>35</v>
      </c>
      <c r="M2714" t="b">
        <v>1</v>
      </c>
      <c r="N2714" t="s">
        <v>8269</v>
      </c>
      <c r="O2714">
        <f t="shared" si="334"/>
        <v>111</v>
      </c>
      <c r="P2714">
        <f t="shared" si="337"/>
        <v>47.66</v>
      </c>
      <c r="Q2714" s="10" t="s">
        <v>8323</v>
      </c>
      <c r="R2714" t="s">
        <v>8326</v>
      </c>
      <c r="S2714" s="14">
        <f t="shared" si="338"/>
        <v>42381.671840277777</v>
      </c>
      <c r="T2714" s="15">
        <f t="shared" si="339"/>
        <v>42411.957638888889</v>
      </c>
      <c r="U2714">
        <f t="shared" ref="U2714:U2715" si="341">YEAR(S2714)</f>
        <v>2016</v>
      </c>
    </row>
    <row r="2715" spans="1:21" ht="33" x14ac:dyDescent="0.25">
      <c r="A2715">
        <v>3723</v>
      </c>
      <c r="B2715" s="3" t="s">
        <v>3720</v>
      </c>
      <c r="C2715" s="3" t="s">
        <v>7833</v>
      </c>
      <c r="D2715" s="6">
        <v>4500</v>
      </c>
      <c r="E2715" s="8">
        <v>4592</v>
      </c>
      <c r="F2715" t="s">
        <v>8218</v>
      </c>
      <c r="G2715" t="s">
        <v>8224</v>
      </c>
      <c r="H2715" t="s">
        <v>8246</v>
      </c>
      <c r="I2715">
        <v>1417374262</v>
      </c>
      <c r="J2715">
        <v>1414778662</v>
      </c>
      <c r="K2715" t="b">
        <v>0</v>
      </c>
      <c r="L2715">
        <v>63</v>
      </c>
      <c r="M2715" t="b">
        <v>1</v>
      </c>
      <c r="N2715" t="s">
        <v>8269</v>
      </c>
      <c r="O2715">
        <f t="shared" si="334"/>
        <v>102</v>
      </c>
      <c r="P2715">
        <f t="shared" si="337"/>
        <v>72.89</v>
      </c>
      <c r="Q2715" s="10" t="s">
        <v>8323</v>
      </c>
      <c r="R2715" t="s">
        <v>8326</v>
      </c>
      <c r="S2715" s="14">
        <f t="shared" si="338"/>
        <v>41943.753032407411</v>
      </c>
      <c r="T2715" s="15">
        <f t="shared" si="339"/>
        <v>41973.794699074075</v>
      </c>
      <c r="U2715">
        <f t="shared" si="341"/>
        <v>2014</v>
      </c>
    </row>
    <row r="2716" spans="1:21" ht="33" hidden="1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334"/>
        <v>3</v>
      </c>
      <c r="P2716">
        <f t="shared" si="337"/>
        <v>30.13</v>
      </c>
      <c r="Q2716" s="10" t="s">
        <v>8323</v>
      </c>
      <c r="R2716" t="s">
        <v>8335</v>
      </c>
      <c r="S2716" s="14">
        <f t="shared" si="338"/>
        <v>42047.724444444444</v>
      </c>
      <c r="T2716" s="15">
        <f t="shared" si="339"/>
        <v>42077.132638888885</v>
      </c>
    </row>
    <row r="2717" spans="1:21" ht="49" hidden="1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334"/>
        <v>3</v>
      </c>
      <c r="P2717">
        <f t="shared" si="337"/>
        <v>41</v>
      </c>
      <c r="Q2717" s="10" t="s">
        <v>8323</v>
      </c>
      <c r="R2717" t="s">
        <v>8324</v>
      </c>
      <c r="S2717" s="14">
        <f t="shared" si="338"/>
        <v>41829.935717592591</v>
      </c>
      <c r="T2717" s="15">
        <f t="shared" si="339"/>
        <v>41859.935717592591</v>
      </c>
    </row>
    <row r="2718" spans="1:21" ht="49" x14ac:dyDescent="0.25">
      <c r="A2718">
        <v>3724</v>
      </c>
      <c r="B2718" s="3" t="s">
        <v>3721</v>
      </c>
      <c r="C2718" s="3" t="s">
        <v>7834</v>
      </c>
      <c r="D2718" s="6">
        <v>4300</v>
      </c>
      <c r="E2718" s="8">
        <v>4409.55</v>
      </c>
      <c r="F2718" t="s">
        <v>8218</v>
      </c>
      <c r="G2718" t="s">
        <v>8224</v>
      </c>
      <c r="H2718" t="s">
        <v>8246</v>
      </c>
      <c r="I2718">
        <v>1462402800</v>
      </c>
      <c r="J2718">
        <v>1459856860</v>
      </c>
      <c r="K2718" t="b">
        <v>0</v>
      </c>
      <c r="L2718">
        <v>89</v>
      </c>
      <c r="M2718" t="b">
        <v>1</v>
      </c>
      <c r="N2718" t="s">
        <v>8269</v>
      </c>
      <c r="O2718">
        <f t="shared" si="334"/>
        <v>103</v>
      </c>
      <c r="P2718">
        <f t="shared" si="337"/>
        <v>49.55</v>
      </c>
      <c r="Q2718" s="10" t="s">
        <v>8323</v>
      </c>
      <c r="R2718" t="s">
        <v>8326</v>
      </c>
      <c r="S2718" s="14">
        <f t="shared" si="338"/>
        <v>42465.491435185191</v>
      </c>
      <c r="T2718" s="15">
        <f t="shared" si="339"/>
        <v>42494.958333333328</v>
      </c>
      <c r="U2718">
        <f t="shared" ref="U2718:U2719" si="342">YEAR(S2718)</f>
        <v>2016</v>
      </c>
    </row>
    <row r="2719" spans="1:21" ht="49" x14ac:dyDescent="0.25">
      <c r="A2719">
        <v>3725</v>
      </c>
      <c r="B2719" s="3" t="s">
        <v>3722</v>
      </c>
      <c r="C2719" s="3" t="s">
        <v>7835</v>
      </c>
      <c r="D2719" s="6">
        <v>300</v>
      </c>
      <c r="E2719" s="8">
        <v>381</v>
      </c>
      <c r="F2719" t="s">
        <v>8218</v>
      </c>
      <c r="G2719" t="s">
        <v>8224</v>
      </c>
      <c r="H2719" t="s">
        <v>8246</v>
      </c>
      <c r="I2719">
        <v>1455831000</v>
      </c>
      <c r="J2719">
        <v>1454366467</v>
      </c>
      <c r="K2719" t="b">
        <v>0</v>
      </c>
      <c r="L2719">
        <v>15</v>
      </c>
      <c r="M2719" t="b">
        <v>1</v>
      </c>
      <c r="N2719" t="s">
        <v>8269</v>
      </c>
      <c r="O2719">
        <f t="shared" si="334"/>
        <v>127</v>
      </c>
      <c r="P2719">
        <f t="shared" si="337"/>
        <v>25.4</v>
      </c>
      <c r="Q2719" s="10" t="s">
        <v>8323</v>
      </c>
      <c r="R2719" t="s">
        <v>8326</v>
      </c>
      <c r="S2719" s="14">
        <f t="shared" si="338"/>
        <v>42401.945219907408</v>
      </c>
      <c r="T2719" s="15">
        <f t="shared" si="339"/>
        <v>42418.895833333328</v>
      </c>
      <c r="U2719">
        <f t="shared" si="342"/>
        <v>2016</v>
      </c>
    </row>
    <row r="2720" spans="1:21" ht="49" hidden="1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334"/>
        <v>7</v>
      </c>
      <c r="P2720">
        <f t="shared" si="337"/>
        <v>44.5</v>
      </c>
      <c r="Q2720" s="10" t="s">
        <v>8311</v>
      </c>
      <c r="R2720" t="s">
        <v>8348</v>
      </c>
      <c r="S2720" s="14">
        <f t="shared" si="338"/>
        <v>42622.456238425926</v>
      </c>
      <c r="T2720" s="15">
        <f t="shared" si="339"/>
        <v>42652.456238425926</v>
      </c>
    </row>
    <row r="2721" spans="1:21" ht="49" hidden="1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334"/>
        <v>9</v>
      </c>
      <c r="P2721">
        <f t="shared" si="337"/>
        <v>40.450000000000003</v>
      </c>
      <c r="Q2721" s="10" t="s">
        <v>8311</v>
      </c>
      <c r="R2721" t="s">
        <v>8352</v>
      </c>
      <c r="S2721" s="14">
        <f t="shared" si="338"/>
        <v>42067.722372685181</v>
      </c>
      <c r="T2721" s="15">
        <f t="shared" si="339"/>
        <v>42097.651388888888</v>
      </c>
    </row>
    <row r="2722" spans="1:21" ht="49" x14ac:dyDescent="0.25">
      <c r="A2722">
        <v>3726</v>
      </c>
      <c r="B2722" s="3" t="s">
        <v>3723</v>
      </c>
      <c r="C2722" s="3" t="s">
        <v>7836</v>
      </c>
      <c r="D2722" s="6">
        <v>850</v>
      </c>
      <c r="E2722" s="8">
        <v>2879</v>
      </c>
      <c r="F2722" t="s">
        <v>8218</v>
      </c>
      <c r="G2722" t="s">
        <v>8223</v>
      </c>
      <c r="H2722" t="s">
        <v>8245</v>
      </c>
      <c r="I2722">
        <v>1461963600</v>
      </c>
      <c r="J2722">
        <v>1459567371</v>
      </c>
      <c r="K2722" t="b">
        <v>0</v>
      </c>
      <c r="L2722">
        <v>46</v>
      </c>
      <c r="M2722" t="b">
        <v>1</v>
      </c>
      <c r="N2722" t="s">
        <v>8269</v>
      </c>
      <c r="O2722">
        <f t="shared" si="334"/>
        <v>339</v>
      </c>
      <c r="P2722">
        <f t="shared" si="337"/>
        <v>62.59</v>
      </c>
      <c r="Q2722" s="10" t="s">
        <v>8323</v>
      </c>
      <c r="R2722" t="s">
        <v>8326</v>
      </c>
      <c r="S2722" s="14">
        <f t="shared" si="338"/>
        <v>42462.140868055561</v>
      </c>
      <c r="T2722" s="15">
        <f t="shared" si="339"/>
        <v>42489.875</v>
      </c>
      <c r="U2722">
        <f t="shared" ref="U2722:U2724" si="343">YEAR(S2722)</f>
        <v>2016</v>
      </c>
    </row>
    <row r="2723" spans="1:21" ht="49" x14ac:dyDescent="0.25">
      <c r="A2723">
        <v>3727</v>
      </c>
      <c r="B2723" s="3" t="s">
        <v>3724</v>
      </c>
      <c r="C2723" s="3" t="s">
        <v>7837</v>
      </c>
      <c r="D2723" s="6">
        <v>2000</v>
      </c>
      <c r="E2723" s="8">
        <v>2015</v>
      </c>
      <c r="F2723" t="s">
        <v>8218</v>
      </c>
      <c r="G2723" t="s">
        <v>8223</v>
      </c>
      <c r="H2723" t="s">
        <v>8245</v>
      </c>
      <c r="I2723">
        <v>1476939300</v>
      </c>
      <c r="J2723">
        <v>1474273294</v>
      </c>
      <c r="K2723" t="b">
        <v>0</v>
      </c>
      <c r="L2723">
        <v>33</v>
      </c>
      <c r="M2723" t="b">
        <v>1</v>
      </c>
      <c r="N2723" t="s">
        <v>8269</v>
      </c>
      <c r="O2723">
        <f t="shared" si="334"/>
        <v>101</v>
      </c>
      <c r="P2723">
        <f t="shared" si="337"/>
        <v>61.06</v>
      </c>
      <c r="Q2723" s="10" t="s">
        <v>8323</v>
      </c>
      <c r="R2723" t="s">
        <v>8326</v>
      </c>
      <c r="S2723" s="14">
        <f t="shared" si="338"/>
        <v>42632.348310185189</v>
      </c>
      <c r="T2723" s="15">
        <f t="shared" si="339"/>
        <v>42663.204861111109</v>
      </c>
      <c r="U2723">
        <f t="shared" si="343"/>
        <v>2016</v>
      </c>
    </row>
    <row r="2724" spans="1:21" ht="33" x14ac:dyDescent="0.25">
      <c r="A2724">
        <v>3728</v>
      </c>
      <c r="B2724" s="3" t="s">
        <v>3725</v>
      </c>
      <c r="C2724" s="3" t="s">
        <v>7838</v>
      </c>
      <c r="D2724" s="6">
        <v>20000</v>
      </c>
      <c r="E2724" s="8">
        <v>1862</v>
      </c>
      <c r="F2724" t="s">
        <v>8220</v>
      </c>
      <c r="G2724" t="s">
        <v>8223</v>
      </c>
      <c r="H2724" t="s">
        <v>8245</v>
      </c>
      <c r="I2724">
        <v>1439957176</v>
      </c>
      <c r="J2724">
        <v>1437365176</v>
      </c>
      <c r="K2724" t="b">
        <v>0</v>
      </c>
      <c r="L2724">
        <v>31</v>
      </c>
      <c r="M2724" t="b">
        <v>0</v>
      </c>
      <c r="N2724" t="s">
        <v>8269</v>
      </c>
      <c r="O2724">
        <f t="shared" si="334"/>
        <v>9</v>
      </c>
      <c r="P2724">
        <f t="shared" si="337"/>
        <v>60.06</v>
      </c>
      <c r="Q2724" s="10" t="s">
        <v>8323</v>
      </c>
      <c r="R2724" t="s">
        <v>8326</v>
      </c>
      <c r="S2724" s="14">
        <f t="shared" si="338"/>
        <v>42205.171018518522</v>
      </c>
      <c r="T2724" s="15">
        <f t="shared" si="339"/>
        <v>42235.171018518522</v>
      </c>
      <c r="U2724">
        <f t="shared" si="343"/>
        <v>2015</v>
      </c>
    </row>
    <row r="2725" spans="1:21" ht="49" hidden="1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334"/>
        <v>16</v>
      </c>
      <c r="P2725">
        <f t="shared" si="337"/>
        <v>43.5</v>
      </c>
      <c r="Q2725" s="10" t="s">
        <v>8321</v>
      </c>
      <c r="R2725" t="s">
        <v>8325</v>
      </c>
      <c r="S2725" s="14">
        <f t="shared" si="338"/>
        <v>41835.126805555556</v>
      </c>
      <c r="T2725" s="15">
        <f t="shared" si="339"/>
        <v>41867.987500000003</v>
      </c>
    </row>
    <row r="2726" spans="1:21" ht="33" hidden="1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334"/>
        <v>109</v>
      </c>
      <c r="P2726">
        <f t="shared" si="337"/>
        <v>31.07</v>
      </c>
      <c r="Q2726" s="10" t="s">
        <v>8327</v>
      </c>
      <c r="R2726" t="s">
        <v>8331</v>
      </c>
      <c r="S2726" s="14">
        <f t="shared" si="338"/>
        <v>41619.998310185183</v>
      </c>
      <c r="T2726" s="15">
        <f t="shared" si="339"/>
        <v>41629.197222222225</v>
      </c>
    </row>
    <row r="2727" spans="1:21" ht="49" hidden="1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334"/>
        <v>4</v>
      </c>
      <c r="P2727">
        <f t="shared" si="337"/>
        <v>145</v>
      </c>
      <c r="Q2727" s="10" t="s">
        <v>8308</v>
      </c>
      <c r="R2727" t="s">
        <v>8342</v>
      </c>
      <c r="S2727" s="14">
        <f t="shared" si="338"/>
        <v>42027.056793981479</v>
      </c>
      <c r="T2727" s="15">
        <f t="shared" si="339"/>
        <v>42057.056793981479</v>
      </c>
    </row>
    <row r="2728" spans="1:21" ht="49" hidden="1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334"/>
        <v>2</v>
      </c>
      <c r="P2728">
        <f t="shared" si="337"/>
        <v>108.25</v>
      </c>
      <c r="Q2728" s="10" t="s">
        <v>8308</v>
      </c>
      <c r="R2728" t="s">
        <v>8318</v>
      </c>
      <c r="S2728" s="14">
        <f t="shared" si="338"/>
        <v>42703.917824074073</v>
      </c>
      <c r="T2728" s="15">
        <f t="shared" si="339"/>
        <v>42733.917824074073</v>
      </c>
    </row>
    <row r="2729" spans="1:21" ht="49" hidden="1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334"/>
        <v>1</v>
      </c>
      <c r="P2729">
        <f t="shared" si="337"/>
        <v>35.83</v>
      </c>
      <c r="Q2729" s="10" t="s">
        <v>8321</v>
      </c>
      <c r="R2729" t="s">
        <v>8339</v>
      </c>
      <c r="S2729" s="14">
        <f t="shared" si="338"/>
        <v>41863.260381944441</v>
      </c>
      <c r="T2729" s="15">
        <f t="shared" si="339"/>
        <v>41893.260381944441</v>
      </c>
    </row>
    <row r="2730" spans="1:21" ht="49" hidden="1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334"/>
        <v>108</v>
      </c>
      <c r="P2730">
        <f t="shared" si="337"/>
        <v>47.78</v>
      </c>
      <c r="Q2730" s="10" t="s">
        <v>8319</v>
      </c>
      <c r="R2730" t="s">
        <v>8320</v>
      </c>
      <c r="S2730" s="14">
        <f t="shared" si="338"/>
        <v>42607.316122685181</v>
      </c>
      <c r="T2730" s="15">
        <f t="shared" si="339"/>
        <v>42613.233333333337</v>
      </c>
    </row>
    <row r="2731" spans="1:21" ht="49" hidden="1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334"/>
        <v>57</v>
      </c>
      <c r="P2731">
        <f t="shared" si="337"/>
        <v>43</v>
      </c>
      <c r="Q2731" s="10" t="s">
        <v>8323</v>
      </c>
      <c r="R2731" t="s">
        <v>8324</v>
      </c>
      <c r="S2731" s="14">
        <f t="shared" si="338"/>
        <v>42081.515335648146</v>
      </c>
      <c r="T2731" s="15">
        <f t="shared" si="339"/>
        <v>42095.515335648146</v>
      </c>
    </row>
    <row r="2732" spans="1:21" ht="49" x14ac:dyDescent="0.25">
      <c r="A2732">
        <v>3729</v>
      </c>
      <c r="B2732" s="3" t="s">
        <v>3726</v>
      </c>
      <c r="C2732" s="3" t="s">
        <v>7839</v>
      </c>
      <c r="D2732" s="6">
        <v>5000</v>
      </c>
      <c r="E2732" s="8">
        <v>362</v>
      </c>
      <c r="F2732" t="s">
        <v>8220</v>
      </c>
      <c r="G2732" t="s">
        <v>8223</v>
      </c>
      <c r="H2732" t="s">
        <v>8245</v>
      </c>
      <c r="I2732">
        <v>1427082912</v>
      </c>
      <c r="J2732">
        <v>1423198512</v>
      </c>
      <c r="K2732" t="b">
        <v>0</v>
      </c>
      <c r="L2732">
        <v>5</v>
      </c>
      <c r="M2732" t="b">
        <v>0</v>
      </c>
      <c r="N2732" t="s">
        <v>8269</v>
      </c>
      <c r="O2732">
        <f t="shared" si="334"/>
        <v>7</v>
      </c>
      <c r="P2732">
        <f t="shared" si="337"/>
        <v>72.400000000000006</v>
      </c>
      <c r="Q2732" s="10" t="s">
        <v>8323</v>
      </c>
      <c r="R2732" t="s">
        <v>8326</v>
      </c>
      <c r="S2732" s="14">
        <f t="shared" si="338"/>
        <v>42041.205000000002</v>
      </c>
      <c r="T2732" s="15">
        <f t="shared" si="339"/>
        <v>42086.16333333333</v>
      </c>
      <c r="U2732">
        <f t="shared" ref="U2732:U2735" si="344">YEAR(S2732)</f>
        <v>2015</v>
      </c>
    </row>
    <row r="2733" spans="1:21" ht="49" x14ac:dyDescent="0.25">
      <c r="A2733">
        <v>3730</v>
      </c>
      <c r="B2733" s="3" t="s">
        <v>3727</v>
      </c>
      <c r="C2733" s="3" t="s">
        <v>7840</v>
      </c>
      <c r="D2733" s="6">
        <v>1000</v>
      </c>
      <c r="E2733" s="8">
        <v>100</v>
      </c>
      <c r="F2733" t="s">
        <v>8220</v>
      </c>
      <c r="G2733" t="s">
        <v>8223</v>
      </c>
      <c r="H2733" t="s">
        <v>8245</v>
      </c>
      <c r="I2733">
        <v>1439828159</v>
      </c>
      <c r="J2733">
        <v>1437236159</v>
      </c>
      <c r="K2733" t="b">
        <v>0</v>
      </c>
      <c r="L2733">
        <v>1</v>
      </c>
      <c r="M2733" t="b">
        <v>0</v>
      </c>
      <c r="N2733" t="s">
        <v>8269</v>
      </c>
      <c r="O2733">
        <f t="shared" si="334"/>
        <v>10</v>
      </c>
      <c r="P2733">
        <f t="shared" si="337"/>
        <v>100</v>
      </c>
      <c r="Q2733" s="10" t="s">
        <v>8323</v>
      </c>
      <c r="R2733" t="s">
        <v>8326</v>
      </c>
      <c r="S2733" s="14">
        <f t="shared" si="338"/>
        <v>42203.677766203706</v>
      </c>
      <c r="T2733" s="15">
        <f t="shared" si="339"/>
        <v>42233.677766203706</v>
      </c>
      <c r="U2733">
        <f t="shared" si="344"/>
        <v>2015</v>
      </c>
    </row>
    <row r="2734" spans="1:21" ht="49" x14ac:dyDescent="0.25">
      <c r="A2734">
        <v>3731</v>
      </c>
      <c r="B2734" s="3" t="s">
        <v>3728</v>
      </c>
      <c r="C2734" s="3" t="s">
        <v>7841</v>
      </c>
      <c r="D2734" s="6">
        <v>5500</v>
      </c>
      <c r="E2734" s="8">
        <v>620</v>
      </c>
      <c r="F2734" t="s">
        <v>8220</v>
      </c>
      <c r="G2734" t="s">
        <v>8223</v>
      </c>
      <c r="H2734" t="s">
        <v>8245</v>
      </c>
      <c r="I2734">
        <v>1420860180</v>
      </c>
      <c r="J2734">
        <v>1418234646</v>
      </c>
      <c r="K2734" t="b">
        <v>0</v>
      </c>
      <c r="L2734">
        <v>12</v>
      </c>
      <c r="M2734" t="b">
        <v>0</v>
      </c>
      <c r="N2734" t="s">
        <v>8269</v>
      </c>
      <c r="O2734">
        <f t="shared" si="334"/>
        <v>11</v>
      </c>
      <c r="P2734">
        <f t="shared" si="337"/>
        <v>51.67</v>
      </c>
      <c r="Q2734" s="10" t="s">
        <v>8323</v>
      </c>
      <c r="R2734" t="s">
        <v>8326</v>
      </c>
      <c r="S2734" s="14">
        <f t="shared" si="338"/>
        <v>41983.752847222218</v>
      </c>
      <c r="T2734" s="15">
        <f t="shared" si="339"/>
        <v>42014.140972222223</v>
      </c>
      <c r="U2734">
        <f t="shared" si="344"/>
        <v>2014</v>
      </c>
    </row>
    <row r="2735" spans="1:21" ht="33" x14ac:dyDescent="0.25">
      <c r="A2735">
        <v>3732</v>
      </c>
      <c r="B2735" s="3" t="s">
        <v>3729</v>
      </c>
      <c r="C2735" s="3" t="s">
        <v>7842</v>
      </c>
      <c r="D2735" s="6">
        <v>850</v>
      </c>
      <c r="E2735" s="8">
        <v>131</v>
      </c>
      <c r="F2735" t="s">
        <v>8220</v>
      </c>
      <c r="G2735" t="s">
        <v>8232</v>
      </c>
      <c r="H2735" t="s">
        <v>8248</v>
      </c>
      <c r="I2735">
        <v>1422100800</v>
      </c>
      <c r="J2735">
        <v>1416932133</v>
      </c>
      <c r="K2735" t="b">
        <v>0</v>
      </c>
      <c r="L2735">
        <v>4</v>
      </c>
      <c r="M2735" t="b">
        <v>0</v>
      </c>
      <c r="N2735" t="s">
        <v>8269</v>
      </c>
      <c r="O2735">
        <f t="shared" si="334"/>
        <v>15</v>
      </c>
      <c r="P2735">
        <f t="shared" si="337"/>
        <v>32.75</v>
      </c>
      <c r="Q2735" s="10" t="s">
        <v>8323</v>
      </c>
      <c r="R2735" t="s">
        <v>8326</v>
      </c>
      <c r="S2735" s="14">
        <f t="shared" si="338"/>
        <v>41968.677465277782</v>
      </c>
      <c r="T2735" s="15">
        <f t="shared" si="339"/>
        <v>42028.5</v>
      </c>
      <c r="U2735">
        <f t="shared" si="344"/>
        <v>2014</v>
      </c>
    </row>
    <row r="2736" spans="1:21" ht="49" hidden="1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334"/>
        <v>0</v>
      </c>
      <c r="P2736">
        <f t="shared" si="337"/>
        <v>53.25</v>
      </c>
      <c r="Q2736" s="10" t="s">
        <v>8308</v>
      </c>
      <c r="R2736" t="s">
        <v>8342</v>
      </c>
      <c r="S2736" s="14">
        <f t="shared" si="338"/>
        <v>42083.069884259254</v>
      </c>
      <c r="T2736" s="15">
        <f t="shared" si="339"/>
        <v>42128.069884259254</v>
      </c>
    </row>
    <row r="2737" spans="1:21" ht="49" hidden="1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334"/>
        <v>9</v>
      </c>
      <c r="P2737">
        <f t="shared" si="337"/>
        <v>47.33</v>
      </c>
      <c r="Q2737" s="10" t="s">
        <v>8323</v>
      </c>
      <c r="R2737" t="s">
        <v>8335</v>
      </c>
      <c r="S2737" s="14">
        <f t="shared" si="338"/>
        <v>41975.676111111112</v>
      </c>
      <c r="T2737" s="15">
        <f t="shared" si="339"/>
        <v>42006.676111111112</v>
      </c>
    </row>
    <row r="2738" spans="1:21" ht="49" hidden="1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334"/>
        <v>106</v>
      </c>
      <c r="P2738">
        <f t="shared" si="337"/>
        <v>53.13</v>
      </c>
      <c r="Q2738" s="10" t="s">
        <v>8321</v>
      </c>
      <c r="R2738" t="s">
        <v>8343</v>
      </c>
      <c r="S2738" s="14">
        <f t="shared" si="338"/>
        <v>40706.135208333333</v>
      </c>
      <c r="T2738" s="15">
        <f t="shared" si="339"/>
        <v>40736.135208333333</v>
      </c>
    </row>
    <row r="2739" spans="1:21" ht="49" hidden="1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334"/>
        <v>5</v>
      </c>
      <c r="P2739">
        <f t="shared" si="337"/>
        <v>17.71</v>
      </c>
      <c r="Q2739" s="10" t="s">
        <v>8316</v>
      </c>
      <c r="R2739" t="s">
        <v>8334</v>
      </c>
      <c r="S2739" s="14">
        <f t="shared" si="338"/>
        <v>41577.045428240745</v>
      </c>
      <c r="T2739" s="15">
        <f t="shared" si="339"/>
        <v>41617.249305555553</v>
      </c>
    </row>
    <row r="2740" spans="1:21" ht="49" hidden="1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334"/>
        <v>0</v>
      </c>
      <c r="P2740">
        <f t="shared" si="337"/>
        <v>60.71</v>
      </c>
      <c r="Q2740" s="10" t="s">
        <v>8316</v>
      </c>
      <c r="R2740" t="s">
        <v>8344</v>
      </c>
      <c r="S2740" s="14">
        <f t="shared" si="338"/>
        <v>42094.667256944449</v>
      </c>
      <c r="T2740" s="15">
        <f t="shared" si="339"/>
        <v>42124.667256944449</v>
      </c>
    </row>
    <row r="2741" spans="1:21" ht="49" hidden="1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334"/>
        <v>101</v>
      </c>
      <c r="P2741">
        <f t="shared" si="337"/>
        <v>47.22</v>
      </c>
      <c r="Q2741" s="10" t="s">
        <v>8327</v>
      </c>
      <c r="R2741" t="s">
        <v>8329</v>
      </c>
      <c r="S2741" s="14">
        <f t="shared" si="338"/>
        <v>42299.776770833334</v>
      </c>
      <c r="T2741" s="15">
        <f t="shared" si="339"/>
        <v>42310.333333333328</v>
      </c>
    </row>
    <row r="2742" spans="1:21" ht="49" x14ac:dyDescent="0.25">
      <c r="A2742">
        <v>3733</v>
      </c>
      <c r="B2742" s="3" t="s">
        <v>3730</v>
      </c>
      <c r="C2742" s="3" t="s">
        <v>7843</v>
      </c>
      <c r="D2742" s="6">
        <v>1500</v>
      </c>
      <c r="E2742" s="8">
        <v>0</v>
      </c>
      <c r="F2742" t="s">
        <v>8220</v>
      </c>
      <c r="G2742" t="s">
        <v>8223</v>
      </c>
      <c r="H2742" t="s">
        <v>8245</v>
      </c>
      <c r="I2742">
        <v>1429396200</v>
      </c>
      <c r="J2742">
        <v>1428539708</v>
      </c>
      <c r="K2742" t="b">
        <v>0</v>
      </c>
      <c r="L2742">
        <v>0</v>
      </c>
      <c r="M2742" t="b">
        <v>0</v>
      </c>
      <c r="N2742" t="s">
        <v>8269</v>
      </c>
      <c r="O2742">
        <f t="shared" si="334"/>
        <v>0</v>
      </c>
      <c r="P2742">
        <f t="shared" si="337"/>
        <v>0</v>
      </c>
      <c r="Q2742" s="10" t="s">
        <v>8323</v>
      </c>
      <c r="R2742" t="s">
        <v>8326</v>
      </c>
      <c r="S2742" s="14">
        <f t="shared" si="338"/>
        <v>42103.024398148147</v>
      </c>
      <c r="T2742" s="15">
        <f t="shared" si="339"/>
        <v>42112.9375</v>
      </c>
      <c r="U2742">
        <f>YEAR(S2742)</f>
        <v>2015</v>
      </c>
    </row>
    <row r="2743" spans="1:21" ht="49" hidden="1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334"/>
        <v>383</v>
      </c>
      <c r="P2743">
        <f t="shared" si="337"/>
        <v>15.04</v>
      </c>
      <c r="Q2743" s="10" t="s">
        <v>8327</v>
      </c>
      <c r="R2743" t="s">
        <v>8329</v>
      </c>
      <c r="S2743" s="14">
        <f t="shared" si="338"/>
        <v>41276.846817129634</v>
      </c>
      <c r="T2743" s="15">
        <f t="shared" si="339"/>
        <v>41290.846817129634</v>
      </c>
    </row>
    <row r="2744" spans="1:21" ht="49" x14ac:dyDescent="0.25">
      <c r="A2744">
        <v>3734</v>
      </c>
      <c r="B2744" s="3" t="s">
        <v>3731</v>
      </c>
      <c r="C2744" s="3" t="s">
        <v>7844</v>
      </c>
      <c r="D2744" s="6">
        <v>1500</v>
      </c>
      <c r="E2744" s="8">
        <v>427</v>
      </c>
      <c r="F2744" t="s">
        <v>8220</v>
      </c>
      <c r="G2744" t="s">
        <v>8223</v>
      </c>
      <c r="H2744" t="s">
        <v>8245</v>
      </c>
      <c r="I2744">
        <v>1432589896</v>
      </c>
      <c r="J2744">
        <v>1427405896</v>
      </c>
      <c r="K2744" t="b">
        <v>0</v>
      </c>
      <c r="L2744">
        <v>7</v>
      </c>
      <c r="M2744" t="b">
        <v>0</v>
      </c>
      <c r="N2744" t="s">
        <v>8269</v>
      </c>
      <c r="O2744">
        <f t="shared" si="334"/>
        <v>28</v>
      </c>
      <c r="P2744">
        <f t="shared" si="337"/>
        <v>61</v>
      </c>
      <c r="Q2744" s="10" t="s">
        <v>8323</v>
      </c>
      <c r="R2744" t="s">
        <v>8326</v>
      </c>
      <c r="S2744" s="14">
        <f t="shared" si="338"/>
        <v>42089.901574074072</v>
      </c>
      <c r="T2744" s="15">
        <f t="shared" si="339"/>
        <v>42149.901574074072</v>
      </c>
      <c r="U2744">
        <f>YEAR(S2744)</f>
        <v>2015</v>
      </c>
    </row>
    <row r="2745" spans="1:21" ht="49" hidden="1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334"/>
        <v>8</v>
      </c>
      <c r="P2745">
        <f t="shared" si="337"/>
        <v>104.75</v>
      </c>
      <c r="Q2745" s="10" t="s">
        <v>8311</v>
      </c>
      <c r="R2745" t="s">
        <v>8348</v>
      </c>
      <c r="S2745" s="14">
        <f t="shared" si="338"/>
        <v>42601.851678240739</v>
      </c>
      <c r="T2745" s="15">
        <f t="shared" si="339"/>
        <v>42631.851678240739</v>
      </c>
    </row>
    <row r="2746" spans="1:21" ht="33" x14ac:dyDescent="0.25">
      <c r="A2746">
        <v>3735</v>
      </c>
      <c r="B2746" s="3" t="s">
        <v>3732</v>
      </c>
      <c r="C2746" s="3" t="s">
        <v>7845</v>
      </c>
      <c r="D2746" s="6">
        <v>150</v>
      </c>
      <c r="E2746" s="8">
        <v>20</v>
      </c>
      <c r="F2746" t="s">
        <v>8220</v>
      </c>
      <c r="G2746" t="s">
        <v>8224</v>
      </c>
      <c r="H2746" t="s">
        <v>8246</v>
      </c>
      <c r="I2746">
        <v>1432831089</v>
      </c>
      <c r="J2746">
        <v>1430239089</v>
      </c>
      <c r="K2746" t="b">
        <v>0</v>
      </c>
      <c r="L2746">
        <v>2</v>
      </c>
      <c r="M2746" t="b">
        <v>0</v>
      </c>
      <c r="N2746" t="s">
        <v>8269</v>
      </c>
      <c r="O2746">
        <f t="shared" si="334"/>
        <v>13</v>
      </c>
      <c r="P2746">
        <f t="shared" si="337"/>
        <v>10</v>
      </c>
      <c r="Q2746" s="10" t="s">
        <v>8323</v>
      </c>
      <c r="R2746" t="s">
        <v>8326</v>
      </c>
      <c r="S2746" s="14">
        <f t="shared" si="338"/>
        <v>42122.693159722221</v>
      </c>
      <c r="T2746" s="15">
        <f t="shared" si="339"/>
        <v>42152.693159722221</v>
      </c>
      <c r="U2746">
        <f>YEAR(S2746)</f>
        <v>2015</v>
      </c>
    </row>
    <row r="2747" spans="1:21" ht="49" hidden="1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334"/>
        <v>104</v>
      </c>
      <c r="P2747">
        <f t="shared" si="337"/>
        <v>18.91</v>
      </c>
      <c r="Q2747" s="10" t="s">
        <v>8327</v>
      </c>
      <c r="R2747" t="s">
        <v>8328</v>
      </c>
      <c r="S2747" s="14">
        <f t="shared" si="338"/>
        <v>40192.542233796295</v>
      </c>
      <c r="T2747" s="15">
        <f t="shared" si="339"/>
        <v>40224.208333333336</v>
      </c>
    </row>
    <row r="2748" spans="1:21" ht="49" hidden="1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334"/>
        <v>14</v>
      </c>
      <c r="P2748">
        <f t="shared" si="337"/>
        <v>51.88</v>
      </c>
      <c r="Q2748" s="10" t="s">
        <v>8321</v>
      </c>
      <c r="R2748" t="s">
        <v>8339</v>
      </c>
      <c r="S2748" s="14">
        <f t="shared" si="338"/>
        <v>42526.871331018512</v>
      </c>
      <c r="T2748" s="15">
        <f t="shared" si="339"/>
        <v>42556.871331018512</v>
      </c>
    </row>
    <row r="2749" spans="1:21" ht="49" x14ac:dyDescent="0.25">
      <c r="A2749">
        <v>3736</v>
      </c>
      <c r="B2749" s="3" t="s">
        <v>3733</v>
      </c>
      <c r="C2749" s="3" t="s">
        <v>7846</v>
      </c>
      <c r="D2749" s="6">
        <v>1500</v>
      </c>
      <c r="E2749" s="8">
        <v>10</v>
      </c>
      <c r="F2749" t="s">
        <v>8220</v>
      </c>
      <c r="G2749" t="s">
        <v>8224</v>
      </c>
      <c r="H2749" t="s">
        <v>8246</v>
      </c>
      <c r="I2749">
        <v>1427133600</v>
      </c>
      <c r="J2749">
        <v>1423847093</v>
      </c>
      <c r="K2749" t="b">
        <v>0</v>
      </c>
      <c r="L2749">
        <v>1</v>
      </c>
      <c r="M2749" t="b">
        <v>0</v>
      </c>
      <c r="N2749" t="s">
        <v>8269</v>
      </c>
      <c r="O2749">
        <f t="shared" si="334"/>
        <v>1</v>
      </c>
      <c r="P2749">
        <f t="shared" si="337"/>
        <v>10</v>
      </c>
      <c r="Q2749" s="10" t="s">
        <v>8323</v>
      </c>
      <c r="R2749" t="s">
        <v>8326</v>
      </c>
      <c r="S2749" s="14">
        <f t="shared" si="338"/>
        <v>42048.711724537032</v>
      </c>
      <c r="T2749" s="15">
        <f t="shared" si="339"/>
        <v>42086.75</v>
      </c>
      <c r="U2749">
        <f>YEAR(S2749)</f>
        <v>2015</v>
      </c>
    </row>
    <row r="2750" spans="1:21" ht="49" hidden="1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334"/>
        <v>2</v>
      </c>
      <c r="P2750">
        <f t="shared" si="337"/>
        <v>51.38</v>
      </c>
      <c r="Q2750" s="10" t="s">
        <v>8308</v>
      </c>
      <c r="R2750" t="s">
        <v>8310</v>
      </c>
      <c r="S2750" s="14">
        <f t="shared" si="338"/>
        <v>42257.014965277776</v>
      </c>
      <c r="T2750" s="15">
        <f t="shared" si="339"/>
        <v>42317.056631944448</v>
      </c>
    </row>
    <row r="2751" spans="1:21" ht="33" hidden="1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334"/>
        <v>117</v>
      </c>
      <c r="P2751">
        <f t="shared" si="337"/>
        <v>51.25</v>
      </c>
      <c r="Q2751" s="10" t="s">
        <v>8321</v>
      </c>
      <c r="R2751" t="s">
        <v>8332</v>
      </c>
      <c r="S2751" s="14">
        <f t="shared" si="338"/>
        <v>41989.91134259259</v>
      </c>
      <c r="T2751" s="15">
        <f t="shared" si="339"/>
        <v>42005.332638888889</v>
      </c>
    </row>
    <row r="2752" spans="1:21" ht="49" hidden="1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334"/>
        <v>1</v>
      </c>
      <c r="P2752">
        <f t="shared" si="337"/>
        <v>410</v>
      </c>
      <c r="Q2752" s="10" t="s">
        <v>8316</v>
      </c>
      <c r="R2752" t="s">
        <v>8334</v>
      </c>
      <c r="S2752" s="14">
        <f t="shared" si="338"/>
        <v>41793.659525462965</v>
      </c>
      <c r="T2752" s="15">
        <f t="shared" si="339"/>
        <v>41853.659525462965</v>
      </c>
    </row>
    <row r="2753" spans="1:21" ht="33" x14ac:dyDescent="0.25">
      <c r="A2753">
        <v>3737</v>
      </c>
      <c r="B2753" s="3" t="s">
        <v>3734</v>
      </c>
      <c r="C2753" s="3" t="s">
        <v>7847</v>
      </c>
      <c r="D2753" s="6">
        <v>700</v>
      </c>
      <c r="E2753" s="8">
        <v>150</v>
      </c>
      <c r="F2753" t="s">
        <v>8220</v>
      </c>
      <c r="G2753" t="s">
        <v>8223</v>
      </c>
      <c r="H2753" t="s">
        <v>8245</v>
      </c>
      <c r="I2753">
        <v>1447311540</v>
      </c>
      <c r="J2753">
        <v>1445358903</v>
      </c>
      <c r="K2753" t="b">
        <v>0</v>
      </c>
      <c r="L2753">
        <v>4</v>
      </c>
      <c r="M2753" t="b">
        <v>0</v>
      </c>
      <c r="N2753" t="s">
        <v>8269</v>
      </c>
      <c r="O2753">
        <f t="shared" si="334"/>
        <v>21</v>
      </c>
      <c r="P2753">
        <f t="shared" si="337"/>
        <v>37.5</v>
      </c>
      <c r="Q2753" s="10" t="s">
        <v>8323</v>
      </c>
      <c r="R2753" t="s">
        <v>8326</v>
      </c>
      <c r="S2753" s="14">
        <f t="shared" si="338"/>
        <v>42297.691006944442</v>
      </c>
      <c r="T2753" s="15">
        <f t="shared" si="339"/>
        <v>42320.290972222225</v>
      </c>
      <c r="U2753">
        <f t="shared" ref="U2753:U2754" si="345">YEAR(S2753)</f>
        <v>2015</v>
      </c>
    </row>
    <row r="2754" spans="1:21" ht="33" x14ac:dyDescent="0.25">
      <c r="A2754">
        <v>3738</v>
      </c>
      <c r="B2754" s="3" t="s">
        <v>3735</v>
      </c>
      <c r="C2754" s="3" t="s">
        <v>7848</v>
      </c>
      <c r="D2754" s="6">
        <v>1500</v>
      </c>
      <c r="E2754" s="8">
        <v>270</v>
      </c>
      <c r="F2754" t="s">
        <v>8220</v>
      </c>
      <c r="G2754" t="s">
        <v>8224</v>
      </c>
      <c r="H2754" t="s">
        <v>8246</v>
      </c>
      <c r="I2754">
        <v>1405461600</v>
      </c>
      <c r="J2754">
        <v>1403562705</v>
      </c>
      <c r="K2754" t="b">
        <v>0</v>
      </c>
      <c r="L2754">
        <v>6</v>
      </c>
      <c r="M2754" t="b">
        <v>0</v>
      </c>
      <c r="N2754" t="s">
        <v>8269</v>
      </c>
      <c r="O2754">
        <f t="shared" ref="O2754:O2817" si="346">ROUND(E2754/D2754*100,0)</f>
        <v>18</v>
      </c>
      <c r="P2754">
        <f t="shared" si="337"/>
        <v>45</v>
      </c>
      <c r="Q2754" s="10" t="s">
        <v>8323</v>
      </c>
      <c r="R2754" t="s">
        <v>8326</v>
      </c>
      <c r="S2754" s="14">
        <f t="shared" si="338"/>
        <v>41813.938715277778</v>
      </c>
      <c r="T2754" s="15">
        <f t="shared" si="339"/>
        <v>41835.916666666664</v>
      </c>
      <c r="U2754">
        <f t="shared" si="345"/>
        <v>2014</v>
      </c>
    </row>
    <row r="2755" spans="1:21" ht="49" hidden="1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si="346"/>
        <v>1</v>
      </c>
      <c r="P2755">
        <f t="shared" si="337"/>
        <v>45.33</v>
      </c>
      <c r="Q2755" s="10" t="s">
        <v>8308</v>
      </c>
      <c r="R2755" t="s">
        <v>8310</v>
      </c>
      <c r="S2755" s="14">
        <f t="shared" si="338"/>
        <v>41935.221585648149</v>
      </c>
      <c r="T2755" s="15">
        <f t="shared" si="339"/>
        <v>41975.263252314813</v>
      </c>
    </row>
    <row r="2756" spans="1:21" ht="21" hidden="1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346"/>
        <v>1</v>
      </c>
      <c r="P2756">
        <f t="shared" si="337"/>
        <v>101.25</v>
      </c>
      <c r="Q2756" s="10" t="s">
        <v>8316</v>
      </c>
      <c r="R2756" t="s">
        <v>8334</v>
      </c>
      <c r="S2756" s="14">
        <f t="shared" si="338"/>
        <v>42534.284710648149</v>
      </c>
      <c r="T2756" s="15">
        <f t="shared" si="339"/>
        <v>42564.284710648149</v>
      </c>
    </row>
    <row r="2757" spans="1:21" ht="49" hidden="1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346"/>
        <v>13</v>
      </c>
      <c r="P2757">
        <f t="shared" si="337"/>
        <v>80.599999999999994</v>
      </c>
      <c r="Q2757" s="10" t="s">
        <v>8321</v>
      </c>
      <c r="R2757" t="s">
        <v>8337</v>
      </c>
      <c r="S2757" s="14">
        <f t="shared" si="338"/>
        <v>41788.381909722222</v>
      </c>
      <c r="T2757" s="15">
        <f t="shared" si="339"/>
        <v>41821.791666666664</v>
      </c>
    </row>
    <row r="2758" spans="1:21" ht="49" hidden="1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346"/>
        <v>3</v>
      </c>
      <c r="P2758">
        <f t="shared" si="337"/>
        <v>13</v>
      </c>
      <c r="Q2758" s="10" t="s">
        <v>8308</v>
      </c>
      <c r="R2758" t="s">
        <v>8310</v>
      </c>
      <c r="S2758" s="14">
        <f t="shared" si="338"/>
        <v>42715.688437500001</v>
      </c>
      <c r="T2758" s="15">
        <f t="shared" si="339"/>
        <v>42745.688437500001</v>
      </c>
    </row>
    <row r="2759" spans="1:21" ht="49" hidden="1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346"/>
        <v>8</v>
      </c>
      <c r="P2759">
        <f t="shared" si="337"/>
        <v>80.599999999999994</v>
      </c>
      <c r="Q2759" s="10" t="s">
        <v>8311</v>
      </c>
      <c r="R2759" t="s">
        <v>8348</v>
      </c>
      <c r="S2759" s="14">
        <f t="shared" si="338"/>
        <v>41961.813518518517</v>
      </c>
      <c r="T2759" s="15">
        <f t="shared" si="339"/>
        <v>41992.813518518517</v>
      </c>
    </row>
    <row r="2760" spans="1:21" ht="33" hidden="1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346"/>
        <v>4</v>
      </c>
      <c r="P2760">
        <f t="shared" si="337"/>
        <v>100.5</v>
      </c>
      <c r="Q2760" s="10" t="s">
        <v>8323</v>
      </c>
      <c r="R2760" t="s">
        <v>8335</v>
      </c>
      <c r="S2760" s="14">
        <f t="shared" si="338"/>
        <v>42410.93105324074</v>
      </c>
      <c r="T2760" s="15">
        <f t="shared" si="339"/>
        <v>42440.93105324074</v>
      </c>
    </row>
    <row r="2761" spans="1:21" ht="49" hidden="1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346"/>
        <v>33</v>
      </c>
      <c r="P2761">
        <f t="shared" si="337"/>
        <v>30.85</v>
      </c>
      <c r="Q2761" s="10" t="s">
        <v>8321</v>
      </c>
      <c r="R2761" t="s">
        <v>8325</v>
      </c>
      <c r="S2761" s="14">
        <f t="shared" si="338"/>
        <v>42067.991238425922</v>
      </c>
      <c r="T2761" s="15">
        <f t="shared" si="339"/>
        <v>42107.791666666672</v>
      </c>
    </row>
    <row r="2762" spans="1:21" ht="49" hidden="1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346"/>
        <v>40</v>
      </c>
      <c r="P2762">
        <f t="shared" si="337"/>
        <v>80.2</v>
      </c>
      <c r="Q2762" s="10" t="s">
        <v>8321</v>
      </c>
      <c r="R2762" t="s">
        <v>8325</v>
      </c>
      <c r="S2762" s="14">
        <f t="shared" si="338"/>
        <v>42136.035405092596</v>
      </c>
      <c r="T2762" s="15">
        <f t="shared" si="339"/>
        <v>42176.035405092596</v>
      </c>
    </row>
    <row r="2763" spans="1:21" ht="33" hidden="1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346"/>
        <v>133</v>
      </c>
      <c r="P2763">
        <f t="shared" si="337"/>
        <v>25.02</v>
      </c>
      <c r="Q2763" s="10" t="s">
        <v>8327</v>
      </c>
      <c r="R2763" t="s">
        <v>8328</v>
      </c>
      <c r="S2763" s="14">
        <f t="shared" si="338"/>
        <v>41107.726782407408</v>
      </c>
      <c r="T2763" s="15">
        <f t="shared" si="339"/>
        <v>41118.083333333336</v>
      </c>
    </row>
    <row r="2764" spans="1:21" ht="49" hidden="1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346"/>
        <v>1</v>
      </c>
      <c r="P2764">
        <f t="shared" si="337"/>
        <v>133.33000000000001</v>
      </c>
      <c r="Q2764" s="10" t="s">
        <v>8321</v>
      </c>
      <c r="R2764" t="s">
        <v>8339</v>
      </c>
      <c r="S2764" s="14">
        <f t="shared" si="338"/>
        <v>40995.024317129632</v>
      </c>
      <c r="T2764" s="15">
        <f t="shared" si="339"/>
        <v>41054.593055555553</v>
      </c>
    </row>
    <row r="2765" spans="1:21" ht="49" hidden="1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346"/>
        <v>3</v>
      </c>
      <c r="P2765">
        <f t="shared" si="337"/>
        <v>66.67</v>
      </c>
      <c r="Q2765" s="10" t="s">
        <v>8311</v>
      </c>
      <c r="R2765" t="s">
        <v>8352</v>
      </c>
      <c r="S2765" s="14">
        <f t="shared" si="338"/>
        <v>40436.68408564815</v>
      </c>
      <c r="T2765" s="15">
        <f t="shared" si="339"/>
        <v>40466.166666666664</v>
      </c>
    </row>
    <row r="2766" spans="1:21" ht="49" x14ac:dyDescent="0.25">
      <c r="A2766">
        <v>3739</v>
      </c>
      <c r="B2766" s="3" t="s">
        <v>3736</v>
      </c>
      <c r="C2766" s="3" t="s">
        <v>7849</v>
      </c>
      <c r="D2766" s="6">
        <v>4000</v>
      </c>
      <c r="E2766" s="8">
        <v>805</v>
      </c>
      <c r="F2766" t="s">
        <v>8220</v>
      </c>
      <c r="G2766" t="s">
        <v>8224</v>
      </c>
      <c r="H2766" t="s">
        <v>8246</v>
      </c>
      <c r="I2766">
        <v>1468752468</v>
      </c>
      <c r="J2766">
        <v>1467024468</v>
      </c>
      <c r="K2766" t="b">
        <v>0</v>
      </c>
      <c r="L2766">
        <v>8</v>
      </c>
      <c r="M2766" t="b">
        <v>0</v>
      </c>
      <c r="N2766" t="s">
        <v>8269</v>
      </c>
      <c r="O2766">
        <f t="shared" si="346"/>
        <v>20</v>
      </c>
      <c r="P2766">
        <f t="shared" si="337"/>
        <v>100.63</v>
      </c>
      <c r="Q2766" s="10" t="s">
        <v>8323</v>
      </c>
      <c r="R2766" t="s">
        <v>8326</v>
      </c>
      <c r="S2766" s="14">
        <f t="shared" si="338"/>
        <v>42548.449861111112</v>
      </c>
      <c r="T2766" s="15">
        <f t="shared" si="339"/>
        <v>42568.449861111112</v>
      </c>
      <c r="U2766">
        <f t="shared" ref="U2766:U2769" si="347">YEAR(S2766)</f>
        <v>2016</v>
      </c>
    </row>
    <row r="2767" spans="1:21" ht="49" x14ac:dyDescent="0.25">
      <c r="A2767">
        <v>3740</v>
      </c>
      <c r="B2767" s="3" t="s">
        <v>3737</v>
      </c>
      <c r="C2767" s="3" t="s">
        <v>7850</v>
      </c>
      <c r="D2767" s="6">
        <v>2000</v>
      </c>
      <c r="E2767" s="8">
        <v>358</v>
      </c>
      <c r="F2767" t="s">
        <v>8220</v>
      </c>
      <c r="G2767" t="s">
        <v>8223</v>
      </c>
      <c r="H2767" t="s">
        <v>8245</v>
      </c>
      <c r="I2767">
        <v>1407808438</v>
      </c>
      <c r="J2767">
        <v>1405217355</v>
      </c>
      <c r="K2767" t="b">
        <v>0</v>
      </c>
      <c r="L2767">
        <v>14</v>
      </c>
      <c r="M2767" t="b">
        <v>0</v>
      </c>
      <c r="N2767" t="s">
        <v>8269</v>
      </c>
      <c r="O2767">
        <f t="shared" si="346"/>
        <v>18</v>
      </c>
      <c r="P2767">
        <f t="shared" si="337"/>
        <v>25.57</v>
      </c>
      <c r="Q2767" s="10" t="s">
        <v>8323</v>
      </c>
      <c r="R2767" t="s">
        <v>8326</v>
      </c>
      <c r="S2767" s="14">
        <f t="shared" si="338"/>
        <v>41833.089756944442</v>
      </c>
      <c r="T2767" s="15">
        <f t="shared" si="339"/>
        <v>41863.079143518517</v>
      </c>
      <c r="U2767">
        <f t="shared" si="347"/>
        <v>2014</v>
      </c>
    </row>
    <row r="2768" spans="1:21" ht="49" x14ac:dyDescent="0.25">
      <c r="A2768">
        <v>3741</v>
      </c>
      <c r="B2768" s="3" t="s">
        <v>3738</v>
      </c>
      <c r="C2768" s="3" t="s">
        <v>7851</v>
      </c>
      <c r="D2768" s="6">
        <v>20000</v>
      </c>
      <c r="E2768" s="8">
        <v>0</v>
      </c>
      <c r="F2768" t="s">
        <v>8220</v>
      </c>
      <c r="G2768" t="s">
        <v>8223</v>
      </c>
      <c r="H2768" t="s">
        <v>8245</v>
      </c>
      <c r="I2768">
        <v>1450389950</v>
      </c>
      <c r="J2768">
        <v>1447797950</v>
      </c>
      <c r="K2768" t="b">
        <v>0</v>
      </c>
      <c r="L2768">
        <v>0</v>
      </c>
      <c r="M2768" t="b">
        <v>0</v>
      </c>
      <c r="N2768" t="s">
        <v>8269</v>
      </c>
      <c r="O2768">
        <f t="shared" si="346"/>
        <v>0</v>
      </c>
      <c r="P2768">
        <f t="shared" si="337"/>
        <v>0</v>
      </c>
      <c r="Q2768" s="10" t="s">
        <v>8323</v>
      </c>
      <c r="R2768" t="s">
        <v>8326</v>
      </c>
      <c r="S2768" s="14">
        <f t="shared" si="338"/>
        <v>42325.920717592591</v>
      </c>
      <c r="T2768" s="15">
        <f t="shared" si="339"/>
        <v>42355.920717592591</v>
      </c>
      <c r="U2768">
        <f t="shared" si="347"/>
        <v>2015</v>
      </c>
    </row>
    <row r="2769" spans="1:21" ht="49" x14ac:dyDescent="0.25">
      <c r="A2769">
        <v>3742</v>
      </c>
      <c r="B2769" s="3" t="s">
        <v>3739</v>
      </c>
      <c r="C2769" s="3" t="s">
        <v>7852</v>
      </c>
      <c r="D2769" s="6">
        <v>5000</v>
      </c>
      <c r="E2769" s="8">
        <v>100</v>
      </c>
      <c r="F2769" t="s">
        <v>8220</v>
      </c>
      <c r="G2769" t="s">
        <v>8223</v>
      </c>
      <c r="H2769" t="s">
        <v>8245</v>
      </c>
      <c r="I2769">
        <v>1409980144</v>
      </c>
      <c r="J2769">
        <v>1407388144</v>
      </c>
      <c r="K2769" t="b">
        <v>0</v>
      </c>
      <c r="L2769">
        <v>4</v>
      </c>
      <c r="M2769" t="b">
        <v>0</v>
      </c>
      <c r="N2769" t="s">
        <v>8269</v>
      </c>
      <c r="O2769">
        <f t="shared" si="346"/>
        <v>2</v>
      </c>
      <c r="P2769">
        <f t="shared" si="337"/>
        <v>25</v>
      </c>
      <c r="Q2769" s="10" t="s">
        <v>8323</v>
      </c>
      <c r="R2769" t="s">
        <v>8326</v>
      </c>
      <c r="S2769" s="14">
        <f t="shared" si="338"/>
        <v>41858.214629629627</v>
      </c>
      <c r="T2769" s="15">
        <f t="shared" si="339"/>
        <v>41888.214629629627</v>
      </c>
      <c r="U2769">
        <f t="shared" si="347"/>
        <v>2014</v>
      </c>
    </row>
    <row r="2770" spans="1:21" ht="49" hidden="1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346"/>
        <v>1</v>
      </c>
      <c r="P2770">
        <f t="shared" si="337"/>
        <v>56.57</v>
      </c>
      <c r="Q2770" s="10" t="s">
        <v>8321</v>
      </c>
      <c r="R2770" t="s">
        <v>8339</v>
      </c>
      <c r="S2770" s="14">
        <f t="shared" si="338"/>
        <v>41654.946759259255</v>
      </c>
      <c r="T2770" s="15">
        <f t="shared" si="339"/>
        <v>41684.946759259255</v>
      </c>
    </row>
    <row r="2771" spans="1:21" ht="49" hidden="1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346"/>
        <v>156</v>
      </c>
      <c r="P2771">
        <f t="shared" si="337"/>
        <v>30.08</v>
      </c>
      <c r="Q2771" s="10" t="s">
        <v>8327</v>
      </c>
      <c r="R2771" t="s">
        <v>8341</v>
      </c>
      <c r="S2771" s="14">
        <f t="shared" si="338"/>
        <v>40514.107615740737</v>
      </c>
      <c r="T2771" s="15">
        <f t="shared" si="339"/>
        <v>40545.125</v>
      </c>
    </row>
    <row r="2772" spans="1:21" ht="33" x14ac:dyDescent="0.25">
      <c r="A2772">
        <v>3743</v>
      </c>
      <c r="B2772" s="3" t="s">
        <v>3740</v>
      </c>
      <c r="C2772" s="3" t="s">
        <v>7853</v>
      </c>
      <c r="D2772" s="6">
        <v>2200</v>
      </c>
      <c r="E2772" s="8">
        <v>0</v>
      </c>
      <c r="F2772" t="s">
        <v>8220</v>
      </c>
      <c r="G2772" t="s">
        <v>8223</v>
      </c>
      <c r="H2772" t="s">
        <v>8245</v>
      </c>
      <c r="I2772">
        <v>1404406964</v>
      </c>
      <c r="J2772">
        <v>1401814964</v>
      </c>
      <c r="K2772" t="b">
        <v>0</v>
      </c>
      <c r="L2772">
        <v>0</v>
      </c>
      <c r="M2772" t="b">
        <v>0</v>
      </c>
      <c r="N2772" t="s">
        <v>8269</v>
      </c>
      <c r="O2772">
        <f t="shared" si="346"/>
        <v>0</v>
      </c>
      <c r="P2772">
        <f t="shared" ref="P2772:P2835" si="348">IFERROR(ROUND(E2772/L2772,2),0)</f>
        <v>0</v>
      </c>
      <c r="Q2772" s="10" t="s">
        <v>8323</v>
      </c>
      <c r="R2772" t="s">
        <v>8326</v>
      </c>
      <c r="S2772" s="14">
        <f t="shared" ref="S2772:S2835" si="349">(((J2772/60)/60)/24)+DATE(1970,1,1)</f>
        <v>41793.710231481484</v>
      </c>
      <c r="T2772" s="15">
        <f t="shared" ref="T2772:T2835" si="350">(((I2772/60)/60)/24)+DATE(1970,1,1)</f>
        <v>41823.710231481484</v>
      </c>
      <c r="U2772">
        <f t="shared" ref="U2772:U2773" si="351">YEAR(S2772)</f>
        <v>2014</v>
      </c>
    </row>
    <row r="2773" spans="1:21" ht="49" x14ac:dyDescent="0.25">
      <c r="A2773">
        <v>3744</v>
      </c>
      <c r="B2773" s="3" t="s">
        <v>3741</v>
      </c>
      <c r="C2773" s="3" t="s">
        <v>7854</v>
      </c>
      <c r="D2773" s="6">
        <v>1200</v>
      </c>
      <c r="E2773" s="8">
        <v>0</v>
      </c>
      <c r="F2773" t="s">
        <v>8220</v>
      </c>
      <c r="G2773" t="s">
        <v>8223</v>
      </c>
      <c r="H2773" t="s">
        <v>8245</v>
      </c>
      <c r="I2773">
        <v>1404532740</v>
      </c>
      <c r="J2773">
        <v>1401823952</v>
      </c>
      <c r="K2773" t="b">
        <v>0</v>
      </c>
      <c r="L2773">
        <v>0</v>
      </c>
      <c r="M2773" t="b">
        <v>0</v>
      </c>
      <c r="N2773" t="s">
        <v>8269</v>
      </c>
      <c r="O2773">
        <f t="shared" si="346"/>
        <v>0</v>
      </c>
      <c r="P2773">
        <f t="shared" si="348"/>
        <v>0</v>
      </c>
      <c r="Q2773" s="10" t="s">
        <v>8323</v>
      </c>
      <c r="R2773" t="s">
        <v>8326</v>
      </c>
      <c r="S2773" s="14">
        <f t="shared" si="349"/>
        <v>41793.814259259263</v>
      </c>
      <c r="T2773" s="15">
        <f t="shared" si="350"/>
        <v>41825.165972222225</v>
      </c>
      <c r="U2773">
        <f t="shared" si="351"/>
        <v>2014</v>
      </c>
    </row>
    <row r="2774" spans="1:21" ht="49" hidden="1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346"/>
        <v>5</v>
      </c>
      <c r="P2774">
        <f t="shared" si="348"/>
        <v>31.75</v>
      </c>
      <c r="Q2774" s="10" t="s">
        <v>8313</v>
      </c>
      <c r="R2774" t="s">
        <v>8353</v>
      </c>
      <c r="S2774" s="14">
        <f t="shared" si="349"/>
        <v>41799.725289351853</v>
      </c>
      <c r="T2774" s="15">
        <f t="shared" si="350"/>
        <v>41829.725289351853</v>
      </c>
    </row>
    <row r="2775" spans="1:21" ht="49" x14ac:dyDescent="0.25">
      <c r="A2775">
        <v>3745</v>
      </c>
      <c r="B2775" s="3" t="s">
        <v>3742</v>
      </c>
      <c r="C2775" s="3" t="s">
        <v>7855</v>
      </c>
      <c r="D2775" s="6">
        <v>100</v>
      </c>
      <c r="E2775" s="8">
        <v>10</v>
      </c>
      <c r="F2775" t="s">
        <v>8220</v>
      </c>
      <c r="G2775" t="s">
        <v>8223</v>
      </c>
      <c r="H2775" t="s">
        <v>8245</v>
      </c>
      <c r="I2775">
        <v>1407689102</v>
      </c>
      <c r="J2775">
        <v>1405097102</v>
      </c>
      <c r="K2775" t="b">
        <v>0</v>
      </c>
      <c r="L2775">
        <v>1</v>
      </c>
      <c r="M2775" t="b">
        <v>0</v>
      </c>
      <c r="N2775" t="s">
        <v>8269</v>
      </c>
      <c r="O2775">
        <f t="shared" si="346"/>
        <v>10</v>
      </c>
      <c r="P2775">
        <f t="shared" si="348"/>
        <v>10</v>
      </c>
      <c r="Q2775" s="10" t="s">
        <v>8323</v>
      </c>
      <c r="R2775" t="s">
        <v>8326</v>
      </c>
      <c r="S2775" s="14">
        <f t="shared" si="349"/>
        <v>41831.697939814818</v>
      </c>
      <c r="T2775" s="15">
        <f t="shared" si="350"/>
        <v>41861.697939814818</v>
      </c>
      <c r="U2775">
        <f>YEAR(S2775)</f>
        <v>2014</v>
      </c>
    </row>
    <row r="2776" spans="1:21" ht="49" hidden="1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346"/>
        <v>58</v>
      </c>
      <c r="P2776">
        <f t="shared" si="348"/>
        <v>54.29</v>
      </c>
      <c r="Q2776" s="10" t="s">
        <v>8321</v>
      </c>
      <c r="R2776" t="s">
        <v>8325</v>
      </c>
      <c r="S2776" s="14">
        <f t="shared" si="349"/>
        <v>42023.818622685183</v>
      </c>
      <c r="T2776" s="15">
        <f t="shared" si="350"/>
        <v>42043.818622685183</v>
      </c>
    </row>
    <row r="2777" spans="1:21" ht="49" hidden="1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346"/>
        <v>11</v>
      </c>
      <c r="P2777">
        <f t="shared" si="348"/>
        <v>42.22</v>
      </c>
      <c r="Q2777" s="10" t="s">
        <v>8313</v>
      </c>
      <c r="R2777" t="s">
        <v>8314</v>
      </c>
      <c r="S2777" s="14">
        <f t="shared" si="349"/>
        <v>42029.907858796301</v>
      </c>
      <c r="T2777" s="15">
        <f t="shared" si="350"/>
        <v>42064.907858796301</v>
      </c>
    </row>
    <row r="2778" spans="1:21" ht="49" hidden="1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346"/>
        <v>19</v>
      </c>
      <c r="P2778">
        <f t="shared" si="348"/>
        <v>47.5</v>
      </c>
      <c r="Q2778" s="10" t="s">
        <v>8311</v>
      </c>
      <c r="R2778" t="s">
        <v>8356</v>
      </c>
      <c r="S2778" s="14">
        <f t="shared" si="349"/>
        <v>41117.900729166664</v>
      </c>
      <c r="T2778" s="15">
        <f t="shared" si="350"/>
        <v>41147.900729166664</v>
      </c>
    </row>
    <row r="2779" spans="1:21" ht="33" hidden="1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346"/>
        <v>1</v>
      </c>
      <c r="P2779">
        <f t="shared" si="348"/>
        <v>41.89</v>
      </c>
      <c r="Q2779" s="10" t="s">
        <v>8308</v>
      </c>
      <c r="R2779" t="s">
        <v>8310</v>
      </c>
      <c r="S2779" s="14">
        <f t="shared" si="349"/>
        <v>42625.635636574079</v>
      </c>
      <c r="T2779" s="15">
        <f t="shared" si="350"/>
        <v>42660.635636574079</v>
      </c>
    </row>
    <row r="2780" spans="1:21" ht="33" hidden="1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346"/>
        <v>125</v>
      </c>
      <c r="P2780">
        <f t="shared" si="348"/>
        <v>41.78</v>
      </c>
      <c r="Q2780" s="10" t="s">
        <v>8321</v>
      </c>
      <c r="R2780" t="s">
        <v>8322</v>
      </c>
      <c r="S2780" s="14">
        <f t="shared" si="349"/>
        <v>42425.576898148152</v>
      </c>
      <c r="T2780" s="15">
        <f t="shared" si="350"/>
        <v>42465.666666666672</v>
      </c>
    </row>
    <row r="2781" spans="1:21" ht="49" hidden="1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346"/>
        <v>0</v>
      </c>
      <c r="P2781">
        <f t="shared" si="348"/>
        <v>53.71</v>
      </c>
      <c r="Q2781" s="10" t="s">
        <v>8323</v>
      </c>
      <c r="R2781" t="s">
        <v>8324</v>
      </c>
      <c r="S2781" s="14">
        <f t="shared" si="349"/>
        <v>41940.028287037036</v>
      </c>
      <c r="T2781" s="15">
        <f t="shared" si="350"/>
        <v>42000.0699537037</v>
      </c>
    </row>
    <row r="2782" spans="1:21" ht="49" hidden="1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346"/>
        <v>6</v>
      </c>
      <c r="P2782">
        <f t="shared" si="348"/>
        <v>41.67</v>
      </c>
      <c r="Q2782" s="10" t="s">
        <v>8327</v>
      </c>
      <c r="R2782" t="s">
        <v>8350</v>
      </c>
      <c r="S2782" s="14">
        <f t="shared" si="349"/>
        <v>40937.679560185185</v>
      </c>
      <c r="T2782" s="15">
        <f t="shared" si="350"/>
        <v>40969.207638888889</v>
      </c>
    </row>
    <row r="2783" spans="1:21" ht="49" hidden="1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346"/>
        <v>125</v>
      </c>
      <c r="P2783">
        <f t="shared" si="348"/>
        <v>53.57</v>
      </c>
      <c r="Q2783" s="10" t="s">
        <v>8311</v>
      </c>
      <c r="R2783" t="s">
        <v>8333</v>
      </c>
      <c r="S2783" s="14">
        <f t="shared" si="349"/>
        <v>41799.814340277779</v>
      </c>
      <c r="T2783" s="15">
        <f t="shared" si="350"/>
        <v>41834.814340277779</v>
      </c>
    </row>
    <row r="2784" spans="1:21" ht="21" x14ac:dyDescent="0.25">
      <c r="A2784">
        <v>3746</v>
      </c>
      <c r="B2784" s="3" t="s">
        <v>3743</v>
      </c>
      <c r="C2784" s="3" t="s">
        <v>7856</v>
      </c>
      <c r="D2784" s="6">
        <v>8500</v>
      </c>
      <c r="E2784" s="8">
        <v>202</v>
      </c>
      <c r="F2784" t="s">
        <v>8220</v>
      </c>
      <c r="G2784" t="s">
        <v>8223</v>
      </c>
      <c r="H2784" t="s">
        <v>8245</v>
      </c>
      <c r="I2784">
        <v>1475918439</v>
      </c>
      <c r="J2784">
        <v>1473326439</v>
      </c>
      <c r="K2784" t="b">
        <v>0</v>
      </c>
      <c r="L2784">
        <v>1</v>
      </c>
      <c r="M2784" t="b">
        <v>0</v>
      </c>
      <c r="N2784" t="s">
        <v>8269</v>
      </c>
      <c r="O2784">
        <f t="shared" si="346"/>
        <v>2</v>
      </c>
      <c r="P2784">
        <f t="shared" si="348"/>
        <v>202</v>
      </c>
      <c r="Q2784" s="10" t="s">
        <v>8323</v>
      </c>
      <c r="R2784" t="s">
        <v>8326</v>
      </c>
      <c r="S2784" s="14">
        <f t="shared" si="349"/>
        <v>42621.389340277776</v>
      </c>
      <c r="T2784" s="15">
        <f t="shared" si="350"/>
        <v>42651.389340277776</v>
      </c>
      <c r="U2784">
        <f t="shared" ref="U2784:U2785" si="352">YEAR(S2784)</f>
        <v>2016</v>
      </c>
    </row>
    <row r="2785" spans="1:21" ht="33" x14ac:dyDescent="0.25">
      <c r="A2785">
        <v>3747</v>
      </c>
      <c r="B2785" s="3" t="s">
        <v>3744</v>
      </c>
      <c r="C2785" s="3" t="s">
        <v>7857</v>
      </c>
      <c r="D2785" s="6">
        <v>2500</v>
      </c>
      <c r="E2785" s="8">
        <v>25</v>
      </c>
      <c r="F2785" t="s">
        <v>8220</v>
      </c>
      <c r="G2785" t="s">
        <v>8224</v>
      </c>
      <c r="H2785" t="s">
        <v>8246</v>
      </c>
      <c r="I2785">
        <v>1436137140</v>
      </c>
      <c r="J2785">
        <v>1433833896</v>
      </c>
      <c r="K2785" t="b">
        <v>0</v>
      </c>
      <c r="L2785">
        <v>1</v>
      </c>
      <c r="M2785" t="b">
        <v>0</v>
      </c>
      <c r="N2785" t="s">
        <v>8269</v>
      </c>
      <c r="O2785">
        <f t="shared" si="346"/>
        <v>1</v>
      </c>
      <c r="P2785">
        <f t="shared" si="348"/>
        <v>25</v>
      </c>
      <c r="Q2785" s="10" t="s">
        <v>8323</v>
      </c>
      <c r="R2785" t="s">
        <v>8326</v>
      </c>
      <c r="S2785" s="14">
        <f t="shared" si="349"/>
        <v>42164.299722222218</v>
      </c>
      <c r="T2785" s="15">
        <f t="shared" si="350"/>
        <v>42190.957638888889</v>
      </c>
      <c r="U2785">
        <f t="shared" si="352"/>
        <v>2015</v>
      </c>
    </row>
    <row r="2786" spans="1:21" ht="49" hidden="1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346"/>
        <v>124</v>
      </c>
      <c r="P2786">
        <f t="shared" si="348"/>
        <v>14.84</v>
      </c>
      <c r="Q2786" s="10" t="s">
        <v>8323</v>
      </c>
      <c r="R2786" t="s">
        <v>8324</v>
      </c>
      <c r="S2786" s="14">
        <f t="shared" si="349"/>
        <v>42334.468935185185</v>
      </c>
      <c r="T2786" s="15">
        <f t="shared" si="350"/>
        <v>42361.957638888889</v>
      </c>
    </row>
    <row r="2787" spans="1:21" ht="49" x14ac:dyDescent="0.25">
      <c r="A2787">
        <v>3808</v>
      </c>
      <c r="B2787" s="3" t="s">
        <v>3805</v>
      </c>
      <c r="C2787" s="3" t="s">
        <v>7918</v>
      </c>
      <c r="D2787" s="6">
        <v>1000</v>
      </c>
      <c r="E2787" s="8">
        <v>1000</v>
      </c>
      <c r="F2787" t="s">
        <v>8218</v>
      </c>
      <c r="G2787" t="s">
        <v>8224</v>
      </c>
      <c r="H2787" t="s">
        <v>8246</v>
      </c>
      <c r="I2787">
        <v>1429955619</v>
      </c>
      <c r="J2787">
        <v>1424775219</v>
      </c>
      <c r="K2787" t="b">
        <v>0</v>
      </c>
      <c r="L2787">
        <v>24</v>
      </c>
      <c r="M2787" t="b">
        <v>1</v>
      </c>
      <c r="N2787" t="s">
        <v>8269</v>
      </c>
      <c r="O2787">
        <f t="shared" si="346"/>
        <v>100</v>
      </c>
      <c r="P2787">
        <f t="shared" si="348"/>
        <v>41.67</v>
      </c>
      <c r="Q2787" s="10" t="s">
        <v>8323</v>
      </c>
      <c r="R2787" t="s">
        <v>8326</v>
      </c>
      <c r="S2787" s="14">
        <f t="shared" si="349"/>
        <v>42059.453923611116</v>
      </c>
      <c r="T2787" s="15">
        <f t="shared" si="350"/>
        <v>42119.412256944444</v>
      </c>
      <c r="U2787">
        <f>YEAR(S2787)</f>
        <v>2015</v>
      </c>
    </row>
    <row r="2788" spans="1:21" ht="49" hidden="1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346"/>
        <v>7</v>
      </c>
      <c r="P2788">
        <f t="shared" si="348"/>
        <v>40.78</v>
      </c>
      <c r="Q2788" s="10" t="s">
        <v>8313</v>
      </c>
      <c r="R2788" t="s">
        <v>8351</v>
      </c>
      <c r="S2788" s="14">
        <f t="shared" si="349"/>
        <v>41791.057314814818</v>
      </c>
      <c r="T2788" s="15">
        <f t="shared" si="350"/>
        <v>41835.21597222222</v>
      </c>
    </row>
    <row r="2789" spans="1:21" ht="49" x14ac:dyDescent="0.25">
      <c r="A2789">
        <v>3809</v>
      </c>
      <c r="B2789" s="3" t="s">
        <v>3806</v>
      </c>
      <c r="C2789" s="3" t="s">
        <v>7919</v>
      </c>
      <c r="D2789" s="6">
        <v>2000</v>
      </c>
      <c r="E2789" s="8">
        <v>2025</v>
      </c>
      <c r="F2789" t="s">
        <v>8218</v>
      </c>
      <c r="G2789" t="s">
        <v>8224</v>
      </c>
      <c r="H2789" t="s">
        <v>8246</v>
      </c>
      <c r="I2789">
        <v>1406761200</v>
      </c>
      <c r="J2789">
        <v>1402403907</v>
      </c>
      <c r="K2789" t="b">
        <v>0</v>
      </c>
      <c r="L2789">
        <v>38</v>
      </c>
      <c r="M2789" t="b">
        <v>1</v>
      </c>
      <c r="N2789" t="s">
        <v>8269</v>
      </c>
      <c r="O2789">
        <f t="shared" si="346"/>
        <v>101</v>
      </c>
      <c r="P2789">
        <f t="shared" si="348"/>
        <v>53.29</v>
      </c>
      <c r="Q2789" s="10" t="s">
        <v>8323</v>
      </c>
      <c r="R2789" t="s">
        <v>8326</v>
      </c>
      <c r="S2789" s="14">
        <f t="shared" si="349"/>
        <v>41800.526701388888</v>
      </c>
      <c r="T2789" s="15">
        <f t="shared" si="350"/>
        <v>41850.958333333336</v>
      </c>
      <c r="U2789">
        <f>YEAR(S2789)</f>
        <v>2014</v>
      </c>
    </row>
    <row r="2790" spans="1:21" ht="49" hidden="1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346"/>
        <v>10</v>
      </c>
      <c r="P2790">
        <f t="shared" si="348"/>
        <v>32.82</v>
      </c>
      <c r="Q2790" s="10" t="s">
        <v>8316</v>
      </c>
      <c r="R2790" t="s">
        <v>8344</v>
      </c>
      <c r="S2790" s="14">
        <f t="shared" si="349"/>
        <v>42371.355729166666</v>
      </c>
      <c r="T2790" s="15">
        <f t="shared" si="350"/>
        <v>42400.178472222222</v>
      </c>
    </row>
    <row r="2791" spans="1:21" ht="49" hidden="1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346"/>
        <v>1</v>
      </c>
      <c r="P2791">
        <f t="shared" si="348"/>
        <v>120</v>
      </c>
      <c r="Q2791" s="10" t="s">
        <v>8321</v>
      </c>
      <c r="R2791" t="s">
        <v>8325</v>
      </c>
      <c r="S2791" s="14">
        <f t="shared" si="349"/>
        <v>42195.643865740742</v>
      </c>
      <c r="T2791" s="15">
        <f t="shared" si="350"/>
        <v>42236.837499999994</v>
      </c>
    </row>
    <row r="2792" spans="1:21" ht="49" hidden="1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346"/>
        <v>2</v>
      </c>
      <c r="P2792">
        <f t="shared" si="348"/>
        <v>60</v>
      </c>
      <c r="Q2792" s="10" t="s">
        <v>8311</v>
      </c>
      <c r="R2792" t="s">
        <v>8352</v>
      </c>
      <c r="S2792" s="14">
        <f t="shared" si="349"/>
        <v>41614.563194444447</v>
      </c>
      <c r="T2792" s="15">
        <f t="shared" si="350"/>
        <v>41644.563194444447</v>
      </c>
    </row>
    <row r="2793" spans="1:21" ht="49" hidden="1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346"/>
        <v>103</v>
      </c>
      <c r="P2793">
        <f t="shared" si="348"/>
        <v>24</v>
      </c>
      <c r="Q2793" s="10" t="s">
        <v>8327</v>
      </c>
      <c r="R2793" t="s">
        <v>8330</v>
      </c>
      <c r="S2793" s="14">
        <f t="shared" si="349"/>
        <v>42788.2502662037</v>
      </c>
      <c r="T2793" s="15">
        <f t="shared" si="350"/>
        <v>42818.208599537036</v>
      </c>
    </row>
    <row r="2794" spans="1:21" ht="49" hidden="1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346"/>
        <v>1</v>
      </c>
      <c r="P2794">
        <f t="shared" si="348"/>
        <v>35.9</v>
      </c>
      <c r="Q2794" s="10" t="s">
        <v>8321</v>
      </c>
      <c r="R2794" t="s">
        <v>8337</v>
      </c>
      <c r="S2794" s="14">
        <f t="shared" si="349"/>
        <v>41933.586157407408</v>
      </c>
      <c r="T2794" s="15">
        <f t="shared" si="350"/>
        <v>41975.627824074079</v>
      </c>
    </row>
    <row r="2795" spans="1:21" ht="49" hidden="1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346"/>
        <v>1</v>
      </c>
      <c r="P2795">
        <f t="shared" si="348"/>
        <v>71.599999999999994</v>
      </c>
      <c r="Q2795" s="10" t="s">
        <v>8308</v>
      </c>
      <c r="R2795" t="s">
        <v>8315</v>
      </c>
      <c r="S2795" s="14">
        <f t="shared" si="349"/>
        <v>42695.624340277776</v>
      </c>
      <c r="T2795" s="15">
        <f t="shared" si="350"/>
        <v>42725.624340277776</v>
      </c>
    </row>
    <row r="2796" spans="1:21" ht="49" x14ac:dyDescent="0.25">
      <c r="A2796">
        <v>3810</v>
      </c>
      <c r="B2796" s="3" t="s">
        <v>3807</v>
      </c>
      <c r="C2796" s="3" t="s">
        <v>7920</v>
      </c>
      <c r="D2796" s="6">
        <v>1500</v>
      </c>
      <c r="E2796" s="8">
        <v>1826</v>
      </c>
      <c r="F2796" t="s">
        <v>8218</v>
      </c>
      <c r="G2796" t="s">
        <v>8223</v>
      </c>
      <c r="H2796" t="s">
        <v>8245</v>
      </c>
      <c r="I2796">
        <v>1426965758</v>
      </c>
      <c r="J2796">
        <v>1424377358</v>
      </c>
      <c r="K2796" t="b">
        <v>0</v>
      </c>
      <c r="L2796">
        <v>26</v>
      </c>
      <c r="M2796" t="b">
        <v>1</v>
      </c>
      <c r="N2796" t="s">
        <v>8269</v>
      </c>
      <c r="O2796">
        <f t="shared" si="346"/>
        <v>122</v>
      </c>
      <c r="P2796">
        <f t="shared" si="348"/>
        <v>70.23</v>
      </c>
      <c r="Q2796" s="10" t="s">
        <v>8323</v>
      </c>
      <c r="R2796" t="s">
        <v>8326</v>
      </c>
      <c r="S2796" s="14">
        <f t="shared" si="349"/>
        <v>42054.849050925928</v>
      </c>
      <c r="T2796" s="15">
        <f t="shared" si="350"/>
        <v>42084.807384259257</v>
      </c>
      <c r="U2796">
        <f t="shared" ref="U2796:U2797" si="353">YEAR(S2796)</f>
        <v>2015</v>
      </c>
    </row>
    <row r="2797" spans="1:21" ht="49" x14ac:dyDescent="0.25">
      <c r="A2797">
        <v>3811</v>
      </c>
      <c r="B2797" s="3" t="s">
        <v>3808</v>
      </c>
      <c r="C2797" s="3" t="s">
        <v>7921</v>
      </c>
      <c r="D2797" s="6">
        <v>250</v>
      </c>
      <c r="E2797" s="8">
        <v>825</v>
      </c>
      <c r="F2797" t="s">
        <v>8218</v>
      </c>
      <c r="G2797" t="s">
        <v>8224</v>
      </c>
      <c r="H2797" t="s">
        <v>8246</v>
      </c>
      <c r="I2797">
        <v>1464692400</v>
      </c>
      <c r="J2797">
        <v>1461769373</v>
      </c>
      <c r="K2797" t="b">
        <v>0</v>
      </c>
      <c r="L2797">
        <v>19</v>
      </c>
      <c r="M2797" t="b">
        <v>1</v>
      </c>
      <c r="N2797" t="s">
        <v>8269</v>
      </c>
      <c r="O2797">
        <f t="shared" si="346"/>
        <v>330</v>
      </c>
      <c r="P2797">
        <f t="shared" si="348"/>
        <v>43.42</v>
      </c>
      <c r="Q2797" s="10" t="s">
        <v>8323</v>
      </c>
      <c r="R2797" t="s">
        <v>8326</v>
      </c>
      <c r="S2797" s="14">
        <f t="shared" si="349"/>
        <v>42487.62700231481</v>
      </c>
      <c r="T2797" s="15">
        <f t="shared" si="350"/>
        <v>42521.458333333328</v>
      </c>
      <c r="U2797">
        <f t="shared" si="353"/>
        <v>2016</v>
      </c>
    </row>
    <row r="2798" spans="1:21" ht="49" hidden="1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346"/>
        <v>102</v>
      </c>
      <c r="P2798">
        <f t="shared" si="348"/>
        <v>25.21</v>
      </c>
      <c r="Q2798" s="10" t="s">
        <v>8308</v>
      </c>
      <c r="R2798" t="s">
        <v>8315</v>
      </c>
      <c r="S2798" s="14">
        <f t="shared" si="349"/>
        <v>41989.913136574076</v>
      </c>
      <c r="T2798" s="15">
        <f t="shared" si="350"/>
        <v>42019.913136574076</v>
      </c>
    </row>
    <row r="2799" spans="1:21" ht="49" hidden="1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346"/>
        <v>70</v>
      </c>
      <c r="P2799">
        <f t="shared" si="348"/>
        <v>39</v>
      </c>
      <c r="Q2799" s="10" t="s">
        <v>8311</v>
      </c>
      <c r="R2799" t="s">
        <v>8352</v>
      </c>
      <c r="S2799" s="14">
        <f t="shared" si="349"/>
        <v>41663.780300925922</v>
      </c>
      <c r="T2799" s="15">
        <f t="shared" si="350"/>
        <v>41693.780300925922</v>
      </c>
    </row>
    <row r="2800" spans="1:21" ht="49" hidden="1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346"/>
        <v>100</v>
      </c>
      <c r="P2800">
        <f t="shared" si="348"/>
        <v>35.1</v>
      </c>
      <c r="Q2800" s="10" t="s">
        <v>8323</v>
      </c>
      <c r="R2800" t="s">
        <v>8335</v>
      </c>
      <c r="S2800" s="14">
        <f t="shared" si="349"/>
        <v>42167.534791666665</v>
      </c>
      <c r="T2800" s="15">
        <f t="shared" si="350"/>
        <v>42196.165972222225</v>
      </c>
    </row>
    <row r="2801" spans="1:21" ht="49" hidden="1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346"/>
        <v>0</v>
      </c>
      <c r="P2801">
        <f t="shared" si="348"/>
        <v>116.67</v>
      </c>
      <c r="Q2801" s="10" t="s">
        <v>8308</v>
      </c>
      <c r="R2801" t="s">
        <v>8342</v>
      </c>
      <c r="S2801" s="14">
        <f t="shared" si="349"/>
        <v>42474.637824074074</v>
      </c>
      <c r="T2801" s="15">
        <f t="shared" si="350"/>
        <v>42504.637824074074</v>
      </c>
    </row>
    <row r="2802" spans="1:21" ht="49" hidden="1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346"/>
        <v>4</v>
      </c>
      <c r="P2802">
        <f t="shared" si="348"/>
        <v>26.92</v>
      </c>
      <c r="Q2802" s="10" t="s">
        <v>8311</v>
      </c>
      <c r="R2802" t="s">
        <v>8349</v>
      </c>
      <c r="S2802" s="14">
        <f t="shared" si="349"/>
        <v>41671.936863425923</v>
      </c>
      <c r="T2802" s="15">
        <f t="shared" si="350"/>
        <v>41687</v>
      </c>
    </row>
    <row r="2803" spans="1:21" ht="49" x14ac:dyDescent="0.25">
      <c r="A2803">
        <v>3812</v>
      </c>
      <c r="B2803" s="3" t="s">
        <v>3809</v>
      </c>
      <c r="C2803" s="3" t="s">
        <v>7922</v>
      </c>
      <c r="D2803" s="6">
        <v>2000</v>
      </c>
      <c r="E2803" s="8">
        <v>2191</v>
      </c>
      <c r="F2803" t="s">
        <v>8218</v>
      </c>
      <c r="G2803" t="s">
        <v>8228</v>
      </c>
      <c r="H2803" t="s">
        <v>8250</v>
      </c>
      <c r="I2803">
        <v>1433131140</v>
      </c>
      <c r="J2803">
        <v>1429120908</v>
      </c>
      <c r="K2803" t="b">
        <v>0</v>
      </c>
      <c r="L2803">
        <v>11</v>
      </c>
      <c r="M2803" t="b">
        <v>1</v>
      </c>
      <c r="N2803" t="s">
        <v>8269</v>
      </c>
      <c r="O2803">
        <f t="shared" si="346"/>
        <v>110</v>
      </c>
      <c r="P2803">
        <f t="shared" si="348"/>
        <v>199.18</v>
      </c>
      <c r="Q2803" s="10" t="s">
        <v>8323</v>
      </c>
      <c r="R2803" t="s">
        <v>8326</v>
      </c>
      <c r="S2803" s="14">
        <f t="shared" si="349"/>
        <v>42109.751250000001</v>
      </c>
      <c r="T2803" s="15">
        <f t="shared" si="350"/>
        <v>42156.165972222225</v>
      </c>
      <c r="U2803">
        <f t="shared" ref="U2803:U2804" si="354">YEAR(S2803)</f>
        <v>2015</v>
      </c>
    </row>
    <row r="2804" spans="1:21" ht="49" x14ac:dyDescent="0.25">
      <c r="A2804">
        <v>3813</v>
      </c>
      <c r="B2804" s="3" t="s">
        <v>3810</v>
      </c>
      <c r="C2804" s="3" t="s">
        <v>7923</v>
      </c>
      <c r="D2804" s="6">
        <v>2100</v>
      </c>
      <c r="E2804" s="8">
        <v>2119.9899999999998</v>
      </c>
      <c r="F2804" t="s">
        <v>8218</v>
      </c>
      <c r="G2804" t="s">
        <v>8223</v>
      </c>
      <c r="H2804" t="s">
        <v>8245</v>
      </c>
      <c r="I2804">
        <v>1465940580</v>
      </c>
      <c r="J2804">
        <v>1462603021</v>
      </c>
      <c r="K2804" t="b">
        <v>0</v>
      </c>
      <c r="L2804">
        <v>27</v>
      </c>
      <c r="M2804" t="b">
        <v>1</v>
      </c>
      <c r="N2804" t="s">
        <v>8269</v>
      </c>
      <c r="O2804">
        <f t="shared" si="346"/>
        <v>101</v>
      </c>
      <c r="P2804">
        <f t="shared" si="348"/>
        <v>78.52</v>
      </c>
      <c r="Q2804" s="10" t="s">
        <v>8323</v>
      </c>
      <c r="R2804" t="s">
        <v>8326</v>
      </c>
      <c r="S2804" s="14">
        <f t="shared" si="349"/>
        <v>42497.275706018518</v>
      </c>
      <c r="T2804" s="15">
        <f t="shared" si="350"/>
        <v>42535.904861111107</v>
      </c>
      <c r="U2804">
        <f t="shared" si="354"/>
        <v>2016</v>
      </c>
    </row>
    <row r="2805" spans="1:21" ht="49" hidden="1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346"/>
        <v>0</v>
      </c>
      <c r="P2805">
        <f t="shared" si="348"/>
        <v>38.44</v>
      </c>
      <c r="Q2805" s="10" t="s">
        <v>8308</v>
      </c>
      <c r="R2805" t="s">
        <v>8342</v>
      </c>
      <c r="S2805" s="14">
        <f t="shared" si="349"/>
        <v>41963.050127314811</v>
      </c>
      <c r="T2805" s="15">
        <f t="shared" si="350"/>
        <v>42022.05</v>
      </c>
    </row>
    <row r="2806" spans="1:21" ht="49" hidden="1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346"/>
        <v>0</v>
      </c>
      <c r="P2806">
        <f t="shared" si="348"/>
        <v>69</v>
      </c>
      <c r="Q2806" s="10" t="s">
        <v>8321</v>
      </c>
      <c r="R2806" t="s">
        <v>8325</v>
      </c>
      <c r="S2806" s="14">
        <f t="shared" si="349"/>
        <v>42556.690706018519</v>
      </c>
      <c r="T2806" s="15">
        <f t="shared" si="350"/>
        <v>42616.690706018519</v>
      </c>
    </row>
    <row r="2807" spans="1:21" ht="49" hidden="1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346"/>
        <v>38</v>
      </c>
      <c r="P2807">
        <f t="shared" si="348"/>
        <v>69</v>
      </c>
      <c r="Q2807" s="10" t="s">
        <v>8327</v>
      </c>
      <c r="R2807" t="s">
        <v>8350</v>
      </c>
      <c r="S2807" s="14">
        <f t="shared" si="349"/>
        <v>40312.915578703702</v>
      </c>
      <c r="T2807" s="15">
        <f t="shared" si="350"/>
        <v>40354.897222222222</v>
      </c>
    </row>
    <row r="2808" spans="1:21" ht="49" hidden="1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346"/>
        <v>6</v>
      </c>
      <c r="P2808">
        <f t="shared" si="348"/>
        <v>37.89</v>
      </c>
      <c r="Q2808" s="10" t="s">
        <v>8308</v>
      </c>
      <c r="R2808" t="s">
        <v>8342</v>
      </c>
      <c r="S2808" s="14">
        <f t="shared" si="349"/>
        <v>42532.774745370371</v>
      </c>
      <c r="T2808" s="15">
        <f t="shared" si="350"/>
        <v>42552.774745370371</v>
      </c>
    </row>
    <row r="2809" spans="1:21" ht="49" x14ac:dyDescent="0.25">
      <c r="A2809">
        <v>3814</v>
      </c>
      <c r="B2809" s="3" t="s">
        <v>3811</v>
      </c>
      <c r="C2809" s="3" t="s">
        <v>7924</v>
      </c>
      <c r="D2809" s="6">
        <v>1500</v>
      </c>
      <c r="E2809" s="8">
        <v>2102</v>
      </c>
      <c r="F2809" t="s">
        <v>8218</v>
      </c>
      <c r="G2809" t="s">
        <v>8223</v>
      </c>
      <c r="H2809" t="s">
        <v>8245</v>
      </c>
      <c r="I2809">
        <v>1427860740</v>
      </c>
      <c r="J2809">
        <v>1424727712</v>
      </c>
      <c r="K2809" t="b">
        <v>0</v>
      </c>
      <c r="L2809">
        <v>34</v>
      </c>
      <c r="M2809" t="b">
        <v>1</v>
      </c>
      <c r="N2809" t="s">
        <v>8269</v>
      </c>
      <c r="O2809">
        <f t="shared" si="346"/>
        <v>140</v>
      </c>
      <c r="P2809">
        <f t="shared" si="348"/>
        <v>61.82</v>
      </c>
      <c r="Q2809" s="10" t="s">
        <v>8323</v>
      </c>
      <c r="R2809" t="s">
        <v>8326</v>
      </c>
      <c r="S2809" s="14">
        <f t="shared" si="349"/>
        <v>42058.904074074075</v>
      </c>
      <c r="T2809" s="15">
        <f t="shared" si="350"/>
        <v>42095.165972222225</v>
      </c>
      <c r="U2809">
        <f>YEAR(S2809)</f>
        <v>2015</v>
      </c>
    </row>
    <row r="2810" spans="1:21" ht="49" hidden="1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346"/>
        <v>8</v>
      </c>
      <c r="P2810">
        <f t="shared" si="348"/>
        <v>37.56</v>
      </c>
      <c r="Q2810" s="10" t="s">
        <v>8321</v>
      </c>
      <c r="R2810" t="s">
        <v>8337</v>
      </c>
      <c r="S2810" s="14">
        <f t="shared" si="349"/>
        <v>42200.542268518519</v>
      </c>
      <c r="T2810" s="15">
        <f t="shared" si="350"/>
        <v>42227.542268518519</v>
      </c>
    </row>
    <row r="2811" spans="1:21" ht="49" hidden="1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346"/>
        <v>1</v>
      </c>
      <c r="P2811">
        <f t="shared" si="348"/>
        <v>67</v>
      </c>
      <c r="Q2811" s="10" t="s">
        <v>8321</v>
      </c>
      <c r="R2811" t="s">
        <v>8339</v>
      </c>
      <c r="S2811" s="14">
        <f t="shared" si="349"/>
        <v>40949.98364583333</v>
      </c>
      <c r="T2811" s="15">
        <f t="shared" si="350"/>
        <v>41009.941979166666</v>
      </c>
    </row>
    <row r="2812" spans="1:21" ht="49" hidden="1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346"/>
        <v>7</v>
      </c>
      <c r="P2812">
        <f t="shared" si="348"/>
        <v>83.75</v>
      </c>
      <c r="Q2812" s="10" t="s">
        <v>8313</v>
      </c>
      <c r="R2812" t="s">
        <v>8314</v>
      </c>
      <c r="S2812" s="14">
        <f t="shared" si="349"/>
        <v>41905.95684027778</v>
      </c>
      <c r="T2812" s="15">
        <f t="shared" si="350"/>
        <v>41941.95684027778</v>
      </c>
    </row>
    <row r="2813" spans="1:21" ht="49" hidden="1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346"/>
        <v>1</v>
      </c>
      <c r="P2813">
        <f t="shared" si="348"/>
        <v>55.83</v>
      </c>
      <c r="Q2813" s="10" t="s">
        <v>8319</v>
      </c>
      <c r="R2813" t="s">
        <v>8345</v>
      </c>
      <c r="S2813" s="14">
        <f t="shared" si="349"/>
        <v>42536.862800925926</v>
      </c>
      <c r="T2813" s="15">
        <f t="shared" si="350"/>
        <v>42566.862800925926</v>
      </c>
    </row>
    <row r="2814" spans="1:21" ht="33" hidden="1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346"/>
        <v>0</v>
      </c>
      <c r="P2814">
        <f t="shared" si="348"/>
        <v>55.83</v>
      </c>
      <c r="Q2814" s="10" t="s">
        <v>8323</v>
      </c>
      <c r="R2814" t="s">
        <v>8324</v>
      </c>
      <c r="S2814" s="14">
        <f t="shared" si="349"/>
        <v>42245.274699074071</v>
      </c>
      <c r="T2814" s="15">
        <f t="shared" si="350"/>
        <v>42275.274699074071</v>
      </c>
    </row>
    <row r="2815" spans="1:21" ht="49" hidden="1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346"/>
        <v>3</v>
      </c>
      <c r="P2815">
        <f t="shared" si="348"/>
        <v>20.88</v>
      </c>
      <c r="Q2815" s="10" t="s">
        <v>8323</v>
      </c>
      <c r="R2815" t="s">
        <v>8324</v>
      </c>
      <c r="S2815" s="14">
        <f t="shared" si="349"/>
        <v>42690.733437499999</v>
      </c>
      <c r="T2815" s="15">
        <f t="shared" si="350"/>
        <v>42711.733437499999</v>
      </c>
    </row>
    <row r="2816" spans="1:21" ht="49" hidden="1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346"/>
        <v>2</v>
      </c>
      <c r="P2816">
        <f t="shared" si="348"/>
        <v>55</v>
      </c>
      <c r="Q2816" s="10" t="s">
        <v>8327</v>
      </c>
      <c r="R2816" t="s">
        <v>8350</v>
      </c>
      <c r="S2816" s="14">
        <f t="shared" si="349"/>
        <v>41934.959756944445</v>
      </c>
      <c r="T2816" s="15">
        <f t="shared" si="350"/>
        <v>41965.001423611116</v>
      </c>
    </row>
    <row r="2817" spans="1:21" ht="49" hidden="1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346"/>
        <v>11</v>
      </c>
      <c r="P2817">
        <f t="shared" si="348"/>
        <v>21.8</v>
      </c>
      <c r="Q2817" s="10" t="s">
        <v>8327</v>
      </c>
      <c r="R2817" t="s">
        <v>8350</v>
      </c>
      <c r="S2817" s="14">
        <f t="shared" si="349"/>
        <v>41288.942928240744</v>
      </c>
      <c r="T2817" s="15">
        <f t="shared" si="350"/>
        <v>41318.942928240744</v>
      </c>
    </row>
    <row r="2818" spans="1:21" ht="49" hidden="1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ref="O2818:O2881" si="355">ROUND(E2818/D2818*100,0)</f>
        <v>11</v>
      </c>
      <c r="P2818">
        <f t="shared" si="348"/>
        <v>81.58</v>
      </c>
      <c r="Q2818" s="10" t="s">
        <v>8308</v>
      </c>
      <c r="R2818" t="s">
        <v>8342</v>
      </c>
      <c r="S2818" s="14">
        <f t="shared" si="349"/>
        <v>42318.925532407404</v>
      </c>
      <c r="T2818" s="15">
        <f t="shared" si="350"/>
        <v>42348.925532407404</v>
      </c>
    </row>
    <row r="2819" spans="1:21" ht="49" hidden="1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si="355"/>
        <v>4</v>
      </c>
      <c r="P2819">
        <f t="shared" si="348"/>
        <v>108.33</v>
      </c>
      <c r="Q2819" s="10" t="s">
        <v>8321</v>
      </c>
      <c r="R2819" t="s">
        <v>8325</v>
      </c>
      <c r="S2819" s="14">
        <f t="shared" si="349"/>
        <v>42052.83530092593</v>
      </c>
      <c r="T2819" s="15">
        <f t="shared" si="350"/>
        <v>42082.793634259258</v>
      </c>
    </row>
    <row r="2820" spans="1:21" ht="49" hidden="1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355"/>
        <v>3</v>
      </c>
      <c r="P2820">
        <f t="shared" si="348"/>
        <v>32.5</v>
      </c>
      <c r="Q2820" s="10" t="s">
        <v>8321</v>
      </c>
      <c r="R2820" t="s">
        <v>8325</v>
      </c>
      <c r="S2820" s="14">
        <f t="shared" si="349"/>
        <v>42216.977812500001</v>
      </c>
      <c r="T2820" s="15">
        <f t="shared" si="350"/>
        <v>42246.227777777778</v>
      </c>
    </row>
    <row r="2821" spans="1:21" ht="49" hidden="1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355"/>
        <v>5</v>
      </c>
      <c r="P2821">
        <f t="shared" si="348"/>
        <v>27.08</v>
      </c>
      <c r="Q2821" s="10" t="s">
        <v>8327</v>
      </c>
      <c r="R2821" t="s">
        <v>8350</v>
      </c>
      <c r="S2821" s="14">
        <f t="shared" si="349"/>
        <v>41577.561284722222</v>
      </c>
      <c r="T2821" s="15">
        <f t="shared" si="350"/>
        <v>41607.602951388886</v>
      </c>
    </row>
    <row r="2822" spans="1:21" ht="49" hidden="1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355"/>
        <v>7</v>
      </c>
      <c r="P2822">
        <f t="shared" si="348"/>
        <v>108.33</v>
      </c>
      <c r="Q2822" s="10" t="s">
        <v>8319</v>
      </c>
      <c r="R2822" t="s">
        <v>8345</v>
      </c>
      <c r="S2822" s="14">
        <f t="shared" si="349"/>
        <v>42223.108865740738</v>
      </c>
      <c r="T2822" s="15">
        <f t="shared" si="350"/>
        <v>42253.108865740738</v>
      </c>
    </row>
    <row r="2823" spans="1:21" ht="33" hidden="1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355"/>
        <v>5</v>
      </c>
      <c r="P2823">
        <f t="shared" si="348"/>
        <v>24.62</v>
      </c>
      <c r="Q2823" s="10" t="s">
        <v>8311</v>
      </c>
      <c r="R2823" t="s">
        <v>8348</v>
      </c>
      <c r="S2823" s="14">
        <f t="shared" si="349"/>
        <v>41947.063645833332</v>
      </c>
      <c r="T2823" s="15">
        <f t="shared" si="350"/>
        <v>41977.063645833332</v>
      </c>
    </row>
    <row r="2824" spans="1:21" ht="33" x14ac:dyDescent="0.25">
      <c r="A2824">
        <v>3815</v>
      </c>
      <c r="B2824" s="3" t="s">
        <v>3812</v>
      </c>
      <c r="C2824" s="3" t="s">
        <v>7925</v>
      </c>
      <c r="D2824" s="6">
        <v>1000</v>
      </c>
      <c r="E2824" s="8">
        <v>1000.01</v>
      </c>
      <c r="F2824" t="s">
        <v>8218</v>
      </c>
      <c r="G2824" t="s">
        <v>8224</v>
      </c>
      <c r="H2824" t="s">
        <v>8246</v>
      </c>
      <c r="I2824">
        <v>1440111600</v>
      </c>
      <c r="J2824">
        <v>1437545657</v>
      </c>
      <c r="K2824" t="b">
        <v>0</v>
      </c>
      <c r="L2824">
        <v>20</v>
      </c>
      <c r="M2824" t="b">
        <v>1</v>
      </c>
      <c r="N2824" t="s">
        <v>8269</v>
      </c>
      <c r="O2824">
        <f t="shared" si="355"/>
        <v>100</v>
      </c>
      <c r="P2824">
        <f t="shared" si="348"/>
        <v>50</v>
      </c>
      <c r="Q2824" s="10" t="s">
        <v>8323</v>
      </c>
      <c r="R2824" t="s">
        <v>8326</v>
      </c>
      <c r="S2824" s="14">
        <f t="shared" si="349"/>
        <v>42207.259918981479</v>
      </c>
      <c r="T2824" s="15">
        <f t="shared" si="350"/>
        <v>42236.958333333328</v>
      </c>
      <c r="U2824">
        <f t="shared" ref="U2824:U2825" si="356">YEAR(S2824)</f>
        <v>2015</v>
      </c>
    </row>
    <row r="2825" spans="1:21" ht="65" x14ac:dyDescent="0.25">
      <c r="A2825">
        <v>3816</v>
      </c>
      <c r="B2825" s="3" t="s">
        <v>3813</v>
      </c>
      <c r="C2825" s="3" t="s">
        <v>7926</v>
      </c>
      <c r="D2825" s="6">
        <v>1500</v>
      </c>
      <c r="E2825" s="8">
        <v>1788.57</v>
      </c>
      <c r="F2825" t="s">
        <v>8218</v>
      </c>
      <c r="G2825" t="s">
        <v>8223</v>
      </c>
      <c r="H2825" t="s">
        <v>8245</v>
      </c>
      <c r="I2825">
        <v>1405614823</v>
      </c>
      <c r="J2825">
        <v>1403022823</v>
      </c>
      <c r="K2825" t="b">
        <v>0</v>
      </c>
      <c r="L2825">
        <v>37</v>
      </c>
      <c r="M2825" t="b">
        <v>1</v>
      </c>
      <c r="N2825" t="s">
        <v>8269</v>
      </c>
      <c r="O2825">
        <f t="shared" si="355"/>
        <v>119</v>
      </c>
      <c r="P2825">
        <f t="shared" si="348"/>
        <v>48.34</v>
      </c>
      <c r="Q2825" s="10" t="s">
        <v>8323</v>
      </c>
      <c r="R2825" t="s">
        <v>8326</v>
      </c>
      <c r="S2825" s="14">
        <f t="shared" si="349"/>
        <v>41807.690081018518</v>
      </c>
      <c r="T2825" s="15">
        <f t="shared" si="350"/>
        <v>41837.690081018518</v>
      </c>
      <c r="U2825">
        <f t="shared" si="356"/>
        <v>2014</v>
      </c>
    </row>
    <row r="2826" spans="1:21" ht="49" hidden="1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355"/>
        <v>106</v>
      </c>
      <c r="P2826">
        <f t="shared" si="348"/>
        <v>22.64</v>
      </c>
      <c r="Q2826" s="10" t="s">
        <v>8327</v>
      </c>
      <c r="R2826" t="s">
        <v>8329</v>
      </c>
      <c r="S2826" s="14">
        <f t="shared" si="349"/>
        <v>42194.751678240747</v>
      </c>
      <c r="T2826" s="15">
        <f t="shared" si="350"/>
        <v>42208.751678240747</v>
      </c>
    </row>
    <row r="2827" spans="1:21" ht="49" x14ac:dyDescent="0.25">
      <c r="A2827">
        <v>3817</v>
      </c>
      <c r="B2827" s="3" t="s">
        <v>3814</v>
      </c>
      <c r="C2827" s="3" t="s">
        <v>7927</v>
      </c>
      <c r="D2827" s="6">
        <v>2000</v>
      </c>
      <c r="E2827" s="8">
        <v>2145</v>
      </c>
      <c r="F2827" t="s">
        <v>8218</v>
      </c>
      <c r="G2827" t="s">
        <v>8223</v>
      </c>
      <c r="H2827" t="s">
        <v>8245</v>
      </c>
      <c r="I2827">
        <v>1445659140</v>
      </c>
      <c r="J2827">
        <v>1444236216</v>
      </c>
      <c r="K2827" t="b">
        <v>0</v>
      </c>
      <c r="L2827">
        <v>20</v>
      </c>
      <c r="M2827" t="b">
        <v>1</v>
      </c>
      <c r="N2827" t="s">
        <v>8269</v>
      </c>
      <c r="O2827">
        <f t="shared" si="355"/>
        <v>107</v>
      </c>
      <c r="P2827">
        <f t="shared" si="348"/>
        <v>107.25</v>
      </c>
      <c r="Q2827" s="10" t="s">
        <v>8323</v>
      </c>
      <c r="R2827" t="s">
        <v>8326</v>
      </c>
      <c r="S2827" s="14">
        <f t="shared" si="349"/>
        <v>42284.69694444444</v>
      </c>
      <c r="T2827" s="15">
        <f t="shared" si="350"/>
        <v>42301.165972222225</v>
      </c>
      <c r="U2827">
        <f t="shared" ref="U2827:U2829" si="357">YEAR(S2827)</f>
        <v>2015</v>
      </c>
    </row>
    <row r="2828" spans="1:21" ht="49" x14ac:dyDescent="0.25">
      <c r="A2828">
        <v>3818</v>
      </c>
      <c r="B2828" s="3" t="s">
        <v>3815</v>
      </c>
      <c r="C2828" s="3" t="s">
        <v>7928</v>
      </c>
      <c r="D2828" s="6">
        <v>250</v>
      </c>
      <c r="E2828" s="8">
        <v>570</v>
      </c>
      <c r="F2828" t="s">
        <v>8218</v>
      </c>
      <c r="G2828" t="s">
        <v>8223</v>
      </c>
      <c r="H2828" t="s">
        <v>8245</v>
      </c>
      <c r="I2828">
        <v>1426187582</v>
      </c>
      <c r="J2828">
        <v>1423599182</v>
      </c>
      <c r="K2828" t="b">
        <v>0</v>
      </c>
      <c r="L2828">
        <v>10</v>
      </c>
      <c r="M2828" t="b">
        <v>1</v>
      </c>
      <c r="N2828" t="s">
        <v>8269</v>
      </c>
      <c r="O2828">
        <f t="shared" si="355"/>
        <v>228</v>
      </c>
      <c r="P2828">
        <f t="shared" si="348"/>
        <v>57</v>
      </c>
      <c r="Q2828" s="10" t="s">
        <v>8323</v>
      </c>
      <c r="R2828" t="s">
        <v>8326</v>
      </c>
      <c r="S2828" s="14">
        <f t="shared" si="349"/>
        <v>42045.84238425926</v>
      </c>
      <c r="T2828" s="15">
        <f t="shared" si="350"/>
        <v>42075.800717592589</v>
      </c>
      <c r="U2828">
        <f t="shared" si="357"/>
        <v>2015</v>
      </c>
    </row>
    <row r="2829" spans="1:21" ht="33" x14ac:dyDescent="0.25">
      <c r="A2829">
        <v>3819</v>
      </c>
      <c r="B2829" s="3" t="s">
        <v>3816</v>
      </c>
      <c r="C2829" s="3" t="s">
        <v>7817</v>
      </c>
      <c r="D2829" s="6">
        <v>1000</v>
      </c>
      <c r="E2829" s="8">
        <v>1064</v>
      </c>
      <c r="F2829" t="s">
        <v>8218</v>
      </c>
      <c r="G2829" t="s">
        <v>8223</v>
      </c>
      <c r="H2829" t="s">
        <v>8245</v>
      </c>
      <c r="I2829">
        <v>1437166920</v>
      </c>
      <c r="J2829">
        <v>1435554104</v>
      </c>
      <c r="K2829" t="b">
        <v>0</v>
      </c>
      <c r="L2829">
        <v>26</v>
      </c>
      <c r="M2829" t="b">
        <v>1</v>
      </c>
      <c r="N2829" t="s">
        <v>8269</v>
      </c>
      <c r="O2829">
        <f t="shared" si="355"/>
        <v>106</v>
      </c>
      <c r="P2829">
        <f t="shared" si="348"/>
        <v>40.92</v>
      </c>
      <c r="Q2829" s="10" t="s">
        <v>8323</v>
      </c>
      <c r="R2829" t="s">
        <v>8326</v>
      </c>
      <c r="S2829" s="14">
        <f t="shared" si="349"/>
        <v>42184.209537037037</v>
      </c>
      <c r="T2829" s="15">
        <f t="shared" si="350"/>
        <v>42202.876388888893</v>
      </c>
      <c r="U2829">
        <f t="shared" si="357"/>
        <v>2015</v>
      </c>
    </row>
    <row r="2830" spans="1:21" ht="49" hidden="1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355"/>
        <v>103</v>
      </c>
      <c r="P2830">
        <f t="shared" si="348"/>
        <v>28.18</v>
      </c>
      <c r="Q2830" s="10" t="s">
        <v>8327</v>
      </c>
      <c r="R2830" t="s">
        <v>8331</v>
      </c>
      <c r="S2830" s="14">
        <f t="shared" si="349"/>
        <v>40927.473460648151</v>
      </c>
      <c r="T2830" s="15">
        <f t="shared" si="350"/>
        <v>40953.825694444444</v>
      </c>
    </row>
    <row r="2831" spans="1:21" ht="33" hidden="1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355"/>
        <v>0</v>
      </c>
      <c r="P2831">
        <f t="shared" si="348"/>
        <v>103.33</v>
      </c>
      <c r="Q2831" s="10" t="s">
        <v>8316</v>
      </c>
      <c r="R2831" t="s">
        <v>8334</v>
      </c>
      <c r="S2831" s="14">
        <f t="shared" si="349"/>
        <v>42712.300567129627</v>
      </c>
      <c r="T2831" s="15">
        <f t="shared" si="350"/>
        <v>42742.300567129627</v>
      </c>
    </row>
    <row r="2832" spans="1:21" ht="33" hidden="1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355"/>
        <v>1</v>
      </c>
      <c r="P2832">
        <f t="shared" si="348"/>
        <v>34.44</v>
      </c>
      <c r="Q2832" s="10" t="s">
        <v>8319</v>
      </c>
      <c r="R2832" t="s">
        <v>8345</v>
      </c>
      <c r="S2832" s="14">
        <f t="shared" si="349"/>
        <v>41909.892453703702</v>
      </c>
      <c r="T2832" s="15">
        <f t="shared" si="350"/>
        <v>41939.892453703702</v>
      </c>
    </row>
    <row r="2833" spans="1:21" ht="33" hidden="1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355"/>
        <v>103</v>
      </c>
      <c r="P2833">
        <f t="shared" si="348"/>
        <v>18.239999999999998</v>
      </c>
      <c r="Q2833" s="10" t="s">
        <v>8308</v>
      </c>
      <c r="R2833" t="s">
        <v>8309</v>
      </c>
      <c r="S2833" s="14">
        <f t="shared" si="349"/>
        <v>42045.031851851847</v>
      </c>
      <c r="T2833" s="15">
        <f t="shared" si="350"/>
        <v>42074.99018518519</v>
      </c>
    </row>
    <row r="2834" spans="1:21" ht="21" hidden="1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355"/>
        <v>0</v>
      </c>
      <c r="P2834">
        <f t="shared" si="348"/>
        <v>76.25</v>
      </c>
      <c r="Q2834" s="10" t="s">
        <v>8308</v>
      </c>
      <c r="R2834" t="s">
        <v>8310</v>
      </c>
      <c r="S2834" s="14">
        <f t="shared" si="349"/>
        <v>41857.854189814818</v>
      </c>
      <c r="T2834" s="15">
        <f t="shared" si="350"/>
        <v>41887.854189814818</v>
      </c>
    </row>
    <row r="2835" spans="1:21" ht="49" hidden="1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355"/>
        <v>20</v>
      </c>
      <c r="P2835">
        <f t="shared" si="348"/>
        <v>21.57</v>
      </c>
      <c r="Q2835" s="10" t="s">
        <v>8327</v>
      </c>
      <c r="R2835" t="s">
        <v>8328</v>
      </c>
      <c r="S2835" s="14">
        <f t="shared" si="349"/>
        <v>40759.860532407409</v>
      </c>
      <c r="T2835" s="15">
        <f t="shared" si="350"/>
        <v>40792.860532407409</v>
      </c>
    </row>
    <row r="2836" spans="1:21" ht="49" hidden="1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355"/>
        <v>2</v>
      </c>
      <c r="P2836">
        <f t="shared" ref="P2836:P2899" si="358">IFERROR(ROUND(E2836/L2836,2),0)</f>
        <v>50.17</v>
      </c>
      <c r="Q2836" s="10" t="s">
        <v>8321</v>
      </c>
      <c r="R2836" t="s">
        <v>8339</v>
      </c>
      <c r="S2836" s="14">
        <f t="shared" ref="S2836:S2899" si="359">(((J2836/60)/60)/24)+DATE(1970,1,1)</f>
        <v>42177.491388888884</v>
      </c>
      <c r="T2836" s="15">
        <f t="shared" ref="T2836:T2899" si="360">(((I2836/60)/60)/24)+DATE(1970,1,1)</f>
        <v>42237.491388888884</v>
      </c>
    </row>
    <row r="2837" spans="1:21" ht="49" hidden="1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355"/>
        <v>3</v>
      </c>
      <c r="P2837">
        <f t="shared" si="358"/>
        <v>150.5</v>
      </c>
      <c r="Q2837" s="10" t="s">
        <v>8308</v>
      </c>
      <c r="R2837" t="s">
        <v>8342</v>
      </c>
      <c r="S2837" s="14">
        <f t="shared" si="359"/>
        <v>42631.769513888896</v>
      </c>
      <c r="T2837" s="15">
        <f t="shared" si="360"/>
        <v>42691.811180555553</v>
      </c>
    </row>
    <row r="2838" spans="1:21" ht="33" hidden="1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355"/>
        <v>100</v>
      </c>
      <c r="P2838">
        <f t="shared" si="358"/>
        <v>37.630000000000003</v>
      </c>
      <c r="Q2838" s="10" t="s">
        <v>8327</v>
      </c>
      <c r="R2838" t="s">
        <v>8331</v>
      </c>
      <c r="S2838" s="14">
        <f t="shared" si="359"/>
        <v>41169.845590277779</v>
      </c>
      <c r="T2838" s="15">
        <f t="shared" si="360"/>
        <v>41199.845590277779</v>
      </c>
    </row>
    <row r="2839" spans="1:21" ht="49" hidden="1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355"/>
        <v>241</v>
      </c>
      <c r="P2839">
        <f t="shared" si="358"/>
        <v>23.15</v>
      </c>
      <c r="Q2839" s="10" t="s">
        <v>8327</v>
      </c>
      <c r="R2839" t="s">
        <v>8328</v>
      </c>
      <c r="S2839" s="14">
        <f t="shared" si="359"/>
        <v>40772.848749999997</v>
      </c>
      <c r="T2839" s="15">
        <f t="shared" si="360"/>
        <v>40813.207638888889</v>
      </c>
    </row>
    <row r="2840" spans="1:21" ht="49" x14ac:dyDescent="0.25">
      <c r="A2840">
        <v>3820</v>
      </c>
      <c r="B2840" s="3" t="s">
        <v>3817</v>
      </c>
      <c r="C2840" s="3" t="s">
        <v>7929</v>
      </c>
      <c r="D2840" s="6">
        <v>300</v>
      </c>
      <c r="E2840" s="8">
        <v>430</v>
      </c>
      <c r="F2840" t="s">
        <v>8218</v>
      </c>
      <c r="G2840" t="s">
        <v>8224</v>
      </c>
      <c r="H2840" t="s">
        <v>8246</v>
      </c>
      <c r="I2840">
        <v>1436110717</v>
      </c>
      <c r="J2840">
        <v>1433518717</v>
      </c>
      <c r="K2840" t="b">
        <v>0</v>
      </c>
      <c r="L2840">
        <v>20</v>
      </c>
      <c r="M2840" t="b">
        <v>1</v>
      </c>
      <c r="N2840" t="s">
        <v>8269</v>
      </c>
      <c r="O2840">
        <f t="shared" si="355"/>
        <v>143</v>
      </c>
      <c r="P2840">
        <f t="shared" si="358"/>
        <v>21.5</v>
      </c>
      <c r="Q2840" s="10" t="s">
        <v>8323</v>
      </c>
      <c r="R2840" t="s">
        <v>8326</v>
      </c>
      <c r="S2840" s="14">
        <f t="shared" si="359"/>
        <v>42160.651817129634</v>
      </c>
      <c r="T2840" s="15">
        <f t="shared" si="360"/>
        <v>42190.651817129634</v>
      </c>
      <c r="U2840">
        <f>YEAR(S2840)</f>
        <v>2015</v>
      </c>
    </row>
    <row r="2841" spans="1:21" ht="49" hidden="1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355"/>
        <v>1</v>
      </c>
      <c r="P2841">
        <f t="shared" si="358"/>
        <v>300</v>
      </c>
      <c r="Q2841" s="10" t="s">
        <v>8308</v>
      </c>
      <c r="R2841" t="s">
        <v>8342</v>
      </c>
      <c r="S2841" s="14">
        <f t="shared" si="359"/>
        <v>41831.716874999998</v>
      </c>
      <c r="T2841" s="15">
        <f t="shared" si="360"/>
        <v>41876.716874999998</v>
      </c>
    </row>
    <row r="2842" spans="1:21" ht="49" hidden="1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355"/>
        <v>100</v>
      </c>
      <c r="P2842">
        <f t="shared" si="358"/>
        <v>18.75</v>
      </c>
      <c r="Q2842" s="10" t="s">
        <v>8327</v>
      </c>
      <c r="R2842" t="s">
        <v>8336</v>
      </c>
      <c r="S2842" s="14">
        <f t="shared" si="359"/>
        <v>42078.792048611111</v>
      </c>
      <c r="T2842" s="15">
        <f t="shared" si="360"/>
        <v>42108.792048611111</v>
      </c>
    </row>
    <row r="2843" spans="1:21" ht="49" hidden="1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355"/>
        <v>100</v>
      </c>
      <c r="P2843">
        <f t="shared" si="358"/>
        <v>30</v>
      </c>
      <c r="Q2843" s="10" t="s">
        <v>8327</v>
      </c>
      <c r="R2843" t="s">
        <v>8336</v>
      </c>
      <c r="S2843" s="14">
        <f t="shared" si="359"/>
        <v>42021.832280092596</v>
      </c>
      <c r="T2843" s="15">
        <f t="shared" si="360"/>
        <v>42051.832280092596</v>
      </c>
    </row>
    <row r="2844" spans="1:21" ht="33" hidden="1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355"/>
        <v>100</v>
      </c>
      <c r="P2844">
        <f t="shared" si="358"/>
        <v>27.27</v>
      </c>
      <c r="Q2844" s="10" t="s">
        <v>8327</v>
      </c>
      <c r="R2844" t="s">
        <v>8331</v>
      </c>
      <c r="S2844" s="14">
        <f t="shared" si="359"/>
        <v>41634.797013888885</v>
      </c>
      <c r="T2844" s="15">
        <f t="shared" si="360"/>
        <v>41670.792361111111</v>
      </c>
    </row>
    <row r="2845" spans="1:21" ht="49" hidden="1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355"/>
        <v>100</v>
      </c>
      <c r="P2845">
        <f t="shared" si="358"/>
        <v>27.27</v>
      </c>
      <c r="Q2845" s="10" t="s">
        <v>8327</v>
      </c>
      <c r="R2845" t="s">
        <v>8328</v>
      </c>
      <c r="S2845" s="14">
        <f t="shared" si="359"/>
        <v>41365.928159722222</v>
      </c>
      <c r="T2845" s="15">
        <f t="shared" si="360"/>
        <v>41379.928159722222</v>
      </c>
    </row>
    <row r="2846" spans="1:21" ht="49" hidden="1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355"/>
        <v>3</v>
      </c>
      <c r="P2846">
        <f t="shared" si="358"/>
        <v>300</v>
      </c>
      <c r="Q2846" s="10" t="s">
        <v>8308</v>
      </c>
      <c r="R2846" t="s">
        <v>8342</v>
      </c>
      <c r="S2846" s="14">
        <f t="shared" si="359"/>
        <v>42327.825289351851</v>
      </c>
      <c r="T2846" s="15">
        <f t="shared" si="360"/>
        <v>42377.82430555555</v>
      </c>
    </row>
    <row r="2847" spans="1:21" ht="49" x14ac:dyDescent="0.25">
      <c r="A2847">
        <v>3821</v>
      </c>
      <c r="B2847" s="3" t="s">
        <v>3818</v>
      </c>
      <c r="C2847" s="3" t="s">
        <v>7930</v>
      </c>
      <c r="D2847" s="6">
        <v>3500</v>
      </c>
      <c r="E2847" s="8">
        <v>3659</v>
      </c>
      <c r="F2847" t="s">
        <v>8218</v>
      </c>
      <c r="G2847" t="s">
        <v>8223</v>
      </c>
      <c r="H2847" t="s">
        <v>8245</v>
      </c>
      <c r="I2847">
        <v>1451881207</v>
      </c>
      <c r="J2847">
        <v>1449116407</v>
      </c>
      <c r="K2847" t="b">
        <v>0</v>
      </c>
      <c r="L2847">
        <v>46</v>
      </c>
      <c r="M2847" t="b">
        <v>1</v>
      </c>
      <c r="N2847" t="s">
        <v>8269</v>
      </c>
      <c r="O2847">
        <f t="shared" si="355"/>
        <v>105</v>
      </c>
      <c r="P2847">
        <f t="shared" si="358"/>
        <v>79.540000000000006</v>
      </c>
      <c r="Q2847" s="10" t="s">
        <v>8323</v>
      </c>
      <c r="R2847" t="s">
        <v>8326</v>
      </c>
      <c r="S2847" s="14">
        <f t="shared" si="359"/>
        <v>42341.180636574078</v>
      </c>
      <c r="T2847" s="15">
        <f t="shared" si="360"/>
        <v>42373.180636574078</v>
      </c>
      <c r="U2847">
        <f>YEAR(S2847)</f>
        <v>2015</v>
      </c>
    </row>
    <row r="2848" spans="1:21" ht="49" hidden="1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355"/>
        <v>100</v>
      </c>
      <c r="P2848">
        <f t="shared" si="358"/>
        <v>30</v>
      </c>
      <c r="Q2848" s="10" t="s">
        <v>8323</v>
      </c>
      <c r="R2848" t="s">
        <v>8335</v>
      </c>
      <c r="S2848" s="14">
        <f t="shared" si="359"/>
        <v>42013.15253472222</v>
      </c>
      <c r="T2848" s="15">
        <f t="shared" si="360"/>
        <v>42028.125</v>
      </c>
    </row>
    <row r="2849" spans="1:21" ht="49" hidden="1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355"/>
        <v>12</v>
      </c>
      <c r="P2849">
        <f t="shared" si="358"/>
        <v>25</v>
      </c>
      <c r="Q2849" s="10" t="s">
        <v>8323</v>
      </c>
      <c r="R2849" t="s">
        <v>8324</v>
      </c>
      <c r="S2849" s="14">
        <f t="shared" si="359"/>
        <v>42171.383530092593</v>
      </c>
      <c r="T2849" s="15">
        <f t="shared" si="360"/>
        <v>42201.330555555556</v>
      </c>
    </row>
    <row r="2850" spans="1:21" ht="49" hidden="1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355"/>
        <v>3</v>
      </c>
      <c r="P2850">
        <f t="shared" si="358"/>
        <v>300</v>
      </c>
      <c r="Q2850" s="10" t="s">
        <v>8323</v>
      </c>
      <c r="R2850" t="s">
        <v>8324</v>
      </c>
      <c r="S2850" s="14">
        <f t="shared" si="359"/>
        <v>42496.447071759263</v>
      </c>
      <c r="T2850" s="15">
        <f t="shared" si="360"/>
        <v>42526.447071759263</v>
      </c>
    </row>
    <row r="2851" spans="1:21" ht="49" x14ac:dyDescent="0.25">
      <c r="A2851">
        <v>3822</v>
      </c>
      <c r="B2851" s="3" t="s">
        <v>3819</v>
      </c>
      <c r="C2851" s="3" t="s">
        <v>7931</v>
      </c>
      <c r="D2851" s="6">
        <v>5000</v>
      </c>
      <c r="E2851" s="8">
        <v>5501</v>
      </c>
      <c r="F2851" t="s">
        <v>8218</v>
      </c>
      <c r="G2851" t="s">
        <v>8235</v>
      </c>
      <c r="H2851" t="s">
        <v>8248</v>
      </c>
      <c r="I2851">
        <v>1453244340</v>
      </c>
      <c r="J2851">
        <v>1448136417</v>
      </c>
      <c r="K2851" t="b">
        <v>0</v>
      </c>
      <c r="L2851">
        <v>76</v>
      </c>
      <c r="M2851" t="b">
        <v>1</v>
      </c>
      <c r="N2851" t="s">
        <v>8269</v>
      </c>
      <c r="O2851">
        <f t="shared" si="355"/>
        <v>110</v>
      </c>
      <c r="P2851">
        <f t="shared" si="358"/>
        <v>72.38</v>
      </c>
      <c r="Q2851" s="10" t="s">
        <v>8323</v>
      </c>
      <c r="R2851" t="s">
        <v>8326</v>
      </c>
      <c r="S2851" s="14">
        <f t="shared" si="359"/>
        <v>42329.838159722218</v>
      </c>
      <c r="T2851" s="15">
        <f t="shared" si="360"/>
        <v>42388.957638888889</v>
      </c>
      <c r="U2851">
        <f>YEAR(S2851)</f>
        <v>2015</v>
      </c>
    </row>
    <row r="2852" spans="1:21" ht="49" hidden="1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355"/>
        <v>1</v>
      </c>
      <c r="P2852">
        <f t="shared" si="358"/>
        <v>99.33</v>
      </c>
      <c r="Q2852" s="10" t="s">
        <v>8308</v>
      </c>
      <c r="R2852" t="s">
        <v>8310</v>
      </c>
      <c r="S2852" s="14">
        <f t="shared" si="359"/>
        <v>42634.900046296301</v>
      </c>
      <c r="T2852" s="15">
        <f t="shared" si="360"/>
        <v>42674.900046296301</v>
      </c>
    </row>
    <row r="2853" spans="1:21" ht="49" hidden="1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355"/>
        <v>1</v>
      </c>
      <c r="P2853">
        <f t="shared" si="358"/>
        <v>49.67</v>
      </c>
      <c r="Q2853" s="10" t="s">
        <v>8308</v>
      </c>
      <c r="R2853" t="s">
        <v>8310</v>
      </c>
      <c r="S2853" s="14">
        <f t="shared" si="359"/>
        <v>42637.016736111109</v>
      </c>
      <c r="T2853" s="15">
        <f t="shared" si="360"/>
        <v>42669.165972222225</v>
      </c>
    </row>
    <row r="2854" spans="1:21" ht="49" x14ac:dyDescent="0.25">
      <c r="A2854">
        <v>3823</v>
      </c>
      <c r="B2854" s="3" t="s">
        <v>3820</v>
      </c>
      <c r="C2854" s="3" t="s">
        <v>7932</v>
      </c>
      <c r="D2854" s="6">
        <v>2500</v>
      </c>
      <c r="E2854" s="8">
        <v>2650</v>
      </c>
      <c r="F2854" t="s">
        <v>8218</v>
      </c>
      <c r="G2854" t="s">
        <v>8223</v>
      </c>
      <c r="H2854" t="s">
        <v>8245</v>
      </c>
      <c r="I2854">
        <v>1437364740</v>
      </c>
      <c r="J2854">
        <v>1434405044</v>
      </c>
      <c r="K2854" t="b">
        <v>0</v>
      </c>
      <c r="L2854">
        <v>41</v>
      </c>
      <c r="M2854" t="b">
        <v>1</v>
      </c>
      <c r="N2854" t="s">
        <v>8269</v>
      </c>
      <c r="O2854">
        <f t="shared" si="355"/>
        <v>106</v>
      </c>
      <c r="P2854">
        <f t="shared" si="358"/>
        <v>64.63</v>
      </c>
      <c r="Q2854" s="10" t="s">
        <v>8323</v>
      </c>
      <c r="R2854" t="s">
        <v>8326</v>
      </c>
      <c r="S2854" s="14">
        <f t="shared" si="359"/>
        <v>42170.910231481481</v>
      </c>
      <c r="T2854" s="15">
        <f t="shared" si="360"/>
        <v>42205.165972222225</v>
      </c>
      <c r="U2854">
        <f>YEAR(S2854)</f>
        <v>2015</v>
      </c>
    </row>
    <row r="2855" spans="1:21" ht="33" hidden="1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355"/>
        <v>290</v>
      </c>
      <c r="P2855">
        <f t="shared" si="358"/>
        <v>19.329999999999998</v>
      </c>
      <c r="Q2855" s="10" t="s">
        <v>8313</v>
      </c>
      <c r="R2855" t="s">
        <v>8314</v>
      </c>
      <c r="S2855" s="14">
        <f t="shared" si="359"/>
        <v>42747.506689814814</v>
      </c>
      <c r="T2855" s="15">
        <f t="shared" si="360"/>
        <v>42777.506689814814</v>
      </c>
    </row>
    <row r="2856" spans="1:21" ht="33" hidden="1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355"/>
        <v>10</v>
      </c>
      <c r="P2856">
        <f t="shared" si="358"/>
        <v>24.08</v>
      </c>
      <c r="Q2856" s="10" t="s">
        <v>8308</v>
      </c>
      <c r="R2856" t="s">
        <v>8310</v>
      </c>
      <c r="S2856" s="14">
        <f t="shared" si="359"/>
        <v>42673.66788194445</v>
      </c>
      <c r="T2856" s="15">
        <f t="shared" si="360"/>
        <v>42703.709548611107</v>
      </c>
    </row>
    <row r="2857" spans="1:21" ht="49" hidden="1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355"/>
        <v>29</v>
      </c>
      <c r="P2857">
        <f t="shared" si="358"/>
        <v>26.27</v>
      </c>
      <c r="Q2857" s="10" t="s">
        <v>8313</v>
      </c>
      <c r="R2857" t="s">
        <v>8355</v>
      </c>
      <c r="S2857" s="14">
        <f t="shared" si="359"/>
        <v>41839.212951388887</v>
      </c>
      <c r="T2857" s="15">
        <f t="shared" si="360"/>
        <v>41899.212951388887</v>
      </c>
    </row>
    <row r="2858" spans="1:21" ht="49" x14ac:dyDescent="0.25">
      <c r="A2858">
        <v>3824</v>
      </c>
      <c r="B2858" s="3" t="s">
        <v>3821</v>
      </c>
      <c r="C2858" s="3" t="s">
        <v>7933</v>
      </c>
      <c r="D2858" s="6">
        <v>250</v>
      </c>
      <c r="E2858" s="8">
        <v>270</v>
      </c>
      <c r="F2858" t="s">
        <v>8218</v>
      </c>
      <c r="G2858" t="s">
        <v>8224</v>
      </c>
      <c r="H2858" t="s">
        <v>8246</v>
      </c>
      <c r="I2858">
        <v>1470058860</v>
      </c>
      <c r="J2858">
        <v>1469026903</v>
      </c>
      <c r="K2858" t="b">
        <v>0</v>
      </c>
      <c r="L2858">
        <v>7</v>
      </c>
      <c r="M2858" t="b">
        <v>1</v>
      </c>
      <c r="N2858" t="s">
        <v>8269</v>
      </c>
      <c r="O2858">
        <f t="shared" si="355"/>
        <v>108</v>
      </c>
      <c r="P2858">
        <f t="shared" si="358"/>
        <v>38.57</v>
      </c>
      <c r="Q2858" s="10" t="s">
        <v>8323</v>
      </c>
      <c r="R2858" t="s">
        <v>8326</v>
      </c>
      <c r="S2858" s="14">
        <f t="shared" si="359"/>
        <v>42571.626192129625</v>
      </c>
      <c r="T2858" s="15">
        <f t="shared" si="360"/>
        <v>42583.570138888885</v>
      </c>
      <c r="U2858">
        <f>YEAR(S2858)</f>
        <v>2016</v>
      </c>
    </row>
    <row r="2859" spans="1:21" ht="33" hidden="1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355"/>
        <v>2</v>
      </c>
      <c r="P2859">
        <f t="shared" si="358"/>
        <v>57.2</v>
      </c>
      <c r="Q2859" s="10" t="s">
        <v>8308</v>
      </c>
      <c r="R2859" t="s">
        <v>8310</v>
      </c>
      <c r="S2859" s="14">
        <f t="shared" si="359"/>
        <v>42592.750555555554</v>
      </c>
      <c r="T2859" s="15">
        <f t="shared" si="360"/>
        <v>42622.750555555554</v>
      </c>
    </row>
    <row r="2860" spans="1:21" ht="49" x14ac:dyDescent="0.25">
      <c r="A2860">
        <v>3825</v>
      </c>
      <c r="B2860" s="3" t="s">
        <v>3822</v>
      </c>
      <c r="C2860" s="3" t="s">
        <v>7934</v>
      </c>
      <c r="D2860" s="6">
        <v>5000</v>
      </c>
      <c r="E2860" s="8">
        <v>5271</v>
      </c>
      <c r="F2860" t="s">
        <v>8218</v>
      </c>
      <c r="G2860" t="s">
        <v>8223</v>
      </c>
      <c r="H2860" t="s">
        <v>8245</v>
      </c>
      <c r="I2860">
        <v>1434505214</v>
      </c>
      <c r="J2860">
        <v>1432690814</v>
      </c>
      <c r="K2860" t="b">
        <v>0</v>
      </c>
      <c r="L2860">
        <v>49</v>
      </c>
      <c r="M2860" t="b">
        <v>1</v>
      </c>
      <c r="N2860" t="s">
        <v>8269</v>
      </c>
      <c r="O2860">
        <f t="shared" si="355"/>
        <v>105</v>
      </c>
      <c r="P2860">
        <f t="shared" si="358"/>
        <v>107.57</v>
      </c>
      <c r="Q2860" s="10" t="s">
        <v>8323</v>
      </c>
      <c r="R2860" t="s">
        <v>8326</v>
      </c>
      <c r="S2860" s="14">
        <f t="shared" si="359"/>
        <v>42151.069606481484</v>
      </c>
      <c r="T2860" s="15">
        <f t="shared" si="360"/>
        <v>42172.069606481484</v>
      </c>
      <c r="U2860">
        <f t="shared" ref="U2860:U2861" si="361">YEAR(S2860)</f>
        <v>2015</v>
      </c>
    </row>
    <row r="2861" spans="1:21" ht="33" x14ac:dyDescent="0.25">
      <c r="A2861">
        <v>3826</v>
      </c>
      <c r="B2861" s="3" t="s">
        <v>3823</v>
      </c>
      <c r="C2861" s="3" t="s">
        <v>7935</v>
      </c>
      <c r="D2861" s="6">
        <v>600</v>
      </c>
      <c r="E2861" s="8">
        <v>715</v>
      </c>
      <c r="F2861" t="s">
        <v>8218</v>
      </c>
      <c r="G2861" t="s">
        <v>8224</v>
      </c>
      <c r="H2861" t="s">
        <v>8246</v>
      </c>
      <c r="I2861">
        <v>1430993394</v>
      </c>
      <c r="J2861">
        <v>1428401394</v>
      </c>
      <c r="K2861" t="b">
        <v>0</v>
      </c>
      <c r="L2861">
        <v>26</v>
      </c>
      <c r="M2861" t="b">
        <v>1</v>
      </c>
      <c r="N2861" t="s">
        <v>8269</v>
      </c>
      <c r="O2861">
        <f t="shared" si="355"/>
        <v>119</v>
      </c>
      <c r="P2861">
        <f t="shared" si="358"/>
        <v>27.5</v>
      </c>
      <c r="Q2861" s="10" t="s">
        <v>8323</v>
      </c>
      <c r="R2861" t="s">
        <v>8326</v>
      </c>
      <c r="S2861" s="14">
        <f t="shared" si="359"/>
        <v>42101.423541666663</v>
      </c>
      <c r="T2861" s="15">
        <f t="shared" si="360"/>
        <v>42131.423541666663</v>
      </c>
      <c r="U2861">
        <f t="shared" si="361"/>
        <v>2015</v>
      </c>
    </row>
    <row r="2862" spans="1:21" ht="33" hidden="1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355"/>
        <v>1</v>
      </c>
      <c r="P2862">
        <f t="shared" si="358"/>
        <v>28.4</v>
      </c>
      <c r="Q2862" s="10" t="s">
        <v>8316</v>
      </c>
      <c r="R2862" t="s">
        <v>8334</v>
      </c>
      <c r="S2862" s="14">
        <f t="shared" si="359"/>
        <v>42716.7424537037</v>
      </c>
      <c r="T2862" s="15">
        <f t="shared" si="360"/>
        <v>42746.7424537037</v>
      </c>
    </row>
    <row r="2863" spans="1:21" ht="49" hidden="1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355"/>
        <v>3</v>
      </c>
      <c r="P2863">
        <f t="shared" si="358"/>
        <v>40.14</v>
      </c>
      <c r="Q2863" s="10" t="s">
        <v>8319</v>
      </c>
      <c r="R2863" t="s">
        <v>8357</v>
      </c>
      <c r="S2863" s="14">
        <f t="shared" si="359"/>
        <v>42244.776666666665</v>
      </c>
      <c r="T2863" s="15">
        <f t="shared" si="360"/>
        <v>42274.776666666665</v>
      </c>
    </row>
    <row r="2864" spans="1:21" ht="49" hidden="1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355"/>
        <v>37</v>
      </c>
      <c r="P2864">
        <f t="shared" si="358"/>
        <v>35</v>
      </c>
      <c r="Q2864" s="10" t="s">
        <v>8327</v>
      </c>
      <c r="R2864" t="s">
        <v>8328</v>
      </c>
      <c r="S2864" s="14">
        <f t="shared" si="359"/>
        <v>40646.099097222221</v>
      </c>
      <c r="T2864" s="15">
        <f t="shared" si="360"/>
        <v>40691.099097222221</v>
      </c>
    </row>
    <row r="2865" spans="1:21" ht="49" hidden="1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355"/>
        <v>1</v>
      </c>
      <c r="P2865">
        <f t="shared" si="358"/>
        <v>93.33</v>
      </c>
      <c r="Q2865" s="10" t="s">
        <v>8308</v>
      </c>
      <c r="R2865" t="s">
        <v>8310</v>
      </c>
      <c r="S2865" s="14">
        <f t="shared" si="359"/>
        <v>42424.749490740738</v>
      </c>
      <c r="T2865" s="15">
        <f t="shared" si="360"/>
        <v>42454.707824074074</v>
      </c>
    </row>
    <row r="2866" spans="1:21" ht="49" hidden="1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355"/>
        <v>0</v>
      </c>
      <c r="P2866">
        <f t="shared" si="358"/>
        <v>40</v>
      </c>
      <c r="Q2866" s="10" t="s">
        <v>8313</v>
      </c>
      <c r="R2866" t="s">
        <v>8351</v>
      </c>
      <c r="S2866" s="14">
        <f t="shared" si="359"/>
        <v>41780.050092592595</v>
      </c>
      <c r="T2866" s="15">
        <f t="shared" si="360"/>
        <v>41808.842361111114</v>
      </c>
    </row>
    <row r="2867" spans="1:21" ht="49" hidden="1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355"/>
        <v>9</v>
      </c>
      <c r="P2867">
        <f t="shared" si="358"/>
        <v>35</v>
      </c>
      <c r="Q2867" s="10" t="s">
        <v>8327</v>
      </c>
      <c r="R2867" t="s">
        <v>8330</v>
      </c>
      <c r="S2867" s="14">
        <f t="shared" si="359"/>
        <v>42803.920277777783</v>
      </c>
      <c r="T2867" s="15">
        <f t="shared" si="360"/>
        <v>42834.833333333328</v>
      </c>
    </row>
    <row r="2868" spans="1:21" ht="49" hidden="1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355"/>
        <v>2</v>
      </c>
      <c r="P2868">
        <f t="shared" si="358"/>
        <v>93.33</v>
      </c>
      <c r="Q2868" s="10" t="s">
        <v>8323</v>
      </c>
      <c r="R2868" t="s">
        <v>8324</v>
      </c>
      <c r="S2868" s="14">
        <f t="shared" si="359"/>
        <v>42031.011249999996</v>
      </c>
      <c r="T2868" s="15">
        <f t="shared" si="360"/>
        <v>42090.969583333332</v>
      </c>
    </row>
    <row r="2869" spans="1:21" ht="65" x14ac:dyDescent="0.25">
      <c r="A2869">
        <v>3827</v>
      </c>
      <c r="B2869" s="3" t="s">
        <v>3824</v>
      </c>
      <c r="C2869" s="3" t="s">
        <v>7936</v>
      </c>
      <c r="D2869" s="6">
        <v>3000</v>
      </c>
      <c r="E2869" s="8">
        <v>4580</v>
      </c>
      <c r="F2869" t="s">
        <v>8218</v>
      </c>
      <c r="G2869" t="s">
        <v>8224</v>
      </c>
      <c r="H2869" t="s">
        <v>8246</v>
      </c>
      <c r="I2869">
        <v>1427414400</v>
      </c>
      <c r="J2869">
        <v>1422656201</v>
      </c>
      <c r="K2869" t="b">
        <v>0</v>
      </c>
      <c r="L2869">
        <v>65</v>
      </c>
      <c r="M2869" t="b">
        <v>1</v>
      </c>
      <c r="N2869" t="s">
        <v>8269</v>
      </c>
      <c r="O2869">
        <f t="shared" si="355"/>
        <v>153</v>
      </c>
      <c r="P2869">
        <f t="shared" si="358"/>
        <v>70.459999999999994</v>
      </c>
      <c r="Q2869" s="10" t="s">
        <v>8323</v>
      </c>
      <c r="R2869" t="s">
        <v>8326</v>
      </c>
      <c r="S2869" s="14">
        <f t="shared" si="359"/>
        <v>42034.928252314814</v>
      </c>
      <c r="T2869" s="15">
        <f t="shared" si="360"/>
        <v>42090</v>
      </c>
      <c r="U2869">
        <f>YEAR(S2869)</f>
        <v>2015</v>
      </c>
    </row>
    <row r="2870" spans="1:21" ht="49" hidden="1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355"/>
        <v>1</v>
      </c>
      <c r="P2870">
        <f t="shared" si="358"/>
        <v>46.5</v>
      </c>
      <c r="Q2870" s="10" t="s">
        <v>8321</v>
      </c>
      <c r="R2870" t="s">
        <v>8325</v>
      </c>
      <c r="S2870" s="14">
        <f t="shared" si="359"/>
        <v>41887.383356481485</v>
      </c>
      <c r="T2870" s="15">
        <f t="shared" si="360"/>
        <v>41917.383356481485</v>
      </c>
    </row>
    <row r="2871" spans="1:21" ht="49" hidden="1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355"/>
        <v>14</v>
      </c>
      <c r="P2871">
        <f t="shared" si="358"/>
        <v>55.6</v>
      </c>
      <c r="Q2871" s="10" t="s">
        <v>8323</v>
      </c>
      <c r="R2871" t="s">
        <v>8324</v>
      </c>
      <c r="S2871" s="14">
        <f t="shared" si="359"/>
        <v>42382.189710648148</v>
      </c>
      <c r="T2871" s="15">
        <f t="shared" si="360"/>
        <v>42412.189710648148</v>
      </c>
    </row>
    <row r="2872" spans="1:21" ht="49" hidden="1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355"/>
        <v>0</v>
      </c>
      <c r="P2872">
        <f t="shared" si="358"/>
        <v>23.08</v>
      </c>
      <c r="Q2872" s="10" t="s">
        <v>8319</v>
      </c>
      <c r="R2872" t="s">
        <v>8345</v>
      </c>
      <c r="S2872" s="14">
        <f t="shared" si="359"/>
        <v>41837.829895833333</v>
      </c>
      <c r="T2872" s="15">
        <f t="shared" si="360"/>
        <v>41897.829895833333</v>
      </c>
    </row>
    <row r="2873" spans="1:21" ht="49" x14ac:dyDescent="0.25">
      <c r="A2873">
        <v>3828</v>
      </c>
      <c r="B2873" s="3" t="s">
        <v>3825</v>
      </c>
      <c r="C2873" s="3" t="s">
        <v>7937</v>
      </c>
      <c r="D2873" s="6">
        <v>5000</v>
      </c>
      <c r="E2873" s="8">
        <v>5000</v>
      </c>
      <c r="F2873" t="s">
        <v>8218</v>
      </c>
      <c r="G2873" t="s">
        <v>8223</v>
      </c>
      <c r="H2873" t="s">
        <v>8245</v>
      </c>
      <c r="I2873">
        <v>1420033187</v>
      </c>
      <c r="J2873">
        <v>1414845587</v>
      </c>
      <c r="K2873" t="b">
        <v>0</v>
      </c>
      <c r="L2873">
        <v>28</v>
      </c>
      <c r="M2873" t="b">
        <v>1</v>
      </c>
      <c r="N2873" t="s">
        <v>8269</v>
      </c>
      <c r="O2873">
        <f t="shared" si="355"/>
        <v>100</v>
      </c>
      <c r="P2873">
        <f t="shared" si="358"/>
        <v>178.57</v>
      </c>
      <c r="Q2873" s="10" t="s">
        <v>8323</v>
      </c>
      <c r="R2873" t="s">
        <v>8326</v>
      </c>
      <c r="S2873" s="14">
        <f t="shared" si="359"/>
        <v>41944.527627314819</v>
      </c>
      <c r="T2873" s="15">
        <f t="shared" si="360"/>
        <v>42004.569293981483</v>
      </c>
      <c r="U2873">
        <f>YEAR(S2873)</f>
        <v>2014</v>
      </c>
    </row>
    <row r="2874" spans="1:21" ht="21" hidden="1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355"/>
        <v>1</v>
      </c>
      <c r="P2874">
        <f t="shared" si="358"/>
        <v>69</v>
      </c>
      <c r="Q2874" s="10" t="s">
        <v>8308</v>
      </c>
      <c r="R2874" t="s">
        <v>8340</v>
      </c>
      <c r="S2874" s="14">
        <f t="shared" si="359"/>
        <v>42436.211701388893</v>
      </c>
      <c r="T2874" s="15">
        <f t="shared" si="360"/>
        <v>42466.170034722221</v>
      </c>
    </row>
    <row r="2875" spans="1:21" ht="49" hidden="1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355"/>
        <v>1</v>
      </c>
      <c r="P2875">
        <f t="shared" si="358"/>
        <v>39</v>
      </c>
      <c r="Q2875" s="10" t="s">
        <v>8308</v>
      </c>
      <c r="R2875" t="s">
        <v>8310</v>
      </c>
      <c r="S2875" s="14">
        <f t="shared" si="359"/>
        <v>42361.043703703705</v>
      </c>
      <c r="T2875" s="15">
        <f t="shared" si="360"/>
        <v>42421.043703703705</v>
      </c>
    </row>
    <row r="2876" spans="1:21" ht="49" x14ac:dyDescent="0.25">
      <c r="A2876">
        <v>3829</v>
      </c>
      <c r="B2876" s="3" t="s">
        <v>3826</v>
      </c>
      <c r="C2876" s="3" t="s">
        <v>7938</v>
      </c>
      <c r="D2876" s="6">
        <v>500</v>
      </c>
      <c r="E2876" s="8">
        <v>501</v>
      </c>
      <c r="F2876" t="s">
        <v>8218</v>
      </c>
      <c r="G2876" t="s">
        <v>8223</v>
      </c>
      <c r="H2876" t="s">
        <v>8245</v>
      </c>
      <c r="I2876">
        <v>1472676371</v>
      </c>
      <c r="J2876">
        <v>1470948371</v>
      </c>
      <c r="K2876" t="b">
        <v>0</v>
      </c>
      <c r="L2876">
        <v>8</v>
      </c>
      <c r="M2876" t="b">
        <v>1</v>
      </c>
      <c r="N2876" t="s">
        <v>8269</v>
      </c>
      <c r="O2876">
        <f t="shared" si="355"/>
        <v>100</v>
      </c>
      <c r="P2876">
        <f t="shared" si="358"/>
        <v>62.63</v>
      </c>
      <c r="Q2876" s="10" t="s">
        <v>8323</v>
      </c>
      <c r="R2876" t="s">
        <v>8326</v>
      </c>
      <c r="S2876" s="14">
        <f t="shared" si="359"/>
        <v>42593.865405092598</v>
      </c>
      <c r="T2876" s="15">
        <f t="shared" si="360"/>
        <v>42613.865405092598</v>
      </c>
      <c r="U2876">
        <f>YEAR(S2876)</f>
        <v>2016</v>
      </c>
    </row>
    <row r="2877" spans="1:21" ht="49" hidden="1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355"/>
        <v>3</v>
      </c>
      <c r="P2877">
        <f t="shared" si="358"/>
        <v>22.75</v>
      </c>
      <c r="Q2877" s="10" t="s">
        <v>8323</v>
      </c>
      <c r="R2877" t="s">
        <v>8335</v>
      </c>
      <c r="S2877" s="14">
        <f t="shared" si="359"/>
        <v>42095.374675925923</v>
      </c>
      <c r="T2877" s="15">
        <f t="shared" si="360"/>
        <v>42125.374675925923</v>
      </c>
    </row>
    <row r="2878" spans="1:21" ht="49" x14ac:dyDescent="0.25">
      <c r="A2878">
        <v>3830</v>
      </c>
      <c r="B2878" s="3" t="s">
        <v>3827</v>
      </c>
      <c r="C2878" s="3" t="s">
        <v>7939</v>
      </c>
      <c r="D2878" s="6">
        <v>100</v>
      </c>
      <c r="E2878" s="8">
        <v>225</v>
      </c>
      <c r="F2878" t="s">
        <v>8218</v>
      </c>
      <c r="G2878" t="s">
        <v>8223</v>
      </c>
      <c r="H2878" t="s">
        <v>8245</v>
      </c>
      <c r="I2878">
        <v>1464371211</v>
      </c>
      <c r="J2878">
        <v>1463161611</v>
      </c>
      <c r="K2878" t="b">
        <v>0</v>
      </c>
      <c r="L2878">
        <v>3</v>
      </c>
      <c r="M2878" t="b">
        <v>1</v>
      </c>
      <c r="N2878" t="s">
        <v>8269</v>
      </c>
      <c r="O2878">
        <f t="shared" si="355"/>
        <v>225</v>
      </c>
      <c r="P2878">
        <f t="shared" si="358"/>
        <v>75</v>
      </c>
      <c r="Q2878" s="10" t="s">
        <v>8323</v>
      </c>
      <c r="R2878" t="s">
        <v>8326</v>
      </c>
      <c r="S2878" s="14">
        <f t="shared" si="359"/>
        <v>42503.740868055553</v>
      </c>
      <c r="T2878" s="15">
        <f t="shared" si="360"/>
        <v>42517.740868055553</v>
      </c>
      <c r="U2878">
        <f t="shared" ref="U2878:U2879" si="362">YEAR(S2878)</f>
        <v>2016</v>
      </c>
    </row>
    <row r="2879" spans="1:21" ht="49" x14ac:dyDescent="0.25">
      <c r="A2879">
        <v>3831</v>
      </c>
      <c r="B2879" s="3" t="s">
        <v>3828</v>
      </c>
      <c r="C2879" s="3" t="s">
        <v>7940</v>
      </c>
      <c r="D2879" s="6">
        <v>500</v>
      </c>
      <c r="E2879" s="8">
        <v>530.11</v>
      </c>
      <c r="F2879" t="s">
        <v>8218</v>
      </c>
      <c r="G2879" t="s">
        <v>8223</v>
      </c>
      <c r="H2879" t="s">
        <v>8245</v>
      </c>
      <c r="I2879">
        <v>1415222545</v>
      </c>
      <c r="J2879">
        <v>1413404545</v>
      </c>
      <c r="K2879" t="b">
        <v>0</v>
      </c>
      <c r="L2879">
        <v>9</v>
      </c>
      <c r="M2879" t="b">
        <v>1</v>
      </c>
      <c r="N2879" t="s">
        <v>8269</v>
      </c>
      <c r="O2879">
        <f t="shared" si="355"/>
        <v>106</v>
      </c>
      <c r="P2879">
        <f t="shared" si="358"/>
        <v>58.9</v>
      </c>
      <c r="Q2879" s="10" t="s">
        <v>8323</v>
      </c>
      <c r="R2879" t="s">
        <v>8326</v>
      </c>
      <c r="S2879" s="14">
        <f t="shared" si="359"/>
        <v>41927.848900462966</v>
      </c>
      <c r="T2879" s="15">
        <f t="shared" si="360"/>
        <v>41948.890567129631</v>
      </c>
      <c r="U2879">
        <f t="shared" si="362"/>
        <v>2014</v>
      </c>
    </row>
    <row r="2880" spans="1:21" ht="49" hidden="1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355"/>
        <v>6</v>
      </c>
      <c r="P2880">
        <f t="shared" si="358"/>
        <v>45</v>
      </c>
      <c r="Q2880" s="10" t="s">
        <v>8316</v>
      </c>
      <c r="R2880" t="s">
        <v>8344</v>
      </c>
      <c r="S2880" s="14">
        <f t="shared" si="359"/>
        <v>42327.671631944439</v>
      </c>
      <c r="T2880" s="15">
        <f t="shared" si="360"/>
        <v>42357.671631944439</v>
      </c>
    </row>
    <row r="2881" spans="1:21" ht="49" hidden="1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355"/>
        <v>0</v>
      </c>
      <c r="P2881">
        <f t="shared" si="358"/>
        <v>54</v>
      </c>
      <c r="Q2881" s="10" t="s">
        <v>8308</v>
      </c>
      <c r="R2881" t="s">
        <v>8342</v>
      </c>
      <c r="S2881" s="14">
        <f t="shared" si="359"/>
        <v>42360.932152777779</v>
      </c>
      <c r="T2881" s="15">
        <f t="shared" si="360"/>
        <v>42420.932152777779</v>
      </c>
    </row>
    <row r="2882" spans="1:21" ht="49" x14ac:dyDescent="0.25">
      <c r="A2882">
        <v>3832</v>
      </c>
      <c r="B2882" s="3" t="s">
        <v>3829</v>
      </c>
      <c r="C2882" s="3" t="s">
        <v>7941</v>
      </c>
      <c r="D2882" s="6">
        <v>1200</v>
      </c>
      <c r="E2882" s="8">
        <v>1256</v>
      </c>
      <c r="F2882" t="s">
        <v>8218</v>
      </c>
      <c r="G2882" t="s">
        <v>8223</v>
      </c>
      <c r="H2882" t="s">
        <v>8245</v>
      </c>
      <c r="I2882">
        <v>1455936335</v>
      </c>
      <c r="J2882">
        <v>1452048335</v>
      </c>
      <c r="K2882" t="b">
        <v>0</v>
      </c>
      <c r="L2882">
        <v>9</v>
      </c>
      <c r="M2882" t="b">
        <v>1</v>
      </c>
      <c r="N2882" t="s">
        <v>8269</v>
      </c>
      <c r="O2882">
        <f t="shared" ref="O2882:O2945" si="363">ROUND(E2882/D2882*100,0)</f>
        <v>105</v>
      </c>
      <c r="P2882">
        <f t="shared" si="358"/>
        <v>139.56</v>
      </c>
      <c r="Q2882" s="10" t="s">
        <v>8323</v>
      </c>
      <c r="R2882" t="s">
        <v>8326</v>
      </c>
      <c r="S2882" s="14">
        <f t="shared" si="359"/>
        <v>42375.114988425921</v>
      </c>
      <c r="T2882" s="15">
        <f t="shared" si="360"/>
        <v>42420.114988425921</v>
      </c>
      <c r="U2882">
        <f t="shared" ref="U2882:U2883" si="364">YEAR(S2882)</f>
        <v>2016</v>
      </c>
    </row>
    <row r="2883" spans="1:21" ht="49" x14ac:dyDescent="0.25">
      <c r="A2883">
        <v>3833</v>
      </c>
      <c r="B2883" s="3" t="s">
        <v>3830</v>
      </c>
      <c r="C2883" s="3" t="s">
        <v>7942</v>
      </c>
      <c r="D2883" s="6">
        <v>1200</v>
      </c>
      <c r="E2883" s="8">
        <v>1400</v>
      </c>
      <c r="F2883" t="s">
        <v>8218</v>
      </c>
      <c r="G2883" t="s">
        <v>8228</v>
      </c>
      <c r="H2883" t="s">
        <v>8250</v>
      </c>
      <c r="I2883">
        <v>1417460940</v>
      </c>
      <c r="J2883">
        <v>1416516972</v>
      </c>
      <c r="K2883" t="b">
        <v>0</v>
      </c>
      <c r="L2883">
        <v>20</v>
      </c>
      <c r="M2883" t="b">
        <v>1</v>
      </c>
      <c r="N2883" t="s">
        <v>8269</v>
      </c>
      <c r="O2883">
        <f t="shared" si="363"/>
        <v>117</v>
      </c>
      <c r="P2883">
        <f t="shared" si="358"/>
        <v>70</v>
      </c>
      <c r="Q2883" s="10" t="s">
        <v>8323</v>
      </c>
      <c r="R2883" t="s">
        <v>8326</v>
      </c>
      <c r="S2883" s="14">
        <f t="shared" si="359"/>
        <v>41963.872361111105</v>
      </c>
      <c r="T2883" s="15">
        <f t="shared" si="360"/>
        <v>41974.797916666663</v>
      </c>
      <c r="U2883">
        <f t="shared" si="364"/>
        <v>2014</v>
      </c>
    </row>
    <row r="2884" spans="1:21" ht="49" hidden="1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363"/>
        <v>3</v>
      </c>
      <c r="P2884">
        <f t="shared" si="358"/>
        <v>33.25</v>
      </c>
      <c r="Q2884" s="10" t="s">
        <v>8346</v>
      </c>
      <c r="R2884" t="s">
        <v>8347</v>
      </c>
      <c r="S2884" s="14">
        <f t="shared" si="359"/>
        <v>41844.874421296299</v>
      </c>
      <c r="T2884" s="15">
        <f t="shared" si="360"/>
        <v>41874.874421296299</v>
      </c>
    </row>
    <row r="2885" spans="1:21" ht="49" x14ac:dyDescent="0.25">
      <c r="A2885">
        <v>3834</v>
      </c>
      <c r="B2885" s="3" t="s">
        <v>3831</v>
      </c>
      <c r="C2885" s="3" t="s">
        <v>7943</v>
      </c>
      <c r="D2885" s="6">
        <v>3000</v>
      </c>
      <c r="E2885" s="8">
        <v>3271</v>
      </c>
      <c r="F2885" t="s">
        <v>8218</v>
      </c>
      <c r="G2885" t="s">
        <v>8224</v>
      </c>
      <c r="H2885" t="s">
        <v>8246</v>
      </c>
      <c r="I2885">
        <v>1434624067</v>
      </c>
      <c r="J2885">
        <v>1432032067</v>
      </c>
      <c r="K2885" t="b">
        <v>0</v>
      </c>
      <c r="L2885">
        <v>57</v>
      </c>
      <c r="M2885" t="b">
        <v>1</v>
      </c>
      <c r="N2885" t="s">
        <v>8269</v>
      </c>
      <c r="O2885">
        <f t="shared" si="363"/>
        <v>109</v>
      </c>
      <c r="P2885">
        <f t="shared" si="358"/>
        <v>57.39</v>
      </c>
      <c r="Q2885" s="10" t="s">
        <v>8323</v>
      </c>
      <c r="R2885" t="s">
        <v>8326</v>
      </c>
      <c r="S2885" s="14">
        <f t="shared" si="359"/>
        <v>42143.445219907408</v>
      </c>
      <c r="T2885" s="15">
        <f t="shared" si="360"/>
        <v>42173.445219907408</v>
      </c>
      <c r="U2885">
        <f t="shared" ref="U2885:U2886" si="365">YEAR(S2885)</f>
        <v>2015</v>
      </c>
    </row>
    <row r="2886" spans="1:21" ht="49" x14ac:dyDescent="0.25">
      <c r="A2886">
        <v>3835</v>
      </c>
      <c r="B2886" s="3" t="s">
        <v>3832</v>
      </c>
      <c r="C2886" s="3" t="s">
        <v>7944</v>
      </c>
      <c r="D2886" s="6">
        <v>200</v>
      </c>
      <c r="E2886" s="8">
        <v>320</v>
      </c>
      <c r="F2886" t="s">
        <v>8218</v>
      </c>
      <c r="G2886" t="s">
        <v>8224</v>
      </c>
      <c r="H2886" t="s">
        <v>8246</v>
      </c>
      <c r="I2886">
        <v>1461278208</v>
      </c>
      <c r="J2886">
        <v>1459463808</v>
      </c>
      <c r="K2886" t="b">
        <v>0</v>
      </c>
      <c r="L2886">
        <v>8</v>
      </c>
      <c r="M2886" t="b">
        <v>1</v>
      </c>
      <c r="N2886" t="s">
        <v>8269</v>
      </c>
      <c r="O2886">
        <f t="shared" si="363"/>
        <v>160</v>
      </c>
      <c r="P2886">
        <f t="shared" si="358"/>
        <v>40</v>
      </c>
      <c r="Q2886" s="10" t="s">
        <v>8323</v>
      </c>
      <c r="R2886" t="s">
        <v>8326</v>
      </c>
      <c r="S2886" s="14">
        <f t="shared" si="359"/>
        <v>42460.94222222222</v>
      </c>
      <c r="T2886" s="15">
        <f t="shared" si="360"/>
        <v>42481.94222222222</v>
      </c>
      <c r="U2886">
        <f t="shared" si="365"/>
        <v>2016</v>
      </c>
    </row>
    <row r="2887" spans="1:21" ht="49" hidden="1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363"/>
        <v>10</v>
      </c>
      <c r="P2887">
        <f t="shared" si="358"/>
        <v>32.75</v>
      </c>
      <c r="Q2887" s="10" t="s">
        <v>8321</v>
      </c>
      <c r="R2887" t="s">
        <v>8325</v>
      </c>
      <c r="S2887" s="14">
        <f t="shared" si="359"/>
        <v>42741.848379629635</v>
      </c>
      <c r="T2887" s="15">
        <f t="shared" si="360"/>
        <v>42783.875</v>
      </c>
    </row>
    <row r="2888" spans="1:21" ht="49" hidden="1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363"/>
        <v>1</v>
      </c>
      <c r="P2888">
        <f t="shared" si="358"/>
        <v>87</v>
      </c>
      <c r="Q2888" s="10" t="s">
        <v>8308</v>
      </c>
      <c r="R2888" t="s">
        <v>8342</v>
      </c>
      <c r="S2888" s="14">
        <f t="shared" si="359"/>
        <v>42528.987696759257</v>
      </c>
      <c r="T2888" s="15">
        <f t="shared" si="360"/>
        <v>42558.987696759257</v>
      </c>
    </row>
    <row r="2889" spans="1:21" ht="49" hidden="1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363"/>
        <v>104</v>
      </c>
      <c r="P2889">
        <f t="shared" si="358"/>
        <v>21.67</v>
      </c>
      <c r="Q2889" s="10" t="s">
        <v>8321</v>
      </c>
      <c r="R2889" t="s">
        <v>8343</v>
      </c>
      <c r="S2889" s="14">
        <f t="shared" si="359"/>
        <v>41716.717847222222</v>
      </c>
      <c r="T2889" s="15">
        <f t="shared" si="360"/>
        <v>41736.717847222222</v>
      </c>
    </row>
    <row r="2890" spans="1:21" ht="49" hidden="1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363"/>
        <v>1</v>
      </c>
      <c r="P2890">
        <f t="shared" si="358"/>
        <v>26</v>
      </c>
      <c r="Q2890" s="10" t="s">
        <v>8308</v>
      </c>
      <c r="R2890" t="s">
        <v>8310</v>
      </c>
      <c r="S2890" s="14">
        <f t="shared" si="359"/>
        <v>42158.028310185182</v>
      </c>
      <c r="T2890" s="15">
        <f t="shared" si="360"/>
        <v>42186.028310185182</v>
      </c>
    </row>
    <row r="2891" spans="1:21" ht="49" hidden="1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363"/>
        <v>3</v>
      </c>
      <c r="P2891">
        <f t="shared" si="358"/>
        <v>28.89</v>
      </c>
      <c r="Q2891" s="10" t="s">
        <v>8327</v>
      </c>
      <c r="R2891" t="s">
        <v>8328</v>
      </c>
      <c r="S2891" s="14">
        <f t="shared" si="359"/>
        <v>41842.031597222223</v>
      </c>
      <c r="T2891" s="15">
        <f t="shared" si="360"/>
        <v>41872.031597222223</v>
      </c>
    </row>
    <row r="2892" spans="1:21" ht="49" hidden="1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363"/>
        <v>1</v>
      </c>
      <c r="P2892">
        <f t="shared" si="358"/>
        <v>28.89</v>
      </c>
      <c r="Q2892" s="10" t="s">
        <v>8308</v>
      </c>
      <c r="R2892" t="s">
        <v>8318</v>
      </c>
      <c r="S2892" s="14">
        <f t="shared" si="359"/>
        <v>41828.789942129632</v>
      </c>
      <c r="T2892" s="15">
        <f t="shared" si="360"/>
        <v>41863.789942129632</v>
      </c>
    </row>
    <row r="2893" spans="1:21" ht="33" hidden="1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363"/>
        <v>52</v>
      </c>
      <c r="P2893">
        <f t="shared" si="358"/>
        <v>17.329999999999998</v>
      </c>
      <c r="Q2893" s="10" t="s">
        <v>8311</v>
      </c>
      <c r="R2893" t="s">
        <v>8356</v>
      </c>
      <c r="S2893" s="14">
        <f t="shared" si="359"/>
        <v>42072.790821759263</v>
      </c>
      <c r="T2893" s="15">
        <f t="shared" si="360"/>
        <v>42102.790821759263</v>
      </c>
    </row>
    <row r="2894" spans="1:21" ht="49" x14ac:dyDescent="0.25">
      <c r="A2894">
        <v>3836</v>
      </c>
      <c r="B2894" s="3" t="s">
        <v>3833</v>
      </c>
      <c r="C2894" s="3" t="s">
        <v>7945</v>
      </c>
      <c r="D2894" s="6">
        <v>800</v>
      </c>
      <c r="E2894" s="8">
        <v>900</v>
      </c>
      <c r="F2894" t="s">
        <v>8218</v>
      </c>
      <c r="G2894" t="s">
        <v>8223</v>
      </c>
      <c r="H2894" t="s">
        <v>8245</v>
      </c>
      <c r="I2894">
        <v>1470197340</v>
      </c>
      <c r="J2894">
        <v>1467497652</v>
      </c>
      <c r="K2894" t="b">
        <v>0</v>
      </c>
      <c r="L2894">
        <v>14</v>
      </c>
      <c r="M2894" t="b">
        <v>1</v>
      </c>
      <c r="N2894" t="s">
        <v>8269</v>
      </c>
      <c r="O2894">
        <f t="shared" si="363"/>
        <v>113</v>
      </c>
      <c r="P2894">
        <f t="shared" si="358"/>
        <v>64.290000000000006</v>
      </c>
      <c r="Q2894" s="10" t="s">
        <v>8323</v>
      </c>
      <c r="R2894" t="s">
        <v>8326</v>
      </c>
      <c r="S2894" s="14">
        <f t="shared" si="359"/>
        <v>42553.926527777774</v>
      </c>
      <c r="T2894" s="15">
        <f t="shared" si="360"/>
        <v>42585.172916666663</v>
      </c>
      <c r="U2894">
        <f t="shared" ref="U2894:U2895" si="366">YEAR(S2894)</f>
        <v>2016</v>
      </c>
    </row>
    <row r="2895" spans="1:21" ht="33" x14ac:dyDescent="0.25">
      <c r="A2895">
        <v>3837</v>
      </c>
      <c r="B2895" s="3" t="s">
        <v>3834</v>
      </c>
      <c r="C2895" s="3" t="s">
        <v>7946</v>
      </c>
      <c r="D2895" s="6">
        <v>2000</v>
      </c>
      <c r="E2895" s="8">
        <v>2042</v>
      </c>
      <c r="F2895" t="s">
        <v>8218</v>
      </c>
      <c r="G2895" t="s">
        <v>8224</v>
      </c>
      <c r="H2895" t="s">
        <v>8246</v>
      </c>
      <c r="I2895">
        <v>1435947758</v>
      </c>
      <c r="J2895">
        <v>1432837358</v>
      </c>
      <c r="K2895" t="b">
        <v>0</v>
      </c>
      <c r="L2895">
        <v>17</v>
      </c>
      <c r="M2895" t="b">
        <v>1</v>
      </c>
      <c r="N2895" t="s">
        <v>8269</v>
      </c>
      <c r="O2895">
        <f t="shared" si="363"/>
        <v>102</v>
      </c>
      <c r="P2895">
        <f t="shared" si="358"/>
        <v>120.12</v>
      </c>
      <c r="Q2895" s="10" t="s">
        <v>8323</v>
      </c>
      <c r="R2895" t="s">
        <v>8326</v>
      </c>
      <c r="S2895" s="14">
        <f t="shared" si="359"/>
        <v>42152.765717592592</v>
      </c>
      <c r="T2895" s="15">
        <f t="shared" si="360"/>
        <v>42188.765717592592</v>
      </c>
      <c r="U2895">
        <f t="shared" si="366"/>
        <v>2015</v>
      </c>
    </row>
    <row r="2896" spans="1:21" ht="49" hidden="1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363"/>
        <v>0</v>
      </c>
      <c r="P2896">
        <f t="shared" si="358"/>
        <v>64.75</v>
      </c>
      <c r="Q2896" s="10" t="s">
        <v>8308</v>
      </c>
      <c r="R2896" t="s">
        <v>8342</v>
      </c>
      <c r="S2896" s="14">
        <f t="shared" si="359"/>
        <v>42138.692627314813</v>
      </c>
      <c r="T2896" s="15">
        <f t="shared" si="360"/>
        <v>42168.692627314813</v>
      </c>
    </row>
    <row r="2897" spans="1:21" ht="49" x14ac:dyDescent="0.25">
      <c r="A2897">
        <v>3838</v>
      </c>
      <c r="B2897" s="3" t="s">
        <v>3835</v>
      </c>
      <c r="C2897" s="3" t="s">
        <v>7947</v>
      </c>
      <c r="D2897" s="6">
        <v>100000</v>
      </c>
      <c r="E2897" s="8">
        <v>100824</v>
      </c>
      <c r="F2897" t="s">
        <v>8218</v>
      </c>
      <c r="G2897" t="s">
        <v>8234</v>
      </c>
      <c r="H2897" t="s">
        <v>8254</v>
      </c>
      <c r="I2897">
        <v>1432314209</v>
      </c>
      <c r="J2897">
        <v>1429722209</v>
      </c>
      <c r="K2897" t="b">
        <v>0</v>
      </c>
      <c r="L2897">
        <v>100</v>
      </c>
      <c r="M2897" t="b">
        <v>1</v>
      </c>
      <c r="N2897" t="s">
        <v>8269</v>
      </c>
      <c r="O2897">
        <f t="shared" si="363"/>
        <v>101</v>
      </c>
      <c r="P2897">
        <f t="shared" si="358"/>
        <v>1008.24</v>
      </c>
      <c r="Q2897" s="10" t="s">
        <v>8323</v>
      </c>
      <c r="R2897" t="s">
        <v>8326</v>
      </c>
      <c r="S2897" s="14">
        <f t="shared" si="359"/>
        <v>42116.710752314815</v>
      </c>
      <c r="T2897" s="15">
        <f t="shared" si="360"/>
        <v>42146.710752314815</v>
      </c>
      <c r="U2897">
        <f>YEAR(S2897)</f>
        <v>2015</v>
      </c>
    </row>
    <row r="2898" spans="1:21" ht="49" hidden="1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363"/>
        <v>1</v>
      </c>
      <c r="P2898">
        <f t="shared" si="358"/>
        <v>23.18</v>
      </c>
      <c r="Q2898" s="10" t="s">
        <v>8316</v>
      </c>
      <c r="R2898" t="s">
        <v>8334</v>
      </c>
      <c r="S2898" s="14">
        <f t="shared" si="359"/>
        <v>41220.933124999996</v>
      </c>
      <c r="T2898" s="15">
        <f t="shared" si="360"/>
        <v>41250.933124999996</v>
      </c>
    </row>
    <row r="2899" spans="1:21" ht="33" hidden="1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363"/>
        <v>10</v>
      </c>
      <c r="P2899">
        <f t="shared" si="358"/>
        <v>42</v>
      </c>
      <c r="Q2899" s="10" t="s">
        <v>8319</v>
      </c>
      <c r="R2899" t="s">
        <v>8345</v>
      </c>
      <c r="S2899" s="14">
        <f t="shared" si="359"/>
        <v>42317.954571759255</v>
      </c>
      <c r="T2899" s="15">
        <f t="shared" si="360"/>
        <v>42377.954571759255</v>
      </c>
    </row>
    <row r="2900" spans="1:21" ht="49" x14ac:dyDescent="0.25">
      <c r="A2900">
        <v>3839</v>
      </c>
      <c r="B2900" s="3" t="s">
        <v>3836</v>
      </c>
      <c r="C2900" s="3" t="s">
        <v>7948</v>
      </c>
      <c r="D2900" s="6">
        <v>2000</v>
      </c>
      <c r="E2900" s="8">
        <v>2025</v>
      </c>
      <c r="F2900" t="s">
        <v>8218</v>
      </c>
      <c r="G2900" t="s">
        <v>8223</v>
      </c>
      <c r="H2900" t="s">
        <v>8245</v>
      </c>
      <c r="I2900">
        <v>1438226724</v>
      </c>
      <c r="J2900">
        <v>1433042724</v>
      </c>
      <c r="K2900" t="b">
        <v>0</v>
      </c>
      <c r="L2900">
        <v>32</v>
      </c>
      <c r="M2900" t="b">
        <v>1</v>
      </c>
      <c r="N2900" t="s">
        <v>8269</v>
      </c>
      <c r="O2900">
        <f t="shared" si="363"/>
        <v>101</v>
      </c>
      <c r="P2900">
        <f t="shared" ref="P2900:P2963" si="367">IFERROR(ROUND(E2900/L2900,2),0)</f>
        <v>63.28</v>
      </c>
      <c r="Q2900" s="10" t="s">
        <v>8323</v>
      </c>
      <c r="R2900" t="s">
        <v>8326</v>
      </c>
      <c r="S2900" s="14">
        <f t="shared" ref="S2900:S2963" si="368">(((J2900/60)/60)/24)+DATE(1970,1,1)</f>
        <v>42155.142638888887</v>
      </c>
      <c r="T2900" s="15">
        <f t="shared" ref="T2900:T2963" si="369">(((I2900/60)/60)/24)+DATE(1970,1,1)</f>
        <v>42215.142638888887</v>
      </c>
      <c r="U2900">
        <f t="shared" ref="U2900:U2902" si="370">YEAR(S2900)</f>
        <v>2015</v>
      </c>
    </row>
    <row r="2901" spans="1:21" ht="49" x14ac:dyDescent="0.25">
      <c r="A2901">
        <v>3840</v>
      </c>
      <c r="B2901" s="3" t="s">
        <v>3837</v>
      </c>
      <c r="C2901" s="3" t="s">
        <v>7949</v>
      </c>
      <c r="D2901" s="6">
        <v>1</v>
      </c>
      <c r="E2901" s="8">
        <v>65</v>
      </c>
      <c r="F2901" t="s">
        <v>8218</v>
      </c>
      <c r="G2901" t="s">
        <v>8224</v>
      </c>
      <c r="H2901" t="s">
        <v>8246</v>
      </c>
      <c r="I2901">
        <v>1459180229</v>
      </c>
      <c r="J2901">
        <v>1457023829</v>
      </c>
      <c r="K2901" t="b">
        <v>0</v>
      </c>
      <c r="L2901">
        <v>3</v>
      </c>
      <c r="M2901" t="b">
        <v>1</v>
      </c>
      <c r="N2901" t="s">
        <v>8269</v>
      </c>
      <c r="O2901">
        <f t="shared" si="363"/>
        <v>6500</v>
      </c>
      <c r="P2901">
        <f t="shared" si="367"/>
        <v>21.67</v>
      </c>
      <c r="Q2901" s="10" t="s">
        <v>8323</v>
      </c>
      <c r="R2901" t="s">
        <v>8326</v>
      </c>
      <c r="S2901" s="14">
        <f t="shared" si="368"/>
        <v>42432.701724537037</v>
      </c>
      <c r="T2901" s="15">
        <f t="shared" si="369"/>
        <v>42457.660057870366</v>
      </c>
      <c r="U2901">
        <f t="shared" si="370"/>
        <v>2016</v>
      </c>
    </row>
    <row r="2902" spans="1:21" ht="49" x14ac:dyDescent="0.25">
      <c r="A2902">
        <v>3841</v>
      </c>
      <c r="B2902" s="3" t="s">
        <v>3838</v>
      </c>
      <c r="C2902" s="3" t="s">
        <v>7950</v>
      </c>
      <c r="D2902" s="6">
        <v>10000</v>
      </c>
      <c r="E2902" s="8">
        <v>872</v>
      </c>
      <c r="F2902" t="s">
        <v>8220</v>
      </c>
      <c r="G2902" t="s">
        <v>8223</v>
      </c>
      <c r="H2902" t="s">
        <v>8245</v>
      </c>
      <c r="I2902">
        <v>1405882287</v>
      </c>
      <c r="J2902">
        <v>1400698287</v>
      </c>
      <c r="K2902" t="b">
        <v>1</v>
      </c>
      <c r="L2902">
        <v>34</v>
      </c>
      <c r="M2902" t="b">
        <v>0</v>
      </c>
      <c r="N2902" t="s">
        <v>8269</v>
      </c>
      <c r="O2902">
        <f t="shared" si="363"/>
        <v>9</v>
      </c>
      <c r="P2902">
        <f t="shared" si="367"/>
        <v>25.65</v>
      </c>
      <c r="Q2902" s="10" t="s">
        <v>8323</v>
      </c>
      <c r="R2902" t="s">
        <v>8326</v>
      </c>
      <c r="S2902" s="14">
        <f t="shared" si="368"/>
        <v>41780.785729166666</v>
      </c>
      <c r="T2902" s="15">
        <f t="shared" si="369"/>
        <v>41840.785729166666</v>
      </c>
      <c r="U2902">
        <f t="shared" si="370"/>
        <v>2014</v>
      </c>
    </row>
    <row r="2903" spans="1:21" ht="49" hidden="1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363"/>
        <v>5</v>
      </c>
      <c r="P2903">
        <f t="shared" si="367"/>
        <v>83.33</v>
      </c>
      <c r="Q2903" s="10" t="s">
        <v>8321</v>
      </c>
      <c r="R2903" t="s">
        <v>8325</v>
      </c>
      <c r="S2903" s="14">
        <f t="shared" si="368"/>
        <v>42239.441412037035</v>
      </c>
      <c r="T2903" s="15">
        <f t="shared" si="369"/>
        <v>42279.441412037035</v>
      </c>
    </row>
    <row r="2904" spans="1:21" ht="33" hidden="1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363"/>
        <v>1</v>
      </c>
      <c r="P2904">
        <f t="shared" si="367"/>
        <v>125</v>
      </c>
      <c r="Q2904" s="10" t="s">
        <v>8321</v>
      </c>
      <c r="R2904" t="s">
        <v>8325</v>
      </c>
      <c r="S2904" s="14">
        <f t="shared" si="368"/>
        <v>42106.666018518517</v>
      </c>
      <c r="T2904" s="15">
        <f t="shared" si="369"/>
        <v>42155.395138888889</v>
      </c>
    </row>
    <row r="2905" spans="1:21" ht="49" hidden="1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363"/>
        <v>25</v>
      </c>
      <c r="P2905">
        <f t="shared" si="367"/>
        <v>50</v>
      </c>
      <c r="Q2905" s="10" t="s">
        <v>8321</v>
      </c>
      <c r="R2905" t="s">
        <v>8325</v>
      </c>
      <c r="S2905" s="14">
        <f t="shared" si="368"/>
        <v>42297.110300925924</v>
      </c>
      <c r="T2905" s="15">
        <f t="shared" si="369"/>
        <v>42316.5</v>
      </c>
    </row>
    <row r="2906" spans="1:21" ht="49" hidden="1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363"/>
        <v>0</v>
      </c>
      <c r="P2906">
        <f t="shared" si="367"/>
        <v>250</v>
      </c>
      <c r="Q2906" s="10" t="s">
        <v>8321</v>
      </c>
      <c r="R2906" t="s">
        <v>8339</v>
      </c>
      <c r="S2906" s="14">
        <f t="shared" si="368"/>
        <v>41466.552314814813</v>
      </c>
      <c r="T2906" s="15">
        <f t="shared" si="369"/>
        <v>41496.552314814813</v>
      </c>
    </row>
    <row r="2907" spans="1:21" ht="49" hidden="1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363"/>
        <v>3</v>
      </c>
      <c r="P2907">
        <f t="shared" si="367"/>
        <v>250</v>
      </c>
      <c r="Q2907" s="10" t="s">
        <v>8308</v>
      </c>
      <c r="R2907" t="s">
        <v>8342</v>
      </c>
      <c r="S2907" s="14">
        <f t="shared" si="368"/>
        <v>41946.232175925928</v>
      </c>
      <c r="T2907" s="15">
        <f t="shared" si="369"/>
        <v>41976.232175925921</v>
      </c>
    </row>
    <row r="2908" spans="1:21" ht="49" hidden="1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363"/>
        <v>0</v>
      </c>
      <c r="P2908">
        <f t="shared" si="367"/>
        <v>250</v>
      </c>
      <c r="Q2908" s="10" t="s">
        <v>8308</v>
      </c>
      <c r="R2908" t="s">
        <v>8310</v>
      </c>
      <c r="S2908" s="14">
        <f t="shared" si="368"/>
        <v>42702.809201388889</v>
      </c>
      <c r="T2908" s="15">
        <f t="shared" si="369"/>
        <v>42732.809201388889</v>
      </c>
    </row>
    <row r="2909" spans="1:21" ht="49" hidden="1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363"/>
        <v>0</v>
      </c>
      <c r="P2909">
        <f t="shared" si="367"/>
        <v>250</v>
      </c>
      <c r="Q2909" s="10" t="s">
        <v>8346</v>
      </c>
      <c r="R2909" t="s">
        <v>8347</v>
      </c>
      <c r="S2909" s="14">
        <f t="shared" si="368"/>
        <v>42579.708437499998</v>
      </c>
      <c r="T2909" s="15">
        <f t="shared" si="369"/>
        <v>42609.708437499998</v>
      </c>
    </row>
    <row r="2910" spans="1:21" ht="49" hidden="1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363"/>
        <v>0</v>
      </c>
      <c r="P2910">
        <f t="shared" si="367"/>
        <v>62.5</v>
      </c>
      <c r="Q2910" s="10" t="s">
        <v>8319</v>
      </c>
      <c r="R2910" t="s">
        <v>8345</v>
      </c>
      <c r="S2910" s="14">
        <f t="shared" si="368"/>
        <v>42449.341678240744</v>
      </c>
      <c r="T2910" s="15">
        <f t="shared" si="369"/>
        <v>42509.341678240744</v>
      </c>
    </row>
    <row r="2911" spans="1:21" ht="33" hidden="1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363"/>
        <v>25</v>
      </c>
      <c r="P2911">
        <f t="shared" si="367"/>
        <v>41.67</v>
      </c>
      <c r="Q2911" s="10" t="s">
        <v>8323</v>
      </c>
      <c r="R2911" t="s">
        <v>8335</v>
      </c>
      <c r="S2911" s="14">
        <f t="shared" si="368"/>
        <v>42242.988680555558</v>
      </c>
      <c r="T2911" s="15">
        <f t="shared" si="369"/>
        <v>42272.988680555558</v>
      </c>
    </row>
    <row r="2912" spans="1:21" ht="49" x14ac:dyDescent="0.25">
      <c r="A2912">
        <v>3842</v>
      </c>
      <c r="B2912" s="3" t="s">
        <v>3839</v>
      </c>
      <c r="C2912" s="3" t="s">
        <v>7951</v>
      </c>
      <c r="D2912" s="6">
        <v>5000</v>
      </c>
      <c r="E2912" s="8">
        <v>1097</v>
      </c>
      <c r="F2912" t="s">
        <v>8220</v>
      </c>
      <c r="G2912" t="s">
        <v>8224</v>
      </c>
      <c r="H2912" t="s">
        <v>8246</v>
      </c>
      <c r="I2912">
        <v>1399809052</v>
      </c>
      <c r="J2912">
        <v>1397217052</v>
      </c>
      <c r="K2912" t="b">
        <v>1</v>
      </c>
      <c r="L2912">
        <v>23</v>
      </c>
      <c r="M2912" t="b">
        <v>0</v>
      </c>
      <c r="N2912" t="s">
        <v>8269</v>
      </c>
      <c r="O2912">
        <f t="shared" si="363"/>
        <v>22</v>
      </c>
      <c r="P2912">
        <f t="shared" si="367"/>
        <v>47.7</v>
      </c>
      <c r="Q2912" s="10" t="s">
        <v>8323</v>
      </c>
      <c r="R2912" t="s">
        <v>8326</v>
      </c>
      <c r="S2912" s="14">
        <f t="shared" si="368"/>
        <v>41740.493657407409</v>
      </c>
      <c r="T2912" s="15">
        <f t="shared" si="369"/>
        <v>41770.493657407409</v>
      </c>
      <c r="U2912">
        <f t="shared" ref="U2912:U2916" si="371">YEAR(S2912)</f>
        <v>2014</v>
      </c>
    </row>
    <row r="2913" spans="1:21" ht="49" x14ac:dyDescent="0.25">
      <c r="A2913">
        <v>3843</v>
      </c>
      <c r="B2913" s="3" t="s">
        <v>3840</v>
      </c>
      <c r="C2913" s="3" t="s">
        <v>7952</v>
      </c>
      <c r="D2913" s="6">
        <v>5000</v>
      </c>
      <c r="E2913" s="8">
        <v>1065</v>
      </c>
      <c r="F2913" t="s">
        <v>8220</v>
      </c>
      <c r="G2913" t="s">
        <v>8223</v>
      </c>
      <c r="H2913" t="s">
        <v>8245</v>
      </c>
      <c r="I2913">
        <v>1401587064</v>
      </c>
      <c r="J2913">
        <v>1399427064</v>
      </c>
      <c r="K2913" t="b">
        <v>1</v>
      </c>
      <c r="L2913">
        <v>19</v>
      </c>
      <c r="M2913" t="b">
        <v>0</v>
      </c>
      <c r="N2913" t="s">
        <v>8269</v>
      </c>
      <c r="O2913">
        <f t="shared" si="363"/>
        <v>21</v>
      </c>
      <c r="P2913">
        <f t="shared" si="367"/>
        <v>56.05</v>
      </c>
      <c r="Q2913" s="10" t="s">
        <v>8323</v>
      </c>
      <c r="R2913" t="s">
        <v>8326</v>
      </c>
      <c r="S2913" s="14">
        <f t="shared" si="368"/>
        <v>41766.072500000002</v>
      </c>
      <c r="T2913" s="15">
        <f t="shared" si="369"/>
        <v>41791.072500000002</v>
      </c>
      <c r="U2913">
        <f t="shared" si="371"/>
        <v>2014</v>
      </c>
    </row>
    <row r="2914" spans="1:21" ht="49" x14ac:dyDescent="0.25">
      <c r="A2914">
        <v>3844</v>
      </c>
      <c r="B2914" s="3" t="s">
        <v>3841</v>
      </c>
      <c r="C2914" s="3" t="s">
        <v>7953</v>
      </c>
      <c r="D2914" s="6">
        <v>9800</v>
      </c>
      <c r="E2914" s="8">
        <v>4066</v>
      </c>
      <c r="F2914" t="s">
        <v>8220</v>
      </c>
      <c r="G2914" t="s">
        <v>8223</v>
      </c>
      <c r="H2914" t="s">
        <v>8245</v>
      </c>
      <c r="I2914">
        <v>1401778740</v>
      </c>
      <c r="J2914">
        <v>1399474134</v>
      </c>
      <c r="K2914" t="b">
        <v>1</v>
      </c>
      <c r="L2914">
        <v>50</v>
      </c>
      <c r="M2914" t="b">
        <v>0</v>
      </c>
      <c r="N2914" t="s">
        <v>8269</v>
      </c>
      <c r="O2914">
        <f t="shared" si="363"/>
        <v>41</v>
      </c>
      <c r="P2914">
        <f t="shared" si="367"/>
        <v>81.319999999999993</v>
      </c>
      <c r="Q2914" s="10" t="s">
        <v>8323</v>
      </c>
      <c r="R2914" t="s">
        <v>8326</v>
      </c>
      <c r="S2914" s="14">
        <f t="shared" si="368"/>
        <v>41766.617291666669</v>
      </c>
      <c r="T2914" s="15">
        <f t="shared" si="369"/>
        <v>41793.290972222225</v>
      </c>
      <c r="U2914">
        <f t="shared" si="371"/>
        <v>2014</v>
      </c>
    </row>
    <row r="2915" spans="1:21" ht="65" x14ac:dyDescent="0.25">
      <c r="A2915">
        <v>3845</v>
      </c>
      <c r="B2915" s="3" t="s">
        <v>3842</v>
      </c>
      <c r="C2915" s="3" t="s">
        <v>7954</v>
      </c>
      <c r="D2915" s="6">
        <v>40000</v>
      </c>
      <c r="E2915" s="8">
        <v>842</v>
      </c>
      <c r="F2915" t="s">
        <v>8220</v>
      </c>
      <c r="G2915" t="s">
        <v>8223</v>
      </c>
      <c r="H2915" t="s">
        <v>8245</v>
      </c>
      <c r="I2915">
        <v>1443711774</v>
      </c>
      <c r="J2915">
        <v>1441119774</v>
      </c>
      <c r="K2915" t="b">
        <v>1</v>
      </c>
      <c r="L2915">
        <v>12</v>
      </c>
      <c r="M2915" t="b">
        <v>0</v>
      </c>
      <c r="N2915" t="s">
        <v>8269</v>
      </c>
      <c r="O2915">
        <f t="shared" si="363"/>
        <v>2</v>
      </c>
      <c r="P2915">
        <f t="shared" si="367"/>
        <v>70.17</v>
      </c>
      <c r="Q2915" s="10" t="s">
        <v>8323</v>
      </c>
      <c r="R2915" t="s">
        <v>8326</v>
      </c>
      <c r="S2915" s="14">
        <f t="shared" si="368"/>
        <v>42248.627013888887</v>
      </c>
      <c r="T2915" s="15">
        <f t="shared" si="369"/>
        <v>42278.627013888887</v>
      </c>
      <c r="U2915">
        <f t="shared" si="371"/>
        <v>2015</v>
      </c>
    </row>
    <row r="2916" spans="1:21" ht="49" x14ac:dyDescent="0.25">
      <c r="A2916">
        <v>3846</v>
      </c>
      <c r="B2916" s="3" t="s">
        <v>3843</v>
      </c>
      <c r="C2916" s="3" t="s">
        <v>7955</v>
      </c>
      <c r="D2916" s="6">
        <v>7000</v>
      </c>
      <c r="E2916" s="8">
        <v>189</v>
      </c>
      <c r="F2916" t="s">
        <v>8220</v>
      </c>
      <c r="G2916" t="s">
        <v>8223</v>
      </c>
      <c r="H2916" t="s">
        <v>8245</v>
      </c>
      <c r="I2916">
        <v>1412405940</v>
      </c>
      <c r="J2916">
        <v>1409721542</v>
      </c>
      <c r="K2916" t="b">
        <v>1</v>
      </c>
      <c r="L2916">
        <v>8</v>
      </c>
      <c r="M2916" t="b">
        <v>0</v>
      </c>
      <c r="N2916" t="s">
        <v>8269</v>
      </c>
      <c r="O2916">
        <f t="shared" si="363"/>
        <v>3</v>
      </c>
      <c r="P2916">
        <f t="shared" si="367"/>
        <v>23.63</v>
      </c>
      <c r="Q2916" s="10" t="s">
        <v>8323</v>
      </c>
      <c r="R2916" t="s">
        <v>8326</v>
      </c>
      <c r="S2916" s="14">
        <f t="shared" si="368"/>
        <v>41885.221550925926</v>
      </c>
      <c r="T2916" s="15">
        <f t="shared" si="369"/>
        <v>41916.290972222225</v>
      </c>
      <c r="U2916">
        <f t="shared" si="371"/>
        <v>2014</v>
      </c>
    </row>
    <row r="2917" spans="1:21" ht="65" hidden="1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363"/>
        <v>1</v>
      </c>
      <c r="P2917">
        <f t="shared" si="367"/>
        <v>49</v>
      </c>
      <c r="Q2917" s="10" t="s">
        <v>8308</v>
      </c>
      <c r="R2917" t="s">
        <v>8342</v>
      </c>
      <c r="S2917" s="14">
        <f t="shared" si="368"/>
        <v>42348.9215625</v>
      </c>
      <c r="T2917" s="15">
        <f t="shared" si="369"/>
        <v>42385.458333333328</v>
      </c>
    </row>
    <row r="2918" spans="1:21" ht="49" hidden="1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363"/>
        <v>2</v>
      </c>
      <c r="P2918">
        <f t="shared" si="367"/>
        <v>16.2</v>
      </c>
      <c r="Q2918" s="10" t="s">
        <v>8316</v>
      </c>
      <c r="R2918" t="s">
        <v>8334</v>
      </c>
      <c r="S2918" s="14">
        <f t="shared" si="368"/>
        <v>42479.22210648148</v>
      </c>
      <c r="T2918" s="15">
        <f t="shared" si="369"/>
        <v>42539.22210648148</v>
      </c>
    </row>
    <row r="2919" spans="1:21" ht="33" hidden="1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363"/>
        <v>3</v>
      </c>
      <c r="P2919">
        <f t="shared" si="367"/>
        <v>30.13</v>
      </c>
      <c r="Q2919" s="10" t="s">
        <v>8327</v>
      </c>
      <c r="R2919" t="s">
        <v>8354</v>
      </c>
      <c r="S2919" s="14">
        <f t="shared" si="368"/>
        <v>41409.040011574078</v>
      </c>
      <c r="T2919" s="15">
        <f t="shared" si="369"/>
        <v>41467.910416666666</v>
      </c>
    </row>
    <row r="2920" spans="1:21" ht="49" hidden="1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363"/>
        <v>2</v>
      </c>
      <c r="P2920">
        <f t="shared" si="367"/>
        <v>48.2</v>
      </c>
      <c r="Q2920" s="10" t="s">
        <v>8311</v>
      </c>
      <c r="R2920" t="s">
        <v>8348</v>
      </c>
      <c r="S2920" s="14">
        <f t="shared" si="368"/>
        <v>42032.510243055556</v>
      </c>
      <c r="T2920" s="15">
        <f t="shared" si="369"/>
        <v>42057.510243055556</v>
      </c>
    </row>
    <row r="2921" spans="1:21" ht="49" x14ac:dyDescent="0.25">
      <c r="A2921">
        <v>3847</v>
      </c>
      <c r="B2921" s="3" t="s">
        <v>3844</v>
      </c>
      <c r="C2921" s="3" t="s">
        <v>7956</v>
      </c>
      <c r="D2921" s="6">
        <v>10500</v>
      </c>
      <c r="E2921" s="8">
        <v>1697</v>
      </c>
      <c r="F2921" t="s">
        <v>8220</v>
      </c>
      <c r="G2921" t="s">
        <v>8223</v>
      </c>
      <c r="H2921" t="s">
        <v>8245</v>
      </c>
      <c r="I2921">
        <v>1437283391</v>
      </c>
      <c r="J2921">
        <v>1433395391</v>
      </c>
      <c r="K2921" t="b">
        <v>1</v>
      </c>
      <c r="L2921">
        <v>9</v>
      </c>
      <c r="M2921" t="b">
        <v>0</v>
      </c>
      <c r="N2921" t="s">
        <v>8269</v>
      </c>
      <c r="O2921">
        <f t="shared" si="363"/>
        <v>16</v>
      </c>
      <c r="P2921">
        <f t="shared" si="367"/>
        <v>188.56</v>
      </c>
      <c r="Q2921" s="10" t="s">
        <v>8323</v>
      </c>
      <c r="R2921" t="s">
        <v>8326</v>
      </c>
      <c r="S2921" s="14">
        <f t="shared" si="368"/>
        <v>42159.224432870367</v>
      </c>
      <c r="T2921" s="15">
        <f t="shared" si="369"/>
        <v>42204.224432870367</v>
      </c>
      <c r="U2921">
        <f>YEAR(S2921)</f>
        <v>2015</v>
      </c>
    </row>
    <row r="2922" spans="1:21" ht="33" hidden="1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363"/>
        <v>3</v>
      </c>
      <c r="P2922">
        <f t="shared" si="367"/>
        <v>40</v>
      </c>
      <c r="Q2922" s="10" t="s">
        <v>8308</v>
      </c>
      <c r="R2922" t="s">
        <v>8310</v>
      </c>
      <c r="S2922" s="14">
        <f t="shared" si="368"/>
        <v>42303.878414351857</v>
      </c>
      <c r="T2922" s="15">
        <f t="shared" si="369"/>
        <v>42333.920081018514</v>
      </c>
    </row>
    <row r="2923" spans="1:21" ht="49" x14ac:dyDescent="0.25">
      <c r="A2923">
        <v>3848</v>
      </c>
      <c r="B2923" s="3" t="s">
        <v>3845</v>
      </c>
      <c r="C2923" s="3" t="s">
        <v>7957</v>
      </c>
      <c r="D2923" s="6">
        <v>13000</v>
      </c>
      <c r="E2923" s="8">
        <v>2129</v>
      </c>
      <c r="F2923" t="s">
        <v>8220</v>
      </c>
      <c r="G2923" t="s">
        <v>8223</v>
      </c>
      <c r="H2923" t="s">
        <v>8245</v>
      </c>
      <c r="I2923">
        <v>1445196989</v>
      </c>
      <c r="J2923">
        <v>1442604989</v>
      </c>
      <c r="K2923" t="b">
        <v>1</v>
      </c>
      <c r="L2923">
        <v>43</v>
      </c>
      <c r="M2923" t="b">
        <v>0</v>
      </c>
      <c r="N2923" t="s">
        <v>8269</v>
      </c>
      <c r="O2923">
        <f t="shared" si="363"/>
        <v>16</v>
      </c>
      <c r="P2923">
        <f t="shared" si="367"/>
        <v>49.51</v>
      </c>
      <c r="Q2923" s="10" t="s">
        <v>8323</v>
      </c>
      <c r="R2923" t="s">
        <v>8326</v>
      </c>
      <c r="S2923" s="14">
        <f t="shared" si="368"/>
        <v>42265.817002314812</v>
      </c>
      <c r="T2923" s="15">
        <f t="shared" si="369"/>
        <v>42295.817002314812</v>
      </c>
      <c r="U2923">
        <f>YEAR(S2923)</f>
        <v>2015</v>
      </c>
    </row>
    <row r="2924" spans="1:21" ht="49" hidden="1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363"/>
        <v>47</v>
      </c>
      <c r="P2924">
        <f t="shared" si="367"/>
        <v>29.63</v>
      </c>
      <c r="Q2924" s="10" t="s">
        <v>8308</v>
      </c>
      <c r="R2924" t="s">
        <v>8318</v>
      </c>
      <c r="S2924" s="14">
        <f t="shared" si="368"/>
        <v>42113.875567129624</v>
      </c>
      <c r="T2924" s="15">
        <f t="shared" si="369"/>
        <v>42143.875567129624</v>
      </c>
    </row>
    <row r="2925" spans="1:21" ht="49" hidden="1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363"/>
        <v>1</v>
      </c>
      <c r="P2925">
        <f t="shared" si="367"/>
        <v>33.71</v>
      </c>
      <c r="Q2925" s="10" t="s">
        <v>8313</v>
      </c>
      <c r="R2925" t="s">
        <v>8353</v>
      </c>
      <c r="S2925" s="14">
        <f t="shared" si="368"/>
        <v>41926.482731481483</v>
      </c>
      <c r="T2925" s="15">
        <f t="shared" si="369"/>
        <v>41956.524398148147</v>
      </c>
    </row>
    <row r="2926" spans="1:21" ht="49" hidden="1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363"/>
        <v>12</v>
      </c>
      <c r="P2926">
        <f t="shared" si="367"/>
        <v>19.670000000000002</v>
      </c>
      <c r="Q2926" s="10" t="s">
        <v>8316</v>
      </c>
      <c r="R2926" t="s">
        <v>8334</v>
      </c>
      <c r="S2926" s="14">
        <f t="shared" si="368"/>
        <v>42409.024305555555</v>
      </c>
      <c r="T2926" s="15">
        <f t="shared" si="369"/>
        <v>42439.024305555555</v>
      </c>
    </row>
    <row r="2927" spans="1:21" ht="49" hidden="1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363"/>
        <v>5</v>
      </c>
      <c r="P2927">
        <f t="shared" si="367"/>
        <v>39.17</v>
      </c>
      <c r="Q2927" s="10" t="s">
        <v>8311</v>
      </c>
      <c r="R2927" t="s">
        <v>8352</v>
      </c>
      <c r="S2927" s="14">
        <f t="shared" si="368"/>
        <v>41642.751458333332</v>
      </c>
      <c r="T2927" s="15">
        <f t="shared" si="369"/>
        <v>41672.751458333332</v>
      </c>
    </row>
    <row r="2928" spans="1:21" ht="49" hidden="1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363"/>
        <v>6</v>
      </c>
      <c r="P2928">
        <f t="shared" si="367"/>
        <v>29.25</v>
      </c>
      <c r="Q2928" s="10" t="s">
        <v>8308</v>
      </c>
      <c r="R2928" t="s">
        <v>8310</v>
      </c>
      <c r="S2928" s="14">
        <f t="shared" si="368"/>
        <v>41977.040185185186</v>
      </c>
      <c r="T2928" s="15">
        <f t="shared" si="369"/>
        <v>41985.299305555556</v>
      </c>
    </row>
    <row r="2929" spans="1:21" ht="49" hidden="1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363"/>
        <v>12</v>
      </c>
      <c r="P2929">
        <f t="shared" si="367"/>
        <v>39</v>
      </c>
      <c r="Q2929" s="10" t="s">
        <v>8311</v>
      </c>
      <c r="R2929" t="s">
        <v>8356</v>
      </c>
      <c r="S2929" s="14">
        <f t="shared" si="368"/>
        <v>42639.441932870366</v>
      </c>
      <c r="T2929" s="15">
        <f t="shared" si="369"/>
        <v>42653.441932870366</v>
      </c>
    </row>
    <row r="2930" spans="1:21" ht="49" x14ac:dyDescent="0.25">
      <c r="A2930">
        <v>3849</v>
      </c>
      <c r="B2930" s="3" t="s">
        <v>3846</v>
      </c>
      <c r="C2930" s="3" t="s">
        <v>7958</v>
      </c>
      <c r="D2930" s="6">
        <v>30000</v>
      </c>
      <c r="E2930" s="8">
        <v>2113</v>
      </c>
      <c r="F2930" t="s">
        <v>8220</v>
      </c>
      <c r="G2930" t="s">
        <v>8235</v>
      </c>
      <c r="H2930" t="s">
        <v>8248</v>
      </c>
      <c r="I2930">
        <v>1434047084</v>
      </c>
      <c r="J2930">
        <v>1431455084</v>
      </c>
      <c r="K2930" t="b">
        <v>1</v>
      </c>
      <c r="L2930">
        <v>28</v>
      </c>
      <c r="M2930" t="b">
        <v>0</v>
      </c>
      <c r="N2930" t="s">
        <v>8269</v>
      </c>
      <c r="O2930">
        <f t="shared" si="363"/>
        <v>7</v>
      </c>
      <c r="P2930">
        <f t="shared" si="367"/>
        <v>75.459999999999994</v>
      </c>
      <c r="Q2930" s="10" t="s">
        <v>8323</v>
      </c>
      <c r="R2930" t="s">
        <v>8326</v>
      </c>
      <c r="S2930" s="14">
        <f t="shared" si="368"/>
        <v>42136.767175925925</v>
      </c>
      <c r="T2930" s="15">
        <f t="shared" si="369"/>
        <v>42166.767175925925</v>
      </c>
      <c r="U2930">
        <f>YEAR(S2930)</f>
        <v>2015</v>
      </c>
    </row>
    <row r="2931" spans="1:21" ht="33" hidden="1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363"/>
        <v>2</v>
      </c>
      <c r="P2931">
        <f t="shared" si="367"/>
        <v>33.29</v>
      </c>
      <c r="Q2931" s="10" t="s">
        <v>8308</v>
      </c>
      <c r="R2931" t="s">
        <v>8310</v>
      </c>
      <c r="S2931" s="14">
        <f t="shared" si="368"/>
        <v>42660.552465277782</v>
      </c>
      <c r="T2931" s="15">
        <f t="shared" si="369"/>
        <v>42691.594131944439</v>
      </c>
    </row>
    <row r="2932" spans="1:21" ht="49" hidden="1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363"/>
        <v>4</v>
      </c>
      <c r="P2932">
        <f t="shared" si="367"/>
        <v>29.13</v>
      </c>
      <c r="Q2932" s="10" t="s">
        <v>8319</v>
      </c>
      <c r="R2932" t="s">
        <v>8345</v>
      </c>
      <c r="S2932" s="14">
        <f t="shared" si="368"/>
        <v>42042.676226851851</v>
      </c>
      <c r="T2932" s="15">
        <f t="shared" si="369"/>
        <v>42094.551388888889</v>
      </c>
    </row>
    <row r="2933" spans="1:21" ht="49" hidden="1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363"/>
        <v>1</v>
      </c>
      <c r="P2933">
        <f t="shared" si="367"/>
        <v>57.5</v>
      </c>
      <c r="Q2933" s="10" t="s">
        <v>8321</v>
      </c>
      <c r="R2933" t="s">
        <v>8339</v>
      </c>
      <c r="S2933" s="14">
        <f t="shared" si="368"/>
        <v>40956.553530092591</v>
      </c>
      <c r="T2933" s="15">
        <f t="shared" si="369"/>
        <v>40986.511863425927</v>
      </c>
    </row>
    <row r="2934" spans="1:21" ht="33" x14ac:dyDescent="0.25">
      <c r="A2934">
        <v>3850</v>
      </c>
      <c r="B2934" s="3" t="s">
        <v>3847</v>
      </c>
      <c r="C2934" s="3" t="s">
        <v>7959</v>
      </c>
      <c r="D2934" s="6">
        <v>1000</v>
      </c>
      <c r="E2934" s="8">
        <v>38</v>
      </c>
      <c r="F2934" t="s">
        <v>8220</v>
      </c>
      <c r="G2934" t="s">
        <v>8223</v>
      </c>
      <c r="H2934" t="s">
        <v>8245</v>
      </c>
      <c r="I2934">
        <v>1420081143</v>
      </c>
      <c r="J2934">
        <v>1417489143</v>
      </c>
      <c r="K2934" t="b">
        <v>1</v>
      </c>
      <c r="L2934">
        <v>4</v>
      </c>
      <c r="M2934" t="b">
        <v>0</v>
      </c>
      <c r="N2934" t="s">
        <v>8269</v>
      </c>
      <c r="O2934">
        <f t="shared" si="363"/>
        <v>4</v>
      </c>
      <c r="P2934">
        <f t="shared" si="367"/>
        <v>9.5</v>
      </c>
      <c r="Q2934" s="10" t="s">
        <v>8323</v>
      </c>
      <c r="R2934" t="s">
        <v>8326</v>
      </c>
      <c r="S2934" s="14">
        <f t="shared" si="368"/>
        <v>41975.124340277776</v>
      </c>
      <c r="T2934" s="15">
        <f t="shared" si="369"/>
        <v>42005.124340277776</v>
      </c>
      <c r="U2934">
        <f>YEAR(S2934)</f>
        <v>2014</v>
      </c>
    </row>
    <row r="2935" spans="1:21" ht="49" hidden="1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363"/>
        <v>0</v>
      </c>
      <c r="P2935">
        <f t="shared" si="367"/>
        <v>45.2</v>
      </c>
      <c r="Q2935" s="10" t="s">
        <v>8308</v>
      </c>
      <c r="R2935" t="s">
        <v>8310</v>
      </c>
      <c r="S2935" s="14">
        <f t="shared" si="368"/>
        <v>42111.709027777775</v>
      </c>
      <c r="T2935" s="15">
        <f t="shared" si="369"/>
        <v>42156.709027777775</v>
      </c>
    </row>
    <row r="2936" spans="1:21" ht="49" hidden="1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363"/>
        <v>6</v>
      </c>
      <c r="P2936">
        <f t="shared" si="367"/>
        <v>28.13</v>
      </c>
      <c r="Q2936" s="10" t="s">
        <v>8327</v>
      </c>
      <c r="R2936" t="s">
        <v>8330</v>
      </c>
      <c r="S2936" s="14">
        <f t="shared" si="368"/>
        <v>41922.783229166671</v>
      </c>
      <c r="T2936" s="15">
        <f t="shared" si="369"/>
        <v>41952.824895833335</v>
      </c>
    </row>
    <row r="2937" spans="1:21" ht="49" hidden="1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363"/>
        <v>11</v>
      </c>
      <c r="P2937">
        <f t="shared" si="367"/>
        <v>45</v>
      </c>
      <c r="Q2937" s="10" t="s">
        <v>8316</v>
      </c>
      <c r="R2937" t="s">
        <v>8334</v>
      </c>
      <c r="S2937" s="14">
        <f t="shared" si="368"/>
        <v>40332.886712962965</v>
      </c>
      <c r="T2937" s="15">
        <f t="shared" si="369"/>
        <v>40380.791666666664</v>
      </c>
    </row>
    <row r="2938" spans="1:21" ht="49" x14ac:dyDescent="0.25">
      <c r="A2938">
        <v>3851</v>
      </c>
      <c r="B2938" s="3" t="s">
        <v>3848</v>
      </c>
      <c r="C2938" s="3" t="s">
        <v>7960</v>
      </c>
      <c r="D2938" s="6">
        <v>2500</v>
      </c>
      <c r="E2938" s="8">
        <v>852</v>
      </c>
      <c r="F2938" t="s">
        <v>8220</v>
      </c>
      <c r="G2938" t="s">
        <v>8224</v>
      </c>
      <c r="H2938" t="s">
        <v>8246</v>
      </c>
      <c r="I2938">
        <v>1437129179</v>
      </c>
      <c r="J2938">
        <v>1434537179</v>
      </c>
      <c r="K2938" t="b">
        <v>1</v>
      </c>
      <c r="L2938">
        <v>24</v>
      </c>
      <c r="M2938" t="b">
        <v>0</v>
      </c>
      <c r="N2938" t="s">
        <v>8269</v>
      </c>
      <c r="O2938">
        <f t="shared" si="363"/>
        <v>34</v>
      </c>
      <c r="P2938">
        <f t="shared" si="367"/>
        <v>35.5</v>
      </c>
      <c r="Q2938" s="10" t="s">
        <v>8323</v>
      </c>
      <c r="R2938" t="s">
        <v>8326</v>
      </c>
      <c r="S2938" s="14">
        <f t="shared" si="368"/>
        <v>42172.439571759256</v>
      </c>
      <c r="T2938" s="15">
        <f t="shared" si="369"/>
        <v>42202.439571759256</v>
      </c>
      <c r="U2938">
        <f t="shared" ref="U2938:U2940" si="372">YEAR(S2938)</f>
        <v>2015</v>
      </c>
    </row>
    <row r="2939" spans="1:21" ht="49" x14ac:dyDescent="0.25">
      <c r="A2939">
        <v>3852</v>
      </c>
      <c r="B2939" s="3" t="s">
        <v>3849</v>
      </c>
      <c r="C2939" s="3" t="s">
        <v>7961</v>
      </c>
      <c r="D2939" s="6">
        <v>10000</v>
      </c>
      <c r="E2939" s="8">
        <v>20</v>
      </c>
      <c r="F2939" t="s">
        <v>8220</v>
      </c>
      <c r="G2939" t="s">
        <v>8223</v>
      </c>
      <c r="H2939" t="s">
        <v>8245</v>
      </c>
      <c r="I2939">
        <v>1427427276</v>
      </c>
      <c r="J2939">
        <v>1425270876</v>
      </c>
      <c r="K2939" t="b">
        <v>0</v>
      </c>
      <c r="L2939">
        <v>2</v>
      </c>
      <c r="M2939" t="b">
        <v>0</v>
      </c>
      <c r="N2939" t="s">
        <v>8269</v>
      </c>
      <c r="O2939">
        <f t="shared" si="363"/>
        <v>0</v>
      </c>
      <c r="P2939">
        <f t="shared" si="367"/>
        <v>10</v>
      </c>
      <c r="Q2939" s="10" t="s">
        <v>8323</v>
      </c>
      <c r="R2939" t="s">
        <v>8326</v>
      </c>
      <c r="S2939" s="14">
        <f t="shared" si="368"/>
        <v>42065.190694444449</v>
      </c>
      <c r="T2939" s="15">
        <f t="shared" si="369"/>
        <v>42090.149027777778</v>
      </c>
      <c r="U2939">
        <f t="shared" si="372"/>
        <v>2015</v>
      </c>
    </row>
    <row r="2940" spans="1:21" ht="33" x14ac:dyDescent="0.25">
      <c r="A2940">
        <v>3853</v>
      </c>
      <c r="B2940" s="3" t="s">
        <v>3850</v>
      </c>
      <c r="C2940" s="3" t="s">
        <v>7962</v>
      </c>
      <c r="D2940" s="6">
        <v>100000</v>
      </c>
      <c r="E2940" s="8">
        <v>26</v>
      </c>
      <c r="F2940" t="s">
        <v>8220</v>
      </c>
      <c r="G2940" t="s">
        <v>8223</v>
      </c>
      <c r="H2940" t="s">
        <v>8245</v>
      </c>
      <c r="I2940">
        <v>1409602178</v>
      </c>
      <c r="J2940">
        <v>1406578178</v>
      </c>
      <c r="K2940" t="b">
        <v>0</v>
      </c>
      <c r="L2940">
        <v>2</v>
      </c>
      <c r="M2940" t="b">
        <v>0</v>
      </c>
      <c r="N2940" t="s">
        <v>8269</v>
      </c>
      <c r="O2940">
        <f t="shared" si="363"/>
        <v>0</v>
      </c>
      <c r="P2940">
        <f t="shared" si="367"/>
        <v>13</v>
      </c>
      <c r="Q2940" s="10" t="s">
        <v>8323</v>
      </c>
      <c r="R2940" t="s">
        <v>8326</v>
      </c>
      <c r="S2940" s="14">
        <f t="shared" si="368"/>
        <v>41848.84002314815</v>
      </c>
      <c r="T2940" s="15">
        <f t="shared" si="369"/>
        <v>41883.84002314815</v>
      </c>
      <c r="U2940">
        <f t="shared" si="372"/>
        <v>2014</v>
      </c>
    </row>
    <row r="2941" spans="1:21" ht="49" hidden="1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363"/>
        <v>4</v>
      </c>
      <c r="P2941">
        <f t="shared" si="367"/>
        <v>24.78</v>
      </c>
      <c r="Q2941" s="10" t="s">
        <v>8308</v>
      </c>
      <c r="R2941" t="s">
        <v>8342</v>
      </c>
      <c r="S2941" s="14">
        <f t="shared" si="368"/>
        <v>42377.554756944446</v>
      </c>
      <c r="T2941" s="15">
        <f t="shared" si="369"/>
        <v>42408.542361111111</v>
      </c>
    </row>
    <row r="2942" spans="1:21" ht="49" hidden="1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363"/>
        <v>2</v>
      </c>
      <c r="P2942">
        <f t="shared" si="367"/>
        <v>74.33</v>
      </c>
      <c r="Q2942" s="10" t="s">
        <v>8311</v>
      </c>
      <c r="R2942" t="s">
        <v>8349</v>
      </c>
      <c r="S2942" s="14">
        <f t="shared" si="368"/>
        <v>42786.000023148154</v>
      </c>
      <c r="T2942" s="15">
        <f t="shared" si="369"/>
        <v>42826.165972222225</v>
      </c>
    </row>
    <row r="2943" spans="1:21" ht="49" hidden="1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363"/>
        <v>0</v>
      </c>
      <c r="P2943">
        <f t="shared" si="367"/>
        <v>55</v>
      </c>
      <c r="Q2943" s="10" t="s">
        <v>8308</v>
      </c>
      <c r="R2943" t="s">
        <v>8310</v>
      </c>
      <c r="S2943" s="14">
        <f t="shared" si="368"/>
        <v>42561.829421296294</v>
      </c>
      <c r="T2943" s="15">
        <f t="shared" si="369"/>
        <v>42618.124305555553</v>
      </c>
    </row>
    <row r="2944" spans="1:21" ht="49" hidden="1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363"/>
        <v>4</v>
      </c>
      <c r="P2944">
        <f t="shared" si="367"/>
        <v>54</v>
      </c>
      <c r="Q2944" s="10" t="s">
        <v>8327</v>
      </c>
      <c r="R2944" t="s">
        <v>8330</v>
      </c>
      <c r="S2944" s="14">
        <f t="shared" si="368"/>
        <v>42806.863946759258</v>
      </c>
      <c r="T2944" s="15">
        <f t="shared" si="369"/>
        <v>42836.863946759258</v>
      </c>
    </row>
    <row r="2945" spans="1:21" ht="33" hidden="1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363"/>
        <v>7</v>
      </c>
      <c r="P2945">
        <f t="shared" si="367"/>
        <v>108</v>
      </c>
      <c r="Q2945" s="10" t="s">
        <v>8323</v>
      </c>
      <c r="R2945" t="s">
        <v>8335</v>
      </c>
      <c r="S2945" s="14">
        <f t="shared" si="368"/>
        <v>42053.672824074078</v>
      </c>
      <c r="T2945" s="15">
        <f t="shared" si="369"/>
        <v>42113.631157407406</v>
      </c>
    </row>
    <row r="2946" spans="1:21" ht="33" x14ac:dyDescent="0.25">
      <c r="A2946">
        <v>3854</v>
      </c>
      <c r="B2946" s="3" t="s">
        <v>3851</v>
      </c>
      <c r="C2946" s="3" t="s">
        <v>7963</v>
      </c>
      <c r="D2946" s="6">
        <v>11000</v>
      </c>
      <c r="E2946" s="8">
        <v>1788</v>
      </c>
      <c r="F2946" t="s">
        <v>8220</v>
      </c>
      <c r="G2946" t="s">
        <v>8223</v>
      </c>
      <c r="H2946" t="s">
        <v>8245</v>
      </c>
      <c r="I2946">
        <v>1431206058</v>
      </c>
      <c r="J2946">
        <v>1428614058</v>
      </c>
      <c r="K2946" t="b">
        <v>0</v>
      </c>
      <c r="L2946">
        <v>20</v>
      </c>
      <c r="M2946" t="b">
        <v>0</v>
      </c>
      <c r="N2946" t="s">
        <v>8269</v>
      </c>
      <c r="O2946">
        <f t="shared" ref="O2946:O3009" si="373">ROUND(E2946/D2946*100,0)</f>
        <v>16</v>
      </c>
      <c r="P2946">
        <f t="shared" si="367"/>
        <v>89.4</v>
      </c>
      <c r="Q2946" s="10" t="s">
        <v>8323</v>
      </c>
      <c r="R2946" t="s">
        <v>8326</v>
      </c>
      <c r="S2946" s="14">
        <f t="shared" si="368"/>
        <v>42103.884930555556</v>
      </c>
      <c r="T2946" s="15">
        <f t="shared" si="369"/>
        <v>42133.884930555556</v>
      </c>
      <c r="U2946">
        <f>YEAR(S2946)</f>
        <v>2015</v>
      </c>
    </row>
    <row r="2947" spans="1:21" ht="49" hidden="1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si="373"/>
        <v>0</v>
      </c>
      <c r="P2947">
        <f t="shared" si="367"/>
        <v>71.67</v>
      </c>
      <c r="Q2947" s="10" t="s">
        <v>8321</v>
      </c>
      <c r="R2947" t="s">
        <v>8339</v>
      </c>
      <c r="S2947" s="14">
        <f t="shared" si="368"/>
        <v>40882.481666666667</v>
      </c>
      <c r="T2947" s="15">
        <f t="shared" si="369"/>
        <v>40913.481249999997</v>
      </c>
    </row>
    <row r="2948" spans="1:21" ht="65" hidden="1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373"/>
        <v>3</v>
      </c>
      <c r="P2948">
        <f t="shared" si="367"/>
        <v>53.75</v>
      </c>
      <c r="Q2948" s="10" t="s">
        <v>8321</v>
      </c>
      <c r="R2948" t="s">
        <v>8339</v>
      </c>
      <c r="S2948" s="14">
        <f t="shared" si="368"/>
        <v>40247.886006944449</v>
      </c>
      <c r="T2948" s="15">
        <f t="shared" si="369"/>
        <v>40306.927777777775</v>
      </c>
    </row>
    <row r="2949" spans="1:21" ht="49" x14ac:dyDescent="0.25">
      <c r="A2949">
        <v>3855</v>
      </c>
      <c r="B2949" s="3" t="s">
        <v>3852</v>
      </c>
      <c r="C2949" s="3" t="s">
        <v>7964</v>
      </c>
      <c r="D2949" s="6">
        <v>1000</v>
      </c>
      <c r="E2949" s="8">
        <v>25</v>
      </c>
      <c r="F2949" t="s">
        <v>8220</v>
      </c>
      <c r="G2949" t="s">
        <v>8223</v>
      </c>
      <c r="H2949" t="s">
        <v>8245</v>
      </c>
      <c r="I2949">
        <v>1427408271</v>
      </c>
      <c r="J2949">
        <v>1424819871</v>
      </c>
      <c r="K2949" t="b">
        <v>0</v>
      </c>
      <c r="L2949">
        <v>1</v>
      </c>
      <c r="M2949" t="b">
        <v>0</v>
      </c>
      <c r="N2949" t="s">
        <v>8269</v>
      </c>
      <c r="O2949">
        <f t="shared" si="373"/>
        <v>3</v>
      </c>
      <c r="P2949">
        <f t="shared" si="367"/>
        <v>25</v>
      </c>
      <c r="Q2949" s="10" t="s">
        <v>8323</v>
      </c>
      <c r="R2949" t="s">
        <v>8326</v>
      </c>
      <c r="S2949" s="14">
        <f t="shared" si="368"/>
        <v>42059.970729166671</v>
      </c>
      <c r="T2949" s="15">
        <f t="shared" si="369"/>
        <v>42089.929062499999</v>
      </c>
      <c r="U2949">
        <f t="shared" ref="U2949:U2950" si="374">YEAR(S2949)</f>
        <v>2015</v>
      </c>
    </row>
    <row r="2950" spans="1:21" ht="49" x14ac:dyDescent="0.25">
      <c r="A2950">
        <v>3856</v>
      </c>
      <c r="B2950" s="3" t="s">
        <v>3853</v>
      </c>
      <c r="C2950" s="3" t="s">
        <v>7965</v>
      </c>
      <c r="D2950" s="6">
        <v>5000</v>
      </c>
      <c r="E2950" s="8">
        <v>1</v>
      </c>
      <c r="F2950" t="s">
        <v>8220</v>
      </c>
      <c r="G2950" t="s">
        <v>8223</v>
      </c>
      <c r="H2950" t="s">
        <v>8245</v>
      </c>
      <c r="I2950">
        <v>1425833403</v>
      </c>
      <c r="J2950">
        <v>1423245003</v>
      </c>
      <c r="K2950" t="b">
        <v>0</v>
      </c>
      <c r="L2950">
        <v>1</v>
      </c>
      <c r="M2950" t="b">
        <v>0</v>
      </c>
      <c r="N2950" t="s">
        <v>8269</v>
      </c>
      <c r="O2950">
        <f t="shared" si="373"/>
        <v>0</v>
      </c>
      <c r="P2950">
        <f t="shared" si="367"/>
        <v>1</v>
      </c>
      <c r="Q2950" s="10" t="s">
        <v>8323</v>
      </c>
      <c r="R2950" t="s">
        <v>8326</v>
      </c>
      <c r="S2950" s="14">
        <f t="shared" si="368"/>
        <v>42041.743090277778</v>
      </c>
      <c r="T2950" s="15">
        <f t="shared" si="369"/>
        <v>42071.701423611114</v>
      </c>
      <c r="U2950">
        <f t="shared" si="374"/>
        <v>2015</v>
      </c>
    </row>
    <row r="2951" spans="1:21" ht="81" hidden="1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373"/>
        <v>4</v>
      </c>
      <c r="P2951">
        <f t="shared" si="367"/>
        <v>30.29</v>
      </c>
      <c r="Q2951" s="10" t="s">
        <v>8308</v>
      </c>
      <c r="R2951" t="s">
        <v>8310</v>
      </c>
      <c r="S2951" s="14">
        <f t="shared" si="368"/>
        <v>42538.75680555556</v>
      </c>
      <c r="T2951" s="15">
        <f t="shared" si="369"/>
        <v>42563.785416666666</v>
      </c>
    </row>
    <row r="2952" spans="1:21" ht="49" hidden="1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373"/>
        <v>1</v>
      </c>
      <c r="P2952">
        <f t="shared" si="367"/>
        <v>53</v>
      </c>
      <c r="Q2952" s="10" t="s">
        <v>8346</v>
      </c>
      <c r="R2952" t="s">
        <v>8347</v>
      </c>
      <c r="S2952" s="14">
        <f t="shared" si="368"/>
        <v>42598.053113425922</v>
      </c>
      <c r="T2952" s="15">
        <f t="shared" si="369"/>
        <v>42638.053113425922</v>
      </c>
    </row>
    <row r="2953" spans="1:21" ht="49" hidden="1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373"/>
        <v>1</v>
      </c>
      <c r="P2953">
        <f t="shared" si="367"/>
        <v>16.309999999999999</v>
      </c>
      <c r="Q2953" s="10" t="s">
        <v>8316</v>
      </c>
      <c r="R2953" t="s">
        <v>8344</v>
      </c>
      <c r="S2953" s="14">
        <f t="shared" si="368"/>
        <v>42155.129652777774</v>
      </c>
      <c r="T2953" s="15">
        <f t="shared" si="369"/>
        <v>42185.129652777774</v>
      </c>
    </row>
    <row r="2954" spans="1:21" ht="49" x14ac:dyDescent="0.25">
      <c r="A2954">
        <v>3857</v>
      </c>
      <c r="B2954" s="3" t="s">
        <v>3854</v>
      </c>
      <c r="C2954" s="3" t="s">
        <v>7966</v>
      </c>
      <c r="D2954" s="6">
        <v>5000</v>
      </c>
      <c r="E2954" s="8">
        <v>260</v>
      </c>
      <c r="F2954" t="s">
        <v>8220</v>
      </c>
      <c r="G2954" t="s">
        <v>8223</v>
      </c>
      <c r="H2954" t="s">
        <v>8245</v>
      </c>
      <c r="I2954">
        <v>1406913120</v>
      </c>
      <c r="J2954">
        <v>1404927690</v>
      </c>
      <c r="K2954" t="b">
        <v>0</v>
      </c>
      <c r="L2954">
        <v>4</v>
      </c>
      <c r="M2954" t="b">
        <v>0</v>
      </c>
      <c r="N2954" t="s">
        <v>8269</v>
      </c>
      <c r="O2954">
        <f t="shared" si="373"/>
        <v>5</v>
      </c>
      <c r="P2954">
        <f t="shared" si="367"/>
        <v>65</v>
      </c>
      <c r="Q2954" s="10" t="s">
        <v>8323</v>
      </c>
      <c r="R2954" t="s">
        <v>8326</v>
      </c>
      <c r="S2954" s="14">
        <f t="shared" si="368"/>
        <v>41829.73715277778</v>
      </c>
      <c r="T2954" s="15">
        <f t="shared" si="369"/>
        <v>41852.716666666667</v>
      </c>
      <c r="U2954">
        <f t="shared" ref="U2954:U2955" si="375">YEAR(S2954)</f>
        <v>2014</v>
      </c>
    </row>
    <row r="2955" spans="1:21" ht="49" x14ac:dyDescent="0.25">
      <c r="A2955">
        <v>3858</v>
      </c>
      <c r="B2955" s="3" t="s">
        <v>3855</v>
      </c>
      <c r="C2955" s="3" t="s">
        <v>7967</v>
      </c>
      <c r="D2955" s="6">
        <v>500</v>
      </c>
      <c r="E2955" s="8">
        <v>10</v>
      </c>
      <c r="F2955" t="s">
        <v>8220</v>
      </c>
      <c r="G2955" t="s">
        <v>8224</v>
      </c>
      <c r="H2955" t="s">
        <v>8246</v>
      </c>
      <c r="I2955">
        <v>1432328400</v>
      </c>
      <c r="J2955">
        <v>1430734844</v>
      </c>
      <c r="K2955" t="b">
        <v>0</v>
      </c>
      <c r="L2955">
        <v>1</v>
      </c>
      <c r="M2955" t="b">
        <v>0</v>
      </c>
      <c r="N2955" t="s">
        <v>8269</v>
      </c>
      <c r="O2955">
        <f t="shared" si="373"/>
        <v>2</v>
      </c>
      <c r="P2955">
        <f t="shared" si="367"/>
        <v>10</v>
      </c>
      <c r="Q2955" s="10" t="s">
        <v>8323</v>
      </c>
      <c r="R2955" t="s">
        <v>8326</v>
      </c>
      <c r="S2955" s="14">
        <f t="shared" si="368"/>
        <v>42128.431064814817</v>
      </c>
      <c r="T2955" s="15">
        <f t="shared" si="369"/>
        <v>42146.875</v>
      </c>
      <c r="U2955">
        <f t="shared" si="375"/>
        <v>2015</v>
      </c>
    </row>
    <row r="2956" spans="1:21" ht="49" hidden="1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373"/>
        <v>3</v>
      </c>
      <c r="P2956">
        <f t="shared" si="367"/>
        <v>35</v>
      </c>
      <c r="Q2956" s="10" t="s">
        <v>8327</v>
      </c>
      <c r="R2956" t="s">
        <v>8354</v>
      </c>
      <c r="S2956" s="14">
        <f t="shared" si="368"/>
        <v>41583.135405092595</v>
      </c>
      <c r="T2956" s="15">
        <f t="shared" si="369"/>
        <v>41623.135405092595</v>
      </c>
    </row>
    <row r="2957" spans="1:21" ht="49" hidden="1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373"/>
        <v>2</v>
      </c>
      <c r="P2957">
        <f t="shared" si="367"/>
        <v>52.5</v>
      </c>
      <c r="Q2957" s="10" t="s">
        <v>8319</v>
      </c>
      <c r="R2957" t="s">
        <v>8357</v>
      </c>
      <c r="S2957" s="14">
        <f t="shared" si="368"/>
        <v>41854.389780092592</v>
      </c>
      <c r="T2957" s="15">
        <f t="shared" si="369"/>
        <v>41871.389780092592</v>
      </c>
    </row>
    <row r="2958" spans="1:21" ht="49" hidden="1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373"/>
        <v>103</v>
      </c>
      <c r="P2958">
        <f t="shared" si="367"/>
        <v>15.77</v>
      </c>
      <c r="Q2958" s="10" t="s">
        <v>8321</v>
      </c>
      <c r="R2958" t="s">
        <v>8343</v>
      </c>
      <c r="S2958" s="14">
        <f t="shared" si="368"/>
        <v>42042.615613425922</v>
      </c>
      <c r="T2958" s="15">
        <f t="shared" si="369"/>
        <v>42057.479166666672</v>
      </c>
    </row>
    <row r="2959" spans="1:21" ht="49" hidden="1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373"/>
        <v>1</v>
      </c>
      <c r="P2959">
        <f t="shared" si="367"/>
        <v>68.33</v>
      </c>
      <c r="Q2959" s="10" t="s">
        <v>8321</v>
      </c>
      <c r="R2959" t="s">
        <v>8339</v>
      </c>
      <c r="S2959" s="14">
        <f t="shared" si="368"/>
        <v>42738.615289351852</v>
      </c>
      <c r="T2959" s="15">
        <f t="shared" si="369"/>
        <v>42768.615289351852</v>
      </c>
    </row>
    <row r="2960" spans="1:21" ht="49" hidden="1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373"/>
        <v>0</v>
      </c>
      <c r="P2960">
        <f t="shared" si="367"/>
        <v>68.33</v>
      </c>
      <c r="Q2960" s="10" t="s">
        <v>8308</v>
      </c>
      <c r="R2960" t="s">
        <v>8310</v>
      </c>
      <c r="S2960" s="14">
        <f t="shared" si="368"/>
        <v>41838.840474537035</v>
      </c>
      <c r="T2960" s="15">
        <f t="shared" si="369"/>
        <v>41883.840474537035</v>
      </c>
    </row>
    <row r="2961" spans="1:21" ht="49" hidden="1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373"/>
        <v>41</v>
      </c>
      <c r="P2961">
        <f t="shared" si="367"/>
        <v>29.29</v>
      </c>
      <c r="Q2961" s="10" t="s">
        <v>8327</v>
      </c>
      <c r="R2961" t="s">
        <v>8328</v>
      </c>
      <c r="S2961" s="14">
        <f t="shared" si="368"/>
        <v>42603.870520833334</v>
      </c>
      <c r="T2961" s="15">
        <f t="shared" si="369"/>
        <v>42628.870520833334</v>
      </c>
    </row>
    <row r="2962" spans="1:21" ht="65" hidden="1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373"/>
        <v>11</v>
      </c>
      <c r="P2962">
        <f t="shared" si="367"/>
        <v>51.25</v>
      </c>
      <c r="Q2962" s="10" t="s">
        <v>8311</v>
      </c>
      <c r="R2962" t="s">
        <v>8349</v>
      </c>
      <c r="S2962" s="14">
        <f t="shared" si="368"/>
        <v>40399.065868055557</v>
      </c>
      <c r="T2962" s="15">
        <f t="shared" si="369"/>
        <v>40423.083333333336</v>
      </c>
    </row>
    <row r="2963" spans="1:21" ht="33" hidden="1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373"/>
        <v>21</v>
      </c>
      <c r="P2963">
        <f t="shared" si="367"/>
        <v>20.5</v>
      </c>
      <c r="Q2963" s="10" t="s">
        <v>8313</v>
      </c>
      <c r="R2963" t="s">
        <v>8351</v>
      </c>
      <c r="S2963" s="14">
        <f t="shared" si="368"/>
        <v>42445.712754629625</v>
      </c>
      <c r="T2963" s="15">
        <f t="shared" si="369"/>
        <v>42505.681249999994</v>
      </c>
    </row>
    <row r="2964" spans="1:21" ht="49" x14ac:dyDescent="0.25">
      <c r="A2964">
        <v>3859</v>
      </c>
      <c r="B2964" s="3" t="s">
        <v>3856</v>
      </c>
      <c r="C2964" s="3" t="s">
        <v>7968</v>
      </c>
      <c r="D2964" s="6">
        <v>2500</v>
      </c>
      <c r="E2964" s="8">
        <v>1</v>
      </c>
      <c r="F2964" t="s">
        <v>8220</v>
      </c>
      <c r="G2964" t="s">
        <v>8223</v>
      </c>
      <c r="H2964" t="s">
        <v>8245</v>
      </c>
      <c r="I2964">
        <v>1403730000</v>
      </c>
      <c r="J2964">
        <v>1401485207</v>
      </c>
      <c r="K2964" t="b">
        <v>0</v>
      </c>
      <c r="L2964">
        <v>1</v>
      </c>
      <c r="M2964" t="b">
        <v>0</v>
      </c>
      <c r="N2964" t="s">
        <v>8269</v>
      </c>
      <c r="O2964">
        <f t="shared" si="373"/>
        <v>0</v>
      </c>
      <c r="P2964">
        <f t="shared" ref="P2964:P3027" si="376">IFERROR(ROUND(E2964/L2964,2),0)</f>
        <v>1</v>
      </c>
      <c r="Q2964" s="10" t="s">
        <v>8323</v>
      </c>
      <c r="R2964" t="s">
        <v>8326</v>
      </c>
      <c r="S2964" s="14">
        <f t="shared" ref="S2964:S3027" si="377">(((J2964/60)/60)/24)+DATE(1970,1,1)</f>
        <v>41789.893599537041</v>
      </c>
      <c r="T2964" s="15">
        <f t="shared" ref="T2964:T3027" si="378">(((I2964/60)/60)/24)+DATE(1970,1,1)</f>
        <v>41815.875</v>
      </c>
      <c r="U2964">
        <f>YEAR(S2964)</f>
        <v>2014</v>
      </c>
    </row>
    <row r="2965" spans="1:21" ht="49" hidden="1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373"/>
        <v>7</v>
      </c>
      <c r="P2965">
        <f t="shared" si="376"/>
        <v>40.78</v>
      </c>
      <c r="Q2965" s="10" t="s">
        <v>8321</v>
      </c>
      <c r="R2965" t="s">
        <v>8339</v>
      </c>
      <c r="S2965" s="14">
        <f t="shared" si="377"/>
        <v>40934.376145833332</v>
      </c>
      <c r="T2965" s="15">
        <f t="shared" si="378"/>
        <v>40994.334479166668</v>
      </c>
    </row>
    <row r="2966" spans="1:21" ht="49" hidden="1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373"/>
        <v>17</v>
      </c>
      <c r="P2966">
        <f t="shared" si="376"/>
        <v>16.829999999999998</v>
      </c>
      <c r="Q2966" s="10" t="s">
        <v>8319</v>
      </c>
      <c r="R2966" t="s">
        <v>8345</v>
      </c>
      <c r="S2966" s="14">
        <f t="shared" si="377"/>
        <v>42399.882615740738</v>
      </c>
      <c r="T2966" s="15">
        <f t="shared" si="378"/>
        <v>42459.840949074074</v>
      </c>
    </row>
    <row r="2967" spans="1:21" ht="49" x14ac:dyDescent="0.25">
      <c r="A2967">
        <v>3860</v>
      </c>
      <c r="B2967" s="3" t="s">
        <v>3857</v>
      </c>
      <c r="C2967" s="3" t="s">
        <v>7969</v>
      </c>
      <c r="D2967" s="6">
        <v>6000</v>
      </c>
      <c r="E2967" s="8">
        <v>1060</v>
      </c>
      <c r="F2967" t="s">
        <v>8220</v>
      </c>
      <c r="G2967" t="s">
        <v>8223</v>
      </c>
      <c r="H2967" t="s">
        <v>8245</v>
      </c>
      <c r="I2967">
        <v>1407858710</v>
      </c>
      <c r="J2967">
        <v>1405266710</v>
      </c>
      <c r="K2967" t="b">
        <v>0</v>
      </c>
      <c r="L2967">
        <v>13</v>
      </c>
      <c r="M2967" t="b">
        <v>0</v>
      </c>
      <c r="N2967" t="s">
        <v>8269</v>
      </c>
      <c r="O2967">
        <f t="shared" si="373"/>
        <v>18</v>
      </c>
      <c r="P2967">
        <f t="shared" si="376"/>
        <v>81.540000000000006</v>
      </c>
      <c r="Q2967" s="10" t="s">
        <v>8323</v>
      </c>
      <c r="R2967" t="s">
        <v>8326</v>
      </c>
      <c r="S2967" s="14">
        <f t="shared" si="377"/>
        <v>41833.660995370366</v>
      </c>
      <c r="T2967" s="15">
        <f t="shared" si="378"/>
        <v>41863.660995370366</v>
      </c>
      <c r="U2967">
        <f>YEAR(S2967)</f>
        <v>2014</v>
      </c>
    </row>
    <row r="2968" spans="1:21" ht="49" hidden="1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373"/>
        <v>1</v>
      </c>
      <c r="P2968">
        <f t="shared" si="376"/>
        <v>22.33</v>
      </c>
      <c r="Q2968" s="10" t="s">
        <v>8319</v>
      </c>
      <c r="R2968" t="s">
        <v>8345</v>
      </c>
      <c r="S2968" s="14">
        <f t="shared" si="377"/>
        <v>42374.822870370372</v>
      </c>
      <c r="T2968" s="15">
        <f t="shared" si="378"/>
        <v>42434.822870370372</v>
      </c>
    </row>
    <row r="2969" spans="1:21" ht="21" x14ac:dyDescent="0.25">
      <c r="A2969">
        <v>3861</v>
      </c>
      <c r="B2969" s="3" t="s">
        <v>3858</v>
      </c>
      <c r="C2969" s="3" t="s">
        <v>7970</v>
      </c>
      <c r="D2969" s="6">
        <v>2000</v>
      </c>
      <c r="E2969" s="8">
        <v>100</v>
      </c>
      <c r="F2969" t="s">
        <v>8220</v>
      </c>
      <c r="G2969" t="s">
        <v>8223</v>
      </c>
      <c r="H2969" t="s">
        <v>8245</v>
      </c>
      <c r="I2969">
        <v>1415828820</v>
      </c>
      <c r="J2969">
        <v>1412258977</v>
      </c>
      <c r="K2969" t="b">
        <v>0</v>
      </c>
      <c r="L2969">
        <v>1</v>
      </c>
      <c r="M2969" t="b">
        <v>0</v>
      </c>
      <c r="N2969" t="s">
        <v>8269</v>
      </c>
      <c r="O2969">
        <f t="shared" si="373"/>
        <v>5</v>
      </c>
      <c r="P2969">
        <f t="shared" si="376"/>
        <v>100</v>
      </c>
      <c r="Q2969" s="10" t="s">
        <v>8323</v>
      </c>
      <c r="R2969" t="s">
        <v>8326</v>
      </c>
      <c r="S2969" s="14">
        <f t="shared" si="377"/>
        <v>41914.590011574073</v>
      </c>
      <c r="T2969" s="15">
        <f t="shared" si="378"/>
        <v>41955.907638888893</v>
      </c>
      <c r="U2969">
        <f t="shared" ref="U2969:U2970" si="379">YEAR(S2969)</f>
        <v>2014</v>
      </c>
    </row>
    <row r="2970" spans="1:21" ht="33" x14ac:dyDescent="0.25">
      <c r="A2970">
        <v>3862</v>
      </c>
      <c r="B2970" s="3" t="s">
        <v>3859</v>
      </c>
      <c r="C2970" s="3" t="s">
        <v>7971</v>
      </c>
      <c r="D2970" s="6">
        <v>7500</v>
      </c>
      <c r="E2970" s="8">
        <v>1</v>
      </c>
      <c r="F2970" t="s">
        <v>8220</v>
      </c>
      <c r="G2970" t="s">
        <v>8223</v>
      </c>
      <c r="H2970" t="s">
        <v>8245</v>
      </c>
      <c r="I2970">
        <v>1473699540</v>
      </c>
      <c r="J2970">
        <v>1472451356</v>
      </c>
      <c r="K2970" t="b">
        <v>0</v>
      </c>
      <c r="L2970">
        <v>1</v>
      </c>
      <c r="M2970" t="b">
        <v>0</v>
      </c>
      <c r="N2970" t="s">
        <v>8269</v>
      </c>
      <c r="O2970">
        <f t="shared" si="373"/>
        <v>0</v>
      </c>
      <c r="P2970">
        <f t="shared" si="376"/>
        <v>1</v>
      </c>
      <c r="Q2970" s="10" t="s">
        <v>8323</v>
      </c>
      <c r="R2970" t="s">
        <v>8326</v>
      </c>
      <c r="S2970" s="14">
        <f t="shared" si="377"/>
        <v>42611.261064814811</v>
      </c>
      <c r="T2970" s="15">
        <f t="shared" si="378"/>
        <v>42625.707638888889</v>
      </c>
      <c r="U2970">
        <f t="shared" si="379"/>
        <v>2016</v>
      </c>
    </row>
    <row r="2971" spans="1:21" ht="33" hidden="1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373"/>
        <v>20</v>
      </c>
      <c r="P2971">
        <f t="shared" si="376"/>
        <v>100</v>
      </c>
      <c r="Q2971" s="10" t="s">
        <v>8321</v>
      </c>
      <c r="R2971" t="s">
        <v>8325</v>
      </c>
      <c r="S2971" s="14">
        <f t="shared" si="377"/>
        <v>42403.080497685187</v>
      </c>
      <c r="T2971" s="15">
        <f t="shared" si="378"/>
        <v>42433.080497685187</v>
      </c>
    </row>
    <row r="2972" spans="1:21" ht="33" hidden="1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373"/>
        <v>3</v>
      </c>
      <c r="P2972">
        <f t="shared" si="376"/>
        <v>200</v>
      </c>
      <c r="Q2972" s="10" t="s">
        <v>8308</v>
      </c>
      <c r="R2972" t="s">
        <v>8342</v>
      </c>
      <c r="S2972" s="14">
        <f t="shared" si="377"/>
        <v>42345.860150462962</v>
      </c>
      <c r="T2972" s="15">
        <f t="shared" si="378"/>
        <v>42375.860150462962</v>
      </c>
    </row>
    <row r="2973" spans="1:21" ht="49" hidden="1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373"/>
        <v>10</v>
      </c>
      <c r="P2973">
        <f t="shared" si="376"/>
        <v>40</v>
      </c>
      <c r="Q2973" s="10" t="s">
        <v>8327</v>
      </c>
      <c r="R2973" t="s">
        <v>8328</v>
      </c>
      <c r="S2973" s="14">
        <f t="shared" si="377"/>
        <v>42065.897719907407</v>
      </c>
      <c r="T2973" s="15">
        <f t="shared" si="378"/>
        <v>42095.856053240743</v>
      </c>
    </row>
    <row r="2974" spans="1:21" ht="49" hidden="1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373"/>
        <v>100</v>
      </c>
      <c r="P2974">
        <f t="shared" si="376"/>
        <v>40</v>
      </c>
      <c r="Q2974" s="10" t="s">
        <v>8311</v>
      </c>
      <c r="R2974" t="s">
        <v>8333</v>
      </c>
      <c r="S2974" s="14">
        <f t="shared" si="377"/>
        <v>42396.8440625</v>
      </c>
      <c r="T2974" s="15">
        <f t="shared" si="378"/>
        <v>42415.332638888889</v>
      </c>
    </row>
    <row r="2975" spans="1:21" ht="49" hidden="1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373"/>
        <v>0</v>
      </c>
      <c r="P2975">
        <f t="shared" si="376"/>
        <v>100</v>
      </c>
      <c r="Q2975" s="10" t="s">
        <v>8311</v>
      </c>
      <c r="R2975" t="s">
        <v>8348</v>
      </c>
      <c r="S2975" s="14">
        <f t="shared" si="377"/>
        <v>42013.915613425925</v>
      </c>
      <c r="T2975" s="15">
        <f t="shared" si="378"/>
        <v>42043.915613425925</v>
      </c>
    </row>
    <row r="2976" spans="1:21" ht="49" hidden="1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373"/>
        <v>3</v>
      </c>
      <c r="P2976">
        <f t="shared" si="376"/>
        <v>200</v>
      </c>
      <c r="Q2976" s="10" t="s">
        <v>8323</v>
      </c>
      <c r="R2976" t="s">
        <v>8324</v>
      </c>
      <c r="S2976" s="14">
        <f t="shared" si="377"/>
        <v>42226.938414351855</v>
      </c>
      <c r="T2976" s="15">
        <f t="shared" si="378"/>
        <v>42256.938414351855</v>
      </c>
    </row>
    <row r="2977" spans="1:21" ht="49" x14ac:dyDescent="0.25">
      <c r="A2977">
        <v>3863</v>
      </c>
      <c r="B2977" s="3" t="s">
        <v>3860</v>
      </c>
      <c r="C2977" s="3" t="s">
        <v>7972</v>
      </c>
      <c r="D2977" s="6">
        <v>6000</v>
      </c>
      <c r="E2977" s="8">
        <v>0</v>
      </c>
      <c r="F2977" t="s">
        <v>8220</v>
      </c>
      <c r="G2977" t="s">
        <v>8223</v>
      </c>
      <c r="H2977" t="s">
        <v>8245</v>
      </c>
      <c r="I2977">
        <v>1446739905</v>
      </c>
      <c r="J2977">
        <v>1441552305</v>
      </c>
      <c r="K2977" t="b">
        <v>0</v>
      </c>
      <c r="L2977">
        <v>0</v>
      </c>
      <c r="M2977" t="b">
        <v>0</v>
      </c>
      <c r="N2977" t="s">
        <v>8269</v>
      </c>
      <c r="O2977">
        <f t="shared" si="373"/>
        <v>0</v>
      </c>
      <c r="P2977">
        <f t="shared" si="376"/>
        <v>0</v>
      </c>
      <c r="Q2977" s="10" t="s">
        <v>8323</v>
      </c>
      <c r="R2977" t="s">
        <v>8326</v>
      </c>
      <c r="S2977" s="14">
        <f t="shared" si="377"/>
        <v>42253.633159722223</v>
      </c>
      <c r="T2977" s="15">
        <f t="shared" si="378"/>
        <v>42313.674826388888</v>
      </c>
      <c r="U2977">
        <f t="shared" ref="U2977:U2978" si="380">YEAR(S2977)</f>
        <v>2015</v>
      </c>
    </row>
    <row r="2978" spans="1:21" ht="49" x14ac:dyDescent="0.25">
      <c r="A2978">
        <v>3864</v>
      </c>
      <c r="B2978" s="3" t="s">
        <v>3861</v>
      </c>
      <c r="C2978" s="3" t="s">
        <v>7973</v>
      </c>
      <c r="D2978" s="6">
        <v>5000</v>
      </c>
      <c r="E2978" s="8">
        <v>60</v>
      </c>
      <c r="F2978" t="s">
        <v>8220</v>
      </c>
      <c r="G2978" t="s">
        <v>8223</v>
      </c>
      <c r="H2978" t="s">
        <v>8245</v>
      </c>
      <c r="I2978">
        <v>1447799054</v>
      </c>
      <c r="J2978">
        <v>1445203454</v>
      </c>
      <c r="K2978" t="b">
        <v>0</v>
      </c>
      <c r="L2978">
        <v>3</v>
      </c>
      <c r="M2978" t="b">
        <v>0</v>
      </c>
      <c r="N2978" t="s">
        <v>8269</v>
      </c>
      <c r="O2978">
        <f t="shared" si="373"/>
        <v>1</v>
      </c>
      <c r="P2978">
        <f t="shared" si="376"/>
        <v>20</v>
      </c>
      <c r="Q2978" s="10" t="s">
        <v>8323</v>
      </c>
      <c r="R2978" t="s">
        <v>8326</v>
      </c>
      <c r="S2978" s="14">
        <f t="shared" si="377"/>
        <v>42295.891828703709</v>
      </c>
      <c r="T2978" s="15">
        <f t="shared" si="378"/>
        <v>42325.933495370366</v>
      </c>
      <c r="U2978">
        <f t="shared" si="380"/>
        <v>2015</v>
      </c>
    </row>
    <row r="2979" spans="1:21" ht="49" hidden="1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373"/>
        <v>1</v>
      </c>
      <c r="P2979">
        <f t="shared" si="376"/>
        <v>199</v>
      </c>
      <c r="Q2979" s="10" t="s">
        <v>8308</v>
      </c>
      <c r="R2979" t="s">
        <v>8310</v>
      </c>
      <c r="S2979" s="14">
        <f t="shared" si="377"/>
        <v>42496.529305555552</v>
      </c>
      <c r="T2979" s="15">
        <f t="shared" si="378"/>
        <v>42526.529305555552</v>
      </c>
    </row>
    <row r="2980" spans="1:21" ht="49" hidden="1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373"/>
        <v>3</v>
      </c>
      <c r="P2980">
        <f t="shared" si="376"/>
        <v>32.67</v>
      </c>
      <c r="Q2980" s="10" t="s">
        <v>8327</v>
      </c>
      <c r="R2980" t="s">
        <v>8350</v>
      </c>
      <c r="S2980" s="14">
        <f t="shared" si="377"/>
        <v>40507.239884259259</v>
      </c>
      <c r="T2980" s="15">
        <f t="shared" si="378"/>
        <v>40567.239884259259</v>
      </c>
    </row>
    <row r="2981" spans="1:21" ht="49" hidden="1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373"/>
        <v>5</v>
      </c>
      <c r="P2981">
        <f t="shared" si="376"/>
        <v>19.600000000000001</v>
      </c>
      <c r="Q2981" s="10" t="s">
        <v>8327</v>
      </c>
      <c r="R2981" t="s">
        <v>8350</v>
      </c>
      <c r="S2981" s="14">
        <f t="shared" si="377"/>
        <v>41944.916215277779</v>
      </c>
      <c r="T2981" s="15">
        <f t="shared" si="378"/>
        <v>41974.957881944443</v>
      </c>
    </row>
    <row r="2982" spans="1:21" ht="49" hidden="1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373"/>
        <v>2</v>
      </c>
      <c r="P2982">
        <f t="shared" si="376"/>
        <v>27.86</v>
      </c>
      <c r="Q2982" s="10" t="s">
        <v>8327</v>
      </c>
      <c r="R2982" t="s">
        <v>8328</v>
      </c>
      <c r="S2982" s="14">
        <f t="shared" si="377"/>
        <v>40431.127650462964</v>
      </c>
      <c r="T2982" s="15">
        <f t="shared" si="378"/>
        <v>40476.127650462964</v>
      </c>
    </row>
    <row r="2983" spans="1:21" ht="49" x14ac:dyDescent="0.25">
      <c r="A2983">
        <v>3865</v>
      </c>
      <c r="B2983" s="3" t="s">
        <v>3862</v>
      </c>
      <c r="C2983" s="3" t="s">
        <v>7974</v>
      </c>
      <c r="D2983" s="6">
        <v>2413</v>
      </c>
      <c r="E2983" s="8">
        <v>650</v>
      </c>
      <c r="F2983" t="s">
        <v>8220</v>
      </c>
      <c r="G2983" t="s">
        <v>8228</v>
      </c>
      <c r="H2983" t="s">
        <v>8250</v>
      </c>
      <c r="I2983">
        <v>1409376600</v>
      </c>
      <c r="J2983">
        <v>1405957098</v>
      </c>
      <c r="K2983" t="b">
        <v>0</v>
      </c>
      <c r="L2983">
        <v>14</v>
      </c>
      <c r="M2983" t="b">
        <v>0</v>
      </c>
      <c r="N2983" t="s">
        <v>8269</v>
      </c>
      <c r="O2983">
        <f t="shared" si="373"/>
        <v>27</v>
      </c>
      <c r="P2983">
        <f t="shared" si="376"/>
        <v>46.43</v>
      </c>
      <c r="Q2983" s="10" t="s">
        <v>8323</v>
      </c>
      <c r="R2983" t="s">
        <v>8326</v>
      </c>
      <c r="S2983" s="14">
        <f t="shared" si="377"/>
        <v>41841.651597222226</v>
      </c>
      <c r="T2983" s="15">
        <f t="shared" si="378"/>
        <v>41881.229166666664</v>
      </c>
      <c r="U2983">
        <f t="shared" ref="U2983:U2984" si="381">YEAR(S2983)</f>
        <v>2014</v>
      </c>
    </row>
    <row r="2984" spans="1:21" ht="33" x14ac:dyDescent="0.25">
      <c r="A2984">
        <v>3866</v>
      </c>
      <c r="B2984" s="3" t="s">
        <v>3863</v>
      </c>
      <c r="C2984" s="3" t="s">
        <v>7975</v>
      </c>
      <c r="D2984" s="6">
        <v>2000</v>
      </c>
      <c r="E2984" s="8">
        <v>11</v>
      </c>
      <c r="F2984" t="s">
        <v>8220</v>
      </c>
      <c r="G2984" t="s">
        <v>8223</v>
      </c>
      <c r="H2984" t="s">
        <v>8245</v>
      </c>
      <c r="I2984">
        <v>1458703740</v>
      </c>
      <c r="J2984">
        <v>1454453021</v>
      </c>
      <c r="K2984" t="b">
        <v>0</v>
      </c>
      <c r="L2984">
        <v>2</v>
      </c>
      <c r="M2984" t="b">
        <v>0</v>
      </c>
      <c r="N2984" t="s">
        <v>8269</v>
      </c>
      <c r="O2984">
        <f t="shared" si="373"/>
        <v>1</v>
      </c>
      <c r="P2984">
        <f t="shared" si="376"/>
        <v>5.5</v>
      </c>
      <c r="Q2984" s="10" t="s">
        <v>8323</v>
      </c>
      <c r="R2984" t="s">
        <v>8326</v>
      </c>
      <c r="S2984" s="14">
        <f t="shared" si="377"/>
        <v>42402.947002314817</v>
      </c>
      <c r="T2984" s="15">
        <f t="shared" si="378"/>
        <v>42452.145138888889</v>
      </c>
      <c r="U2984">
        <f t="shared" si="381"/>
        <v>2016</v>
      </c>
    </row>
    <row r="2985" spans="1:21" ht="49" hidden="1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373"/>
        <v>1</v>
      </c>
      <c r="P2985">
        <f t="shared" si="376"/>
        <v>19.399999999999999</v>
      </c>
      <c r="Q2985" s="10" t="s">
        <v>8308</v>
      </c>
      <c r="R2985" t="s">
        <v>8310</v>
      </c>
      <c r="S2985" s="14">
        <f t="shared" si="377"/>
        <v>42409.040231481486</v>
      </c>
      <c r="T2985" s="15">
        <f t="shared" si="378"/>
        <v>42423.040231481486</v>
      </c>
    </row>
    <row r="2986" spans="1:21" ht="49" hidden="1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373"/>
        <v>2</v>
      </c>
      <c r="P2986">
        <f t="shared" si="376"/>
        <v>47.5</v>
      </c>
      <c r="Q2986" s="10" t="s">
        <v>8321</v>
      </c>
      <c r="R2986" t="s">
        <v>8337</v>
      </c>
      <c r="S2986" s="14">
        <f t="shared" si="377"/>
        <v>42067.62431712963</v>
      </c>
      <c r="T2986" s="15">
        <f t="shared" si="378"/>
        <v>42097.582650462966</v>
      </c>
    </row>
    <row r="2987" spans="1:21" ht="21" hidden="1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373"/>
        <v>95</v>
      </c>
      <c r="P2987">
        <f t="shared" si="376"/>
        <v>47.5</v>
      </c>
      <c r="Q2987" s="10" t="s">
        <v>8346</v>
      </c>
      <c r="R2987" t="s">
        <v>8347</v>
      </c>
      <c r="S2987" s="14">
        <f t="shared" si="377"/>
        <v>42556.807187500002</v>
      </c>
      <c r="T2987" s="15">
        <f t="shared" si="378"/>
        <v>42563.807187500002</v>
      </c>
    </row>
    <row r="2988" spans="1:21" ht="49" x14ac:dyDescent="0.25">
      <c r="A2988">
        <v>3867</v>
      </c>
      <c r="B2988" s="3" t="s">
        <v>3864</v>
      </c>
      <c r="C2988" s="3" t="s">
        <v>7976</v>
      </c>
      <c r="D2988" s="6">
        <v>2000</v>
      </c>
      <c r="E2988" s="8">
        <v>251</v>
      </c>
      <c r="F2988" t="s">
        <v>8220</v>
      </c>
      <c r="G2988" t="s">
        <v>8223</v>
      </c>
      <c r="H2988" t="s">
        <v>8245</v>
      </c>
      <c r="I2988">
        <v>1466278339</v>
      </c>
      <c r="J2988">
        <v>1463686339</v>
      </c>
      <c r="K2988" t="b">
        <v>0</v>
      </c>
      <c r="L2988">
        <v>5</v>
      </c>
      <c r="M2988" t="b">
        <v>0</v>
      </c>
      <c r="N2988" t="s">
        <v>8269</v>
      </c>
      <c r="O2988">
        <f t="shared" si="373"/>
        <v>13</v>
      </c>
      <c r="P2988">
        <f t="shared" si="376"/>
        <v>50.2</v>
      </c>
      <c r="Q2988" s="10" t="s">
        <v>8323</v>
      </c>
      <c r="R2988" t="s">
        <v>8326</v>
      </c>
      <c r="S2988" s="14">
        <f t="shared" si="377"/>
        <v>42509.814108796301</v>
      </c>
      <c r="T2988" s="15">
        <f t="shared" si="378"/>
        <v>42539.814108796301</v>
      </c>
      <c r="U2988">
        <f>YEAR(S2988)</f>
        <v>2016</v>
      </c>
    </row>
    <row r="2989" spans="1:21" ht="49" hidden="1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373"/>
        <v>1</v>
      </c>
      <c r="P2989">
        <f t="shared" si="376"/>
        <v>23.5</v>
      </c>
      <c r="Q2989" s="10" t="s">
        <v>8319</v>
      </c>
      <c r="R2989" t="s">
        <v>8345</v>
      </c>
      <c r="S2989" s="14">
        <f t="shared" si="377"/>
        <v>41835.763981481483</v>
      </c>
      <c r="T2989" s="15">
        <f t="shared" si="378"/>
        <v>41865.763981481483</v>
      </c>
    </row>
    <row r="2990" spans="1:21" ht="49" hidden="1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373"/>
        <v>4</v>
      </c>
      <c r="P2990">
        <f t="shared" si="376"/>
        <v>12.47</v>
      </c>
      <c r="Q2990" s="10" t="s">
        <v>8313</v>
      </c>
      <c r="R2990" t="s">
        <v>8314</v>
      </c>
      <c r="S2990" s="14">
        <f t="shared" si="377"/>
        <v>41849.560694444444</v>
      </c>
      <c r="T2990" s="15">
        <f t="shared" si="378"/>
        <v>41909.560694444444</v>
      </c>
    </row>
    <row r="2991" spans="1:21" ht="49" hidden="1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373"/>
        <v>0</v>
      </c>
      <c r="P2991">
        <f t="shared" si="376"/>
        <v>23.25</v>
      </c>
      <c r="Q2991" s="10" t="s">
        <v>8316</v>
      </c>
      <c r="R2991" t="s">
        <v>8344</v>
      </c>
      <c r="S2991" s="14">
        <f t="shared" si="377"/>
        <v>42325.19358796296</v>
      </c>
      <c r="T2991" s="15">
        <f t="shared" si="378"/>
        <v>42355.19358796296</v>
      </c>
    </row>
    <row r="2992" spans="1:21" ht="49" x14ac:dyDescent="0.25">
      <c r="A2992">
        <v>3888</v>
      </c>
      <c r="B2992" s="3" t="s">
        <v>3885</v>
      </c>
      <c r="C2992" s="3" t="s">
        <v>7996</v>
      </c>
      <c r="D2992" s="6">
        <v>2000</v>
      </c>
      <c r="E2992" s="8">
        <v>542</v>
      </c>
      <c r="F2992" t="s">
        <v>8220</v>
      </c>
      <c r="G2992" t="s">
        <v>8224</v>
      </c>
      <c r="H2992" t="s">
        <v>8246</v>
      </c>
      <c r="I2992">
        <v>1488114358</v>
      </c>
      <c r="J2992">
        <v>1485522358</v>
      </c>
      <c r="K2992" t="b">
        <v>0</v>
      </c>
      <c r="L2992">
        <v>14</v>
      </c>
      <c r="M2992" t="b">
        <v>0</v>
      </c>
      <c r="N2992" t="s">
        <v>8269</v>
      </c>
      <c r="O2992">
        <f t="shared" si="373"/>
        <v>27</v>
      </c>
      <c r="P2992">
        <f t="shared" si="376"/>
        <v>38.71</v>
      </c>
      <c r="Q2992" s="10" t="s">
        <v>8323</v>
      </c>
      <c r="R2992" t="s">
        <v>8326</v>
      </c>
      <c r="S2992" s="14">
        <f t="shared" si="377"/>
        <v>42762.545810185184</v>
      </c>
      <c r="T2992" s="15">
        <f t="shared" si="378"/>
        <v>42792.545810185184</v>
      </c>
      <c r="U2992">
        <f t="shared" ref="U2992:U2993" si="382">YEAR(S2992)</f>
        <v>2017</v>
      </c>
    </row>
    <row r="2993" spans="1:21" ht="49" x14ac:dyDescent="0.25">
      <c r="A2993">
        <v>3889</v>
      </c>
      <c r="B2993" s="3" t="s">
        <v>3886</v>
      </c>
      <c r="C2993" s="3" t="s">
        <v>7997</v>
      </c>
      <c r="D2993" s="6">
        <v>8000</v>
      </c>
      <c r="E2993" s="8">
        <v>118</v>
      </c>
      <c r="F2993" t="s">
        <v>8220</v>
      </c>
      <c r="G2993" t="s">
        <v>8223</v>
      </c>
      <c r="H2993" t="s">
        <v>8245</v>
      </c>
      <c r="I2993">
        <v>1420413960</v>
      </c>
      <c r="J2993">
        <v>1417651630</v>
      </c>
      <c r="K2993" t="b">
        <v>0</v>
      </c>
      <c r="L2993">
        <v>9</v>
      </c>
      <c r="M2993" t="b">
        <v>0</v>
      </c>
      <c r="N2993" t="s">
        <v>8269</v>
      </c>
      <c r="O2993">
        <f t="shared" si="373"/>
        <v>1</v>
      </c>
      <c r="P2993">
        <f t="shared" si="376"/>
        <v>13.11</v>
      </c>
      <c r="Q2993" s="10" t="s">
        <v>8323</v>
      </c>
      <c r="R2993" t="s">
        <v>8326</v>
      </c>
      <c r="S2993" s="14">
        <f t="shared" si="377"/>
        <v>41977.004976851851</v>
      </c>
      <c r="T2993" s="15">
        <f t="shared" si="378"/>
        <v>42008.976388888885</v>
      </c>
      <c r="U2993">
        <f t="shared" si="382"/>
        <v>2014</v>
      </c>
    </row>
    <row r="2994" spans="1:21" ht="33" hidden="1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373"/>
        <v>40</v>
      </c>
      <c r="P2994">
        <f t="shared" si="376"/>
        <v>25.71</v>
      </c>
      <c r="Q2994" s="10" t="s">
        <v>8321</v>
      </c>
      <c r="R2994" t="s">
        <v>8325</v>
      </c>
      <c r="S2994" s="14">
        <f t="shared" si="377"/>
        <v>42070.047754629632</v>
      </c>
      <c r="T2994" s="15">
        <f t="shared" si="378"/>
        <v>42087.00608796296</v>
      </c>
    </row>
    <row r="2995" spans="1:21" ht="49" hidden="1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373"/>
        <v>7</v>
      </c>
      <c r="P2995">
        <f t="shared" si="376"/>
        <v>30</v>
      </c>
      <c r="Q2995" s="10" t="s">
        <v>8311</v>
      </c>
      <c r="R2995" t="s">
        <v>8348</v>
      </c>
      <c r="S2995" s="14">
        <f t="shared" si="377"/>
        <v>42040.829872685179</v>
      </c>
      <c r="T2995" s="15">
        <f t="shared" si="378"/>
        <v>42070.829872685179</v>
      </c>
    </row>
    <row r="2996" spans="1:21" ht="33" hidden="1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373"/>
        <v>120</v>
      </c>
      <c r="P2996">
        <f t="shared" si="376"/>
        <v>22.5</v>
      </c>
      <c r="Q2996" s="10" t="s">
        <v>8327</v>
      </c>
      <c r="R2996" t="s">
        <v>8331</v>
      </c>
      <c r="S2996" s="14">
        <f t="shared" si="377"/>
        <v>41153.066400462965</v>
      </c>
      <c r="T2996" s="15">
        <f t="shared" si="378"/>
        <v>41167.066400462965</v>
      </c>
    </row>
    <row r="2997" spans="1:21" ht="49" hidden="1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373"/>
        <v>3</v>
      </c>
      <c r="P2997">
        <f t="shared" si="376"/>
        <v>30</v>
      </c>
      <c r="Q2997" s="10" t="s">
        <v>8308</v>
      </c>
      <c r="R2997" t="s">
        <v>8342</v>
      </c>
      <c r="S2997" s="14">
        <f t="shared" si="377"/>
        <v>42088.069108796291</v>
      </c>
      <c r="T2997" s="15">
        <f t="shared" si="378"/>
        <v>42118.069108796291</v>
      </c>
    </row>
    <row r="2998" spans="1:21" ht="49" x14ac:dyDescent="0.25">
      <c r="A2998">
        <v>3890</v>
      </c>
      <c r="B2998" s="3" t="s">
        <v>3887</v>
      </c>
      <c r="C2998" s="3" t="s">
        <v>7998</v>
      </c>
      <c r="D2998" s="6">
        <v>15000</v>
      </c>
      <c r="E2998" s="8">
        <v>2524</v>
      </c>
      <c r="F2998" t="s">
        <v>8220</v>
      </c>
      <c r="G2998" t="s">
        <v>8223</v>
      </c>
      <c r="H2998" t="s">
        <v>8245</v>
      </c>
      <c r="I2998">
        <v>1439662344</v>
      </c>
      <c r="J2998">
        <v>1434478344</v>
      </c>
      <c r="K2998" t="b">
        <v>0</v>
      </c>
      <c r="L2998">
        <v>8</v>
      </c>
      <c r="M2998" t="b">
        <v>0</v>
      </c>
      <c r="N2998" t="s">
        <v>8269</v>
      </c>
      <c r="O2998">
        <f t="shared" si="373"/>
        <v>17</v>
      </c>
      <c r="P2998">
        <f t="shared" si="376"/>
        <v>315.5</v>
      </c>
      <c r="Q2998" s="10" t="s">
        <v>8323</v>
      </c>
      <c r="R2998" t="s">
        <v>8326</v>
      </c>
      <c r="S2998" s="14">
        <f t="shared" si="377"/>
        <v>42171.758611111116</v>
      </c>
      <c r="T2998" s="15">
        <f t="shared" si="378"/>
        <v>42231.758611111116</v>
      </c>
      <c r="U2998">
        <f>YEAR(S2998)</f>
        <v>2015</v>
      </c>
    </row>
    <row r="2999" spans="1:21" ht="33" hidden="1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373"/>
        <v>0</v>
      </c>
      <c r="P2999">
        <f t="shared" si="376"/>
        <v>17.850000000000001</v>
      </c>
      <c r="Q2999" s="10" t="s">
        <v>8316</v>
      </c>
      <c r="R2999" t="s">
        <v>8334</v>
      </c>
      <c r="S2999" s="14">
        <f t="shared" si="377"/>
        <v>41009.847314814811</v>
      </c>
      <c r="T2999" s="15">
        <f t="shared" si="378"/>
        <v>41069.847314814811</v>
      </c>
    </row>
    <row r="3000" spans="1:21" ht="49" hidden="1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373"/>
        <v>18</v>
      </c>
      <c r="P3000">
        <f t="shared" si="376"/>
        <v>59.33</v>
      </c>
      <c r="Q3000" s="10" t="s">
        <v>8327</v>
      </c>
      <c r="R3000" t="s">
        <v>8354</v>
      </c>
      <c r="S3000" s="14">
        <f t="shared" si="377"/>
        <v>40731.61037037037</v>
      </c>
      <c r="T3000" s="15">
        <f t="shared" si="378"/>
        <v>40761.61037037037</v>
      </c>
    </row>
    <row r="3001" spans="1:21" ht="65" hidden="1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373"/>
        <v>4</v>
      </c>
      <c r="P3001">
        <f t="shared" si="376"/>
        <v>59</v>
      </c>
      <c r="Q3001" s="10" t="s">
        <v>8311</v>
      </c>
      <c r="R3001" t="s">
        <v>8352</v>
      </c>
      <c r="S3001" s="14">
        <f t="shared" si="377"/>
        <v>42115.143634259264</v>
      </c>
      <c r="T3001" s="15">
        <f t="shared" si="378"/>
        <v>42145.143634259264</v>
      </c>
    </row>
    <row r="3002" spans="1:21" ht="33" x14ac:dyDescent="0.25">
      <c r="A3002">
        <v>3891</v>
      </c>
      <c r="B3002" s="3" t="s">
        <v>3888</v>
      </c>
      <c r="C3002" s="3" t="s">
        <v>7999</v>
      </c>
      <c r="D3002" s="6">
        <v>800</v>
      </c>
      <c r="E3002" s="8">
        <v>260</v>
      </c>
      <c r="F3002" t="s">
        <v>8220</v>
      </c>
      <c r="G3002" t="s">
        <v>8223</v>
      </c>
      <c r="H3002" t="s">
        <v>8245</v>
      </c>
      <c r="I3002">
        <v>1427086740</v>
      </c>
      <c r="J3002">
        <v>1424488244</v>
      </c>
      <c r="K3002" t="b">
        <v>0</v>
      </c>
      <c r="L3002">
        <v>7</v>
      </c>
      <c r="M3002" t="b">
        <v>0</v>
      </c>
      <c r="N3002" t="s">
        <v>8269</v>
      </c>
      <c r="O3002">
        <f t="shared" si="373"/>
        <v>33</v>
      </c>
      <c r="P3002">
        <f t="shared" si="376"/>
        <v>37.14</v>
      </c>
      <c r="Q3002" s="10" t="s">
        <v>8323</v>
      </c>
      <c r="R3002" t="s">
        <v>8326</v>
      </c>
      <c r="S3002" s="14">
        <f t="shared" si="377"/>
        <v>42056.1324537037</v>
      </c>
      <c r="T3002" s="15">
        <f t="shared" si="378"/>
        <v>42086.207638888889</v>
      </c>
      <c r="U3002">
        <f>YEAR(S3002)</f>
        <v>2015</v>
      </c>
    </row>
    <row r="3003" spans="1:21" ht="33" hidden="1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373"/>
        <v>1</v>
      </c>
      <c r="P3003">
        <f t="shared" si="376"/>
        <v>35</v>
      </c>
      <c r="Q3003" s="10" t="s">
        <v>8308</v>
      </c>
      <c r="R3003" t="s">
        <v>8342</v>
      </c>
      <c r="S3003" s="14">
        <f t="shared" si="377"/>
        <v>41968.852118055554</v>
      </c>
      <c r="T3003" s="15">
        <f t="shared" si="378"/>
        <v>41998.852118055554</v>
      </c>
    </row>
    <row r="3004" spans="1:21" ht="49" hidden="1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373"/>
        <v>0</v>
      </c>
      <c r="P3004">
        <f t="shared" si="376"/>
        <v>87.5</v>
      </c>
      <c r="Q3004" s="10" t="s">
        <v>8323</v>
      </c>
      <c r="R3004" t="s">
        <v>8324</v>
      </c>
      <c r="S3004" s="14">
        <f t="shared" si="377"/>
        <v>42263.691574074073</v>
      </c>
      <c r="T3004" s="15">
        <f t="shared" si="378"/>
        <v>42293.691574074073</v>
      </c>
    </row>
    <row r="3005" spans="1:21" ht="49" x14ac:dyDescent="0.25">
      <c r="A3005">
        <v>3892</v>
      </c>
      <c r="B3005" s="3" t="s">
        <v>3889</v>
      </c>
      <c r="C3005" s="3" t="s">
        <v>8000</v>
      </c>
      <c r="D3005" s="6">
        <v>1000</v>
      </c>
      <c r="E3005" s="8">
        <v>0</v>
      </c>
      <c r="F3005" t="s">
        <v>8220</v>
      </c>
      <c r="G3005" t="s">
        <v>8223</v>
      </c>
      <c r="H3005" t="s">
        <v>8245</v>
      </c>
      <c r="I3005">
        <v>1408863600</v>
      </c>
      <c r="J3005">
        <v>1408203557</v>
      </c>
      <c r="K3005" t="b">
        <v>0</v>
      </c>
      <c r="L3005">
        <v>0</v>
      </c>
      <c r="M3005" t="b">
        <v>0</v>
      </c>
      <c r="N3005" t="s">
        <v>8269</v>
      </c>
      <c r="O3005">
        <f t="shared" si="373"/>
        <v>0</v>
      </c>
      <c r="P3005">
        <f t="shared" si="376"/>
        <v>0</v>
      </c>
      <c r="Q3005" s="10" t="s">
        <v>8323</v>
      </c>
      <c r="R3005" t="s">
        <v>8326</v>
      </c>
      <c r="S3005" s="14">
        <f t="shared" si="377"/>
        <v>41867.652280092596</v>
      </c>
      <c r="T3005" s="15">
        <f t="shared" si="378"/>
        <v>41875.291666666664</v>
      </c>
      <c r="U3005">
        <f>YEAR(S3005)</f>
        <v>2014</v>
      </c>
    </row>
    <row r="3006" spans="1:21" ht="49" hidden="1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373"/>
        <v>2</v>
      </c>
      <c r="P3006">
        <f t="shared" si="376"/>
        <v>34</v>
      </c>
      <c r="Q3006" s="10" t="s">
        <v>8311</v>
      </c>
      <c r="R3006" t="s">
        <v>8352</v>
      </c>
      <c r="S3006" s="14">
        <f t="shared" si="377"/>
        <v>40863.060127314813</v>
      </c>
      <c r="T3006" s="15">
        <f t="shared" si="378"/>
        <v>40893.060127314813</v>
      </c>
    </row>
    <row r="3007" spans="1:21" ht="49" hidden="1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373"/>
        <v>0</v>
      </c>
      <c r="P3007">
        <f t="shared" si="376"/>
        <v>42.5</v>
      </c>
      <c r="Q3007" s="10" t="s">
        <v>8327</v>
      </c>
      <c r="R3007" t="s">
        <v>8350</v>
      </c>
      <c r="S3007" s="14">
        <f t="shared" si="377"/>
        <v>41559.5549537037</v>
      </c>
      <c r="T3007" s="15">
        <f t="shared" si="378"/>
        <v>41589.596620370372</v>
      </c>
    </row>
    <row r="3008" spans="1:21" ht="49" hidden="1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373"/>
        <v>34</v>
      </c>
      <c r="P3008">
        <f t="shared" si="376"/>
        <v>28.33</v>
      </c>
      <c r="Q3008" s="10" t="s">
        <v>8313</v>
      </c>
      <c r="R3008" t="s">
        <v>8355</v>
      </c>
      <c r="S3008" s="14">
        <f t="shared" si="377"/>
        <v>42281.136099537034</v>
      </c>
      <c r="T3008" s="15">
        <f t="shared" si="378"/>
        <v>42311.177766203706</v>
      </c>
    </row>
    <row r="3009" spans="1:21" ht="49" x14ac:dyDescent="0.25">
      <c r="A3009">
        <v>3893</v>
      </c>
      <c r="B3009" s="3" t="s">
        <v>3890</v>
      </c>
      <c r="C3009" s="3" t="s">
        <v>8001</v>
      </c>
      <c r="D3009" s="6">
        <v>50000</v>
      </c>
      <c r="E3009" s="8">
        <v>10775</v>
      </c>
      <c r="F3009" t="s">
        <v>8220</v>
      </c>
      <c r="G3009" t="s">
        <v>8223</v>
      </c>
      <c r="H3009" t="s">
        <v>8245</v>
      </c>
      <c r="I3009">
        <v>1404194400</v>
      </c>
      <c r="J3009">
        <v>1400600840</v>
      </c>
      <c r="K3009" t="b">
        <v>0</v>
      </c>
      <c r="L3009">
        <v>84</v>
      </c>
      <c r="M3009" t="b">
        <v>0</v>
      </c>
      <c r="N3009" t="s">
        <v>8269</v>
      </c>
      <c r="O3009">
        <f t="shared" si="373"/>
        <v>22</v>
      </c>
      <c r="P3009">
        <f t="shared" si="376"/>
        <v>128.27000000000001</v>
      </c>
      <c r="Q3009" s="10" t="s">
        <v>8323</v>
      </c>
      <c r="R3009" t="s">
        <v>8326</v>
      </c>
      <c r="S3009" s="14">
        <f t="shared" si="377"/>
        <v>41779.657870370371</v>
      </c>
      <c r="T3009" s="15">
        <f t="shared" si="378"/>
        <v>41821.25</v>
      </c>
      <c r="U3009">
        <f t="shared" ref="U3009:U3010" si="383">YEAR(S3009)</f>
        <v>2014</v>
      </c>
    </row>
    <row r="3010" spans="1:21" ht="49" x14ac:dyDescent="0.25">
      <c r="A3010">
        <v>3894</v>
      </c>
      <c r="B3010" s="3" t="s">
        <v>3891</v>
      </c>
      <c r="C3010" s="3" t="s">
        <v>8002</v>
      </c>
      <c r="D3010" s="6">
        <v>15000</v>
      </c>
      <c r="E3010" s="8">
        <v>520</v>
      </c>
      <c r="F3010" t="s">
        <v>8220</v>
      </c>
      <c r="G3010" t="s">
        <v>8223</v>
      </c>
      <c r="H3010" t="s">
        <v>8245</v>
      </c>
      <c r="I3010">
        <v>1481000340</v>
      </c>
      <c r="J3010">
        <v>1478386812</v>
      </c>
      <c r="K3010" t="b">
        <v>0</v>
      </c>
      <c r="L3010">
        <v>11</v>
      </c>
      <c r="M3010" t="b">
        <v>0</v>
      </c>
      <c r="N3010" t="s">
        <v>8269</v>
      </c>
      <c r="O3010">
        <f t="shared" ref="O3010:O3073" si="384">ROUND(E3010/D3010*100,0)</f>
        <v>3</v>
      </c>
      <c r="P3010">
        <f t="shared" si="376"/>
        <v>47.27</v>
      </c>
      <c r="Q3010" s="10" t="s">
        <v>8323</v>
      </c>
      <c r="R3010" t="s">
        <v>8326</v>
      </c>
      <c r="S3010" s="14">
        <f t="shared" si="377"/>
        <v>42679.958472222221</v>
      </c>
      <c r="T3010" s="15">
        <f t="shared" si="378"/>
        <v>42710.207638888889</v>
      </c>
      <c r="U3010">
        <f t="shared" si="383"/>
        <v>2016</v>
      </c>
    </row>
    <row r="3011" spans="1:21" ht="49" hidden="1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si="384"/>
        <v>41</v>
      </c>
      <c r="P3011">
        <f t="shared" si="376"/>
        <v>23.57</v>
      </c>
      <c r="Q3011" s="10" t="s">
        <v>8316</v>
      </c>
      <c r="R3011" t="s">
        <v>8334</v>
      </c>
      <c r="S3011" s="14">
        <f t="shared" si="377"/>
        <v>40973.740451388891</v>
      </c>
      <c r="T3011" s="15">
        <f t="shared" si="378"/>
        <v>41003.698784722219</v>
      </c>
    </row>
    <row r="3012" spans="1:21" ht="49" x14ac:dyDescent="0.25">
      <c r="A3012">
        <v>3895</v>
      </c>
      <c r="B3012" s="3" t="s">
        <v>3892</v>
      </c>
      <c r="C3012" s="3" t="s">
        <v>8003</v>
      </c>
      <c r="D3012" s="6">
        <v>1000</v>
      </c>
      <c r="E3012" s="8">
        <v>50</v>
      </c>
      <c r="F3012" t="s">
        <v>8220</v>
      </c>
      <c r="G3012" t="s">
        <v>8223</v>
      </c>
      <c r="H3012" t="s">
        <v>8245</v>
      </c>
      <c r="I3012">
        <v>1425103218</v>
      </c>
      <c r="J3012">
        <v>1422424818</v>
      </c>
      <c r="K3012" t="b">
        <v>0</v>
      </c>
      <c r="L3012">
        <v>1</v>
      </c>
      <c r="M3012" t="b">
        <v>0</v>
      </c>
      <c r="N3012" t="s">
        <v>8269</v>
      </c>
      <c r="O3012">
        <f t="shared" si="384"/>
        <v>5</v>
      </c>
      <c r="P3012">
        <f t="shared" si="376"/>
        <v>50</v>
      </c>
      <c r="Q3012" s="10" t="s">
        <v>8323</v>
      </c>
      <c r="R3012" t="s">
        <v>8326</v>
      </c>
      <c r="S3012" s="14">
        <f t="shared" si="377"/>
        <v>42032.250208333338</v>
      </c>
      <c r="T3012" s="15">
        <f t="shared" si="378"/>
        <v>42063.250208333338</v>
      </c>
      <c r="U3012">
        <f t="shared" ref="U3012:U3013" si="385">YEAR(S3012)</f>
        <v>2015</v>
      </c>
    </row>
    <row r="3013" spans="1:21" ht="49" x14ac:dyDescent="0.25">
      <c r="A3013">
        <v>3896</v>
      </c>
      <c r="B3013" s="3" t="s">
        <v>3893</v>
      </c>
      <c r="C3013" s="3" t="s">
        <v>8004</v>
      </c>
      <c r="D3013" s="6">
        <v>1600</v>
      </c>
      <c r="E3013" s="8">
        <v>170</v>
      </c>
      <c r="F3013" t="s">
        <v>8220</v>
      </c>
      <c r="G3013" t="s">
        <v>8223</v>
      </c>
      <c r="H3013" t="s">
        <v>8245</v>
      </c>
      <c r="I3013">
        <v>1402979778</v>
      </c>
      <c r="J3013">
        <v>1401770178</v>
      </c>
      <c r="K3013" t="b">
        <v>0</v>
      </c>
      <c r="L3013">
        <v>4</v>
      </c>
      <c r="M3013" t="b">
        <v>0</v>
      </c>
      <c r="N3013" t="s">
        <v>8269</v>
      </c>
      <c r="O3013">
        <f t="shared" si="384"/>
        <v>11</v>
      </c>
      <c r="P3013">
        <f t="shared" si="376"/>
        <v>42.5</v>
      </c>
      <c r="Q3013" s="10" t="s">
        <v>8323</v>
      </c>
      <c r="R3013" t="s">
        <v>8326</v>
      </c>
      <c r="S3013" s="14">
        <f t="shared" si="377"/>
        <v>41793.191875000004</v>
      </c>
      <c r="T3013" s="15">
        <f t="shared" si="378"/>
        <v>41807.191875000004</v>
      </c>
      <c r="U3013">
        <f t="shared" si="385"/>
        <v>2014</v>
      </c>
    </row>
    <row r="3014" spans="1:21" ht="49" hidden="1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384"/>
        <v>3</v>
      </c>
      <c r="P3014">
        <f t="shared" si="376"/>
        <v>40</v>
      </c>
      <c r="Q3014" s="10" t="s">
        <v>8327</v>
      </c>
      <c r="R3014" t="s">
        <v>8350</v>
      </c>
      <c r="S3014" s="14">
        <f t="shared" si="377"/>
        <v>41149.796064814815</v>
      </c>
      <c r="T3014" s="15">
        <f t="shared" si="378"/>
        <v>41175.100694444445</v>
      </c>
    </row>
    <row r="3015" spans="1:21" ht="49" hidden="1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384"/>
        <v>3</v>
      </c>
      <c r="P3015">
        <f t="shared" si="376"/>
        <v>32</v>
      </c>
      <c r="Q3015" s="10" t="s">
        <v>8327</v>
      </c>
      <c r="R3015" t="s">
        <v>8350</v>
      </c>
      <c r="S3015" s="14">
        <f t="shared" si="377"/>
        <v>41575.880914351852</v>
      </c>
      <c r="T3015" s="15">
        <f t="shared" si="378"/>
        <v>41605.922581018516</v>
      </c>
    </row>
    <row r="3016" spans="1:21" ht="33" hidden="1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384"/>
        <v>0</v>
      </c>
      <c r="P3016">
        <f t="shared" si="376"/>
        <v>39</v>
      </c>
      <c r="Q3016" s="10" t="s">
        <v>8308</v>
      </c>
      <c r="R3016" t="s">
        <v>8310</v>
      </c>
      <c r="S3016" s="14">
        <f t="shared" si="377"/>
        <v>41990.438043981485</v>
      </c>
      <c r="T3016" s="15">
        <f t="shared" si="378"/>
        <v>42020.438043981485</v>
      </c>
    </row>
    <row r="3017" spans="1:21" ht="33" hidden="1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384"/>
        <v>155</v>
      </c>
      <c r="P3017">
        <f t="shared" si="376"/>
        <v>51.67</v>
      </c>
      <c r="Q3017" s="10" t="s">
        <v>8313</v>
      </c>
      <c r="R3017" t="s">
        <v>8314</v>
      </c>
      <c r="S3017" s="14">
        <f t="shared" si="377"/>
        <v>42209.567824074074</v>
      </c>
      <c r="T3017" s="15">
        <f t="shared" si="378"/>
        <v>42259.567824074074</v>
      </c>
    </row>
    <row r="3018" spans="1:21" ht="49" hidden="1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384"/>
        <v>1</v>
      </c>
      <c r="P3018">
        <f t="shared" si="376"/>
        <v>11.77</v>
      </c>
      <c r="Q3018" s="10" t="s">
        <v>8321</v>
      </c>
      <c r="R3018" t="s">
        <v>8339</v>
      </c>
      <c r="S3018" s="14">
        <f t="shared" si="377"/>
        <v>41400.92627314815</v>
      </c>
      <c r="T3018" s="15">
        <f t="shared" si="378"/>
        <v>41430.92627314815</v>
      </c>
    </row>
    <row r="3019" spans="1:21" ht="49" hidden="1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384"/>
        <v>100</v>
      </c>
      <c r="P3019">
        <f t="shared" si="376"/>
        <v>21.86</v>
      </c>
      <c r="Q3019" s="10" t="s">
        <v>8327</v>
      </c>
      <c r="R3019" t="s">
        <v>8331</v>
      </c>
      <c r="S3019" s="14">
        <f t="shared" si="377"/>
        <v>42793.700821759259</v>
      </c>
      <c r="T3019" s="15">
        <f t="shared" si="378"/>
        <v>42796.700821759259</v>
      </c>
    </row>
    <row r="3020" spans="1:21" ht="49" x14ac:dyDescent="0.25">
      <c r="A3020">
        <v>3897</v>
      </c>
      <c r="B3020" s="3" t="s">
        <v>3894</v>
      </c>
      <c r="C3020" s="3" t="s">
        <v>8005</v>
      </c>
      <c r="D3020" s="6">
        <v>2500</v>
      </c>
      <c r="E3020" s="8">
        <v>440</v>
      </c>
      <c r="F3020" t="s">
        <v>8220</v>
      </c>
      <c r="G3020" t="s">
        <v>8227</v>
      </c>
      <c r="H3020" t="s">
        <v>8249</v>
      </c>
      <c r="I3020">
        <v>1420750683</v>
      </c>
      <c r="J3020">
        <v>1418158683</v>
      </c>
      <c r="K3020" t="b">
        <v>0</v>
      </c>
      <c r="L3020">
        <v>10</v>
      </c>
      <c r="M3020" t="b">
        <v>0</v>
      </c>
      <c r="N3020" t="s">
        <v>8269</v>
      </c>
      <c r="O3020">
        <f t="shared" si="384"/>
        <v>18</v>
      </c>
      <c r="P3020">
        <f t="shared" si="376"/>
        <v>44</v>
      </c>
      <c r="Q3020" s="10" t="s">
        <v>8323</v>
      </c>
      <c r="R3020" t="s">
        <v>8326</v>
      </c>
      <c r="S3020" s="14">
        <f t="shared" si="377"/>
        <v>41982.87364583333</v>
      </c>
      <c r="T3020" s="15">
        <f t="shared" si="378"/>
        <v>42012.87364583333</v>
      </c>
      <c r="U3020">
        <f>YEAR(S3020)</f>
        <v>2014</v>
      </c>
    </row>
    <row r="3021" spans="1:21" ht="49" hidden="1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384"/>
        <v>0</v>
      </c>
      <c r="P3021">
        <f t="shared" si="376"/>
        <v>25.17</v>
      </c>
      <c r="Q3021" s="10" t="s">
        <v>8321</v>
      </c>
      <c r="R3021" t="s">
        <v>8337</v>
      </c>
      <c r="S3021" s="14">
        <f t="shared" si="377"/>
        <v>41904.781990740739</v>
      </c>
      <c r="T3021" s="15">
        <f t="shared" si="378"/>
        <v>41940.916666666664</v>
      </c>
    </row>
    <row r="3022" spans="1:21" ht="49" hidden="1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384"/>
        <v>0</v>
      </c>
      <c r="P3022">
        <f t="shared" si="376"/>
        <v>50.33</v>
      </c>
      <c r="Q3022" s="10" t="s">
        <v>8327</v>
      </c>
      <c r="R3022" t="s">
        <v>8350</v>
      </c>
      <c r="S3022" s="14">
        <f t="shared" si="377"/>
        <v>42342.080289351856</v>
      </c>
      <c r="T3022" s="15">
        <f t="shared" si="378"/>
        <v>42372.080289351856</v>
      </c>
    </row>
    <row r="3023" spans="1:21" ht="49" hidden="1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384"/>
        <v>2</v>
      </c>
      <c r="P3023">
        <f t="shared" si="376"/>
        <v>50.33</v>
      </c>
      <c r="Q3023" s="10" t="s">
        <v>8319</v>
      </c>
      <c r="R3023" t="s">
        <v>8345</v>
      </c>
      <c r="S3023" s="14">
        <f t="shared" si="377"/>
        <v>41918.628240740742</v>
      </c>
      <c r="T3023" s="15">
        <f t="shared" si="378"/>
        <v>41978.669907407413</v>
      </c>
    </row>
    <row r="3024" spans="1:21" ht="49" hidden="1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384"/>
        <v>1</v>
      </c>
      <c r="P3024">
        <f t="shared" si="376"/>
        <v>50.33</v>
      </c>
      <c r="Q3024" s="10" t="s">
        <v>8319</v>
      </c>
      <c r="R3024" t="s">
        <v>8345</v>
      </c>
      <c r="S3024" s="14">
        <f t="shared" si="377"/>
        <v>42211.732430555552</v>
      </c>
      <c r="T3024" s="15">
        <f t="shared" si="378"/>
        <v>42241.732430555552</v>
      </c>
    </row>
    <row r="3025" spans="1:21" ht="49" hidden="1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384"/>
        <v>4</v>
      </c>
      <c r="P3025">
        <f t="shared" si="376"/>
        <v>37.75</v>
      </c>
      <c r="Q3025" s="10" t="s">
        <v>8323</v>
      </c>
      <c r="R3025" t="s">
        <v>8335</v>
      </c>
      <c r="S3025" s="14">
        <f t="shared" si="377"/>
        <v>42538.755428240736</v>
      </c>
      <c r="T3025" s="15">
        <f t="shared" si="378"/>
        <v>42598.755428240736</v>
      </c>
    </row>
    <row r="3026" spans="1:21" ht="65" x14ac:dyDescent="0.25">
      <c r="A3026">
        <v>3898</v>
      </c>
      <c r="B3026" s="3" t="s">
        <v>3895</v>
      </c>
      <c r="C3026" s="3" t="s">
        <v>8006</v>
      </c>
      <c r="D3026" s="6">
        <v>2500</v>
      </c>
      <c r="E3026" s="8">
        <v>814</v>
      </c>
      <c r="F3026" t="s">
        <v>8220</v>
      </c>
      <c r="G3026" t="s">
        <v>8224</v>
      </c>
      <c r="H3026" t="s">
        <v>8246</v>
      </c>
      <c r="I3026">
        <v>1439827200</v>
      </c>
      <c r="J3026">
        <v>1436355270</v>
      </c>
      <c r="K3026" t="b">
        <v>0</v>
      </c>
      <c r="L3026">
        <v>16</v>
      </c>
      <c r="M3026" t="b">
        <v>0</v>
      </c>
      <c r="N3026" t="s">
        <v>8269</v>
      </c>
      <c r="O3026">
        <f t="shared" si="384"/>
        <v>33</v>
      </c>
      <c r="P3026">
        <f t="shared" si="376"/>
        <v>50.88</v>
      </c>
      <c r="Q3026" s="10" t="s">
        <v>8323</v>
      </c>
      <c r="R3026" t="s">
        <v>8326</v>
      </c>
      <c r="S3026" s="14">
        <f t="shared" si="377"/>
        <v>42193.482291666667</v>
      </c>
      <c r="T3026" s="15">
        <f t="shared" si="378"/>
        <v>42233.666666666672</v>
      </c>
      <c r="U3026">
        <f>YEAR(S3026)</f>
        <v>2015</v>
      </c>
    </row>
    <row r="3027" spans="1:21" ht="49" hidden="1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384"/>
        <v>3</v>
      </c>
      <c r="P3027">
        <f t="shared" si="376"/>
        <v>30</v>
      </c>
      <c r="Q3027" s="10" t="s">
        <v>8321</v>
      </c>
      <c r="R3027" t="s">
        <v>8339</v>
      </c>
      <c r="S3027" s="14">
        <f t="shared" si="377"/>
        <v>41340.303032407406</v>
      </c>
      <c r="T3027" s="15">
        <f t="shared" si="378"/>
        <v>41370.261365740742</v>
      </c>
    </row>
    <row r="3028" spans="1:21" ht="49" hidden="1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384"/>
        <v>2</v>
      </c>
      <c r="P3028">
        <f t="shared" ref="P3028:P3091" si="386">IFERROR(ROUND(E3028/L3028,2),0)</f>
        <v>50</v>
      </c>
      <c r="Q3028" s="10" t="s">
        <v>8311</v>
      </c>
      <c r="R3028" t="s">
        <v>8352</v>
      </c>
      <c r="S3028" s="14">
        <f t="shared" ref="S3028:S3091" si="387">(((J3028/60)/60)/24)+DATE(1970,1,1)</f>
        <v>42130.795983796299</v>
      </c>
      <c r="T3028" s="15">
        <f t="shared" ref="T3028:T3091" si="388">(((I3028/60)/60)/24)+DATE(1970,1,1)</f>
        <v>42175.795983796299</v>
      </c>
    </row>
    <row r="3029" spans="1:21" ht="49" hidden="1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384"/>
        <v>8</v>
      </c>
      <c r="P3029">
        <f t="shared" si="386"/>
        <v>50</v>
      </c>
      <c r="Q3029" s="10" t="s">
        <v>8327</v>
      </c>
      <c r="R3029" t="s">
        <v>8330</v>
      </c>
      <c r="S3029" s="14">
        <f t="shared" si="387"/>
        <v>42673.577534722222</v>
      </c>
      <c r="T3029" s="15">
        <f t="shared" si="388"/>
        <v>42713.619201388887</v>
      </c>
    </row>
    <row r="3030" spans="1:21" ht="49" hidden="1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384"/>
        <v>3</v>
      </c>
      <c r="P3030">
        <f t="shared" si="386"/>
        <v>75</v>
      </c>
      <c r="Q3030" s="10" t="s">
        <v>8311</v>
      </c>
      <c r="R3030" t="s">
        <v>8356</v>
      </c>
      <c r="S3030" s="14">
        <f t="shared" si="387"/>
        <v>40863.013356481482</v>
      </c>
      <c r="T3030" s="15">
        <f t="shared" si="388"/>
        <v>40893.013356481482</v>
      </c>
    </row>
    <row r="3031" spans="1:21" ht="49" x14ac:dyDescent="0.25">
      <c r="A3031">
        <v>3899</v>
      </c>
      <c r="B3031" s="3" t="s">
        <v>3896</v>
      </c>
      <c r="C3031" s="3" t="s">
        <v>8007</v>
      </c>
      <c r="D3031" s="6">
        <v>10000</v>
      </c>
      <c r="E3031" s="8">
        <v>125</v>
      </c>
      <c r="F3031" t="s">
        <v>8220</v>
      </c>
      <c r="G3031" t="s">
        <v>8223</v>
      </c>
      <c r="H3031" t="s">
        <v>8245</v>
      </c>
      <c r="I3031">
        <v>1407868561</v>
      </c>
      <c r="J3031">
        <v>1406140561</v>
      </c>
      <c r="K3031" t="b">
        <v>0</v>
      </c>
      <c r="L3031">
        <v>2</v>
      </c>
      <c r="M3031" t="b">
        <v>0</v>
      </c>
      <c r="N3031" t="s">
        <v>8269</v>
      </c>
      <c r="O3031">
        <f t="shared" si="384"/>
        <v>1</v>
      </c>
      <c r="P3031">
        <f t="shared" si="386"/>
        <v>62.5</v>
      </c>
      <c r="Q3031" s="10" t="s">
        <v>8323</v>
      </c>
      <c r="R3031" t="s">
        <v>8326</v>
      </c>
      <c r="S3031" s="14">
        <f t="shared" si="387"/>
        <v>41843.775011574071</v>
      </c>
      <c r="T3031" s="15">
        <f t="shared" si="388"/>
        <v>41863.775011574071</v>
      </c>
      <c r="U3031">
        <f>YEAR(S3031)</f>
        <v>2014</v>
      </c>
    </row>
    <row r="3032" spans="1:21" ht="65" hidden="1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384"/>
        <v>0</v>
      </c>
      <c r="P3032">
        <f t="shared" si="386"/>
        <v>13.55</v>
      </c>
      <c r="Q3032" s="10" t="s">
        <v>8321</v>
      </c>
      <c r="R3032" t="s">
        <v>8339</v>
      </c>
      <c r="S3032" s="14">
        <f t="shared" si="387"/>
        <v>42272.93949074074</v>
      </c>
      <c r="T3032" s="15">
        <f t="shared" si="388"/>
        <v>42313.981157407412</v>
      </c>
    </row>
    <row r="3033" spans="1:21" ht="33" x14ac:dyDescent="0.25">
      <c r="A3033">
        <v>3900</v>
      </c>
      <c r="B3033" s="3" t="s">
        <v>3897</v>
      </c>
      <c r="C3033" s="3" t="s">
        <v>8008</v>
      </c>
      <c r="D3033" s="6">
        <v>2500</v>
      </c>
      <c r="E3033" s="8">
        <v>135</v>
      </c>
      <c r="F3033" t="s">
        <v>8220</v>
      </c>
      <c r="G3033" t="s">
        <v>8223</v>
      </c>
      <c r="H3033" t="s">
        <v>8245</v>
      </c>
      <c r="I3033">
        <v>1433988791</v>
      </c>
      <c r="J3033">
        <v>1431396791</v>
      </c>
      <c r="K3033" t="b">
        <v>0</v>
      </c>
      <c r="L3033">
        <v>5</v>
      </c>
      <c r="M3033" t="b">
        <v>0</v>
      </c>
      <c r="N3033" t="s">
        <v>8269</v>
      </c>
      <c r="O3033">
        <f t="shared" si="384"/>
        <v>5</v>
      </c>
      <c r="P3033">
        <f t="shared" si="386"/>
        <v>27</v>
      </c>
      <c r="Q3033" s="10" t="s">
        <v>8323</v>
      </c>
      <c r="R3033" t="s">
        <v>8326</v>
      </c>
      <c r="S3033" s="14">
        <f t="shared" si="387"/>
        <v>42136.092488425929</v>
      </c>
      <c r="T3033" s="15">
        <f t="shared" si="388"/>
        <v>42166.092488425929</v>
      </c>
      <c r="U3033">
        <f>YEAR(S3033)</f>
        <v>2015</v>
      </c>
    </row>
    <row r="3034" spans="1:21" ht="21" hidden="1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384"/>
        <v>3</v>
      </c>
      <c r="P3034">
        <f t="shared" si="386"/>
        <v>48.33</v>
      </c>
      <c r="Q3034" s="10" t="s">
        <v>8311</v>
      </c>
      <c r="R3034" t="s">
        <v>8348</v>
      </c>
      <c r="S3034" s="14">
        <f t="shared" si="387"/>
        <v>42708.668576388889</v>
      </c>
      <c r="T3034" s="15">
        <f t="shared" si="388"/>
        <v>42738.668576388889</v>
      </c>
    </row>
    <row r="3035" spans="1:21" ht="49" hidden="1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384"/>
        <v>2</v>
      </c>
      <c r="P3035">
        <f t="shared" si="386"/>
        <v>72.5</v>
      </c>
      <c r="Q3035" s="10" t="s">
        <v>8319</v>
      </c>
      <c r="R3035" t="s">
        <v>8345</v>
      </c>
      <c r="S3035" s="14">
        <f t="shared" si="387"/>
        <v>42234.105462962965</v>
      </c>
      <c r="T3035" s="15">
        <f t="shared" si="388"/>
        <v>42264.105462962965</v>
      </c>
    </row>
    <row r="3036" spans="1:21" ht="49" x14ac:dyDescent="0.25">
      <c r="A3036">
        <v>3901</v>
      </c>
      <c r="B3036" s="3" t="s">
        <v>3898</v>
      </c>
      <c r="C3036" s="3" t="s">
        <v>8009</v>
      </c>
      <c r="D3036" s="6">
        <v>3000</v>
      </c>
      <c r="E3036" s="8">
        <v>25</v>
      </c>
      <c r="F3036" t="s">
        <v>8220</v>
      </c>
      <c r="G3036" t="s">
        <v>8223</v>
      </c>
      <c r="H3036" t="s">
        <v>8245</v>
      </c>
      <c r="I3036">
        <v>1450554599</v>
      </c>
      <c r="J3036">
        <v>1447098599</v>
      </c>
      <c r="K3036" t="b">
        <v>0</v>
      </c>
      <c r="L3036">
        <v>1</v>
      </c>
      <c r="M3036" t="b">
        <v>0</v>
      </c>
      <c r="N3036" t="s">
        <v>8269</v>
      </c>
      <c r="O3036">
        <f t="shared" si="384"/>
        <v>1</v>
      </c>
      <c r="P3036">
        <f t="shared" si="386"/>
        <v>25</v>
      </c>
      <c r="Q3036" s="10" t="s">
        <v>8323</v>
      </c>
      <c r="R3036" t="s">
        <v>8326</v>
      </c>
      <c r="S3036" s="14">
        <f t="shared" si="387"/>
        <v>42317.826377314821</v>
      </c>
      <c r="T3036" s="15">
        <f t="shared" si="388"/>
        <v>42357.826377314821</v>
      </c>
      <c r="U3036">
        <f>YEAR(S3036)</f>
        <v>2015</v>
      </c>
    </row>
    <row r="3037" spans="1:21" ht="33" hidden="1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384"/>
        <v>0</v>
      </c>
      <c r="P3037">
        <f t="shared" si="386"/>
        <v>142</v>
      </c>
      <c r="Q3037" s="10" t="s">
        <v>8308</v>
      </c>
      <c r="R3037" t="s">
        <v>8342</v>
      </c>
      <c r="S3037" s="14">
        <f t="shared" si="387"/>
        <v>42388.798252314817</v>
      </c>
      <c r="T3037" s="15">
        <f t="shared" si="388"/>
        <v>42418.798252314817</v>
      </c>
    </row>
    <row r="3038" spans="1:21" ht="49" hidden="1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384"/>
        <v>18</v>
      </c>
      <c r="P3038">
        <f t="shared" si="386"/>
        <v>28.2</v>
      </c>
      <c r="Q3038" s="10" t="s">
        <v>8321</v>
      </c>
      <c r="R3038" t="s">
        <v>8339</v>
      </c>
      <c r="S3038" s="14">
        <f t="shared" si="387"/>
        <v>41844.922662037039</v>
      </c>
      <c r="T3038" s="15">
        <f t="shared" si="388"/>
        <v>41874.922662037039</v>
      </c>
    </row>
    <row r="3039" spans="1:21" ht="49" hidden="1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384"/>
        <v>14</v>
      </c>
      <c r="P3039">
        <f t="shared" si="386"/>
        <v>20.14</v>
      </c>
      <c r="Q3039" s="10" t="s">
        <v>8323</v>
      </c>
      <c r="R3039" t="s">
        <v>8324</v>
      </c>
      <c r="S3039" s="14">
        <f t="shared" si="387"/>
        <v>41957.833726851852</v>
      </c>
      <c r="T3039" s="15">
        <f t="shared" si="388"/>
        <v>41987.833726851852</v>
      </c>
    </row>
    <row r="3040" spans="1:21" ht="49" hidden="1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384"/>
        <v>0</v>
      </c>
      <c r="P3040">
        <f t="shared" si="386"/>
        <v>28</v>
      </c>
      <c r="Q3040" s="10" t="s">
        <v>8321</v>
      </c>
      <c r="R3040" t="s">
        <v>8337</v>
      </c>
      <c r="S3040" s="14">
        <f t="shared" si="387"/>
        <v>42113.550821759258</v>
      </c>
      <c r="T3040" s="15">
        <f t="shared" si="388"/>
        <v>42173.550821759258</v>
      </c>
    </row>
    <row r="3041" spans="1:21" ht="49" hidden="1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384"/>
        <v>1</v>
      </c>
      <c r="P3041">
        <f t="shared" si="386"/>
        <v>23.33</v>
      </c>
      <c r="Q3041" s="10" t="s">
        <v>8308</v>
      </c>
      <c r="R3041" t="s">
        <v>8342</v>
      </c>
      <c r="S3041" s="14">
        <f t="shared" si="387"/>
        <v>41969.858090277776</v>
      </c>
      <c r="T3041" s="15">
        <f t="shared" si="388"/>
        <v>41999.858090277776</v>
      </c>
    </row>
    <row r="3042" spans="1:21" ht="33" hidden="1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384"/>
        <v>7</v>
      </c>
      <c r="P3042">
        <f t="shared" si="386"/>
        <v>46.67</v>
      </c>
      <c r="Q3042" s="10" t="s">
        <v>8313</v>
      </c>
      <c r="R3042" t="s">
        <v>8353</v>
      </c>
      <c r="S3042" s="14">
        <f t="shared" si="387"/>
        <v>42167.89335648148</v>
      </c>
      <c r="T3042" s="15">
        <f t="shared" si="388"/>
        <v>42188.89335648148</v>
      </c>
    </row>
    <row r="3043" spans="1:21" ht="49" hidden="1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384"/>
        <v>28</v>
      </c>
      <c r="P3043">
        <f t="shared" si="386"/>
        <v>35</v>
      </c>
      <c r="Q3043" s="10" t="s">
        <v>8311</v>
      </c>
      <c r="R3043" t="s">
        <v>8356</v>
      </c>
      <c r="S3043" s="14">
        <f t="shared" si="387"/>
        <v>41044.64811342593</v>
      </c>
      <c r="T3043" s="15">
        <f t="shared" si="388"/>
        <v>41076.131944444445</v>
      </c>
    </row>
    <row r="3044" spans="1:21" ht="21" hidden="1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384"/>
        <v>27</v>
      </c>
      <c r="P3044">
        <f t="shared" si="386"/>
        <v>17.25</v>
      </c>
      <c r="Q3044" s="10" t="s">
        <v>8321</v>
      </c>
      <c r="R3044" t="s">
        <v>8339</v>
      </c>
      <c r="S3044" s="14">
        <f t="shared" si="387"/>
        <v>41801.120069444441</v>
      </c>
      <c r="T3044" s="15">
        <f t="shared" si="388"/>
        <v>41817.120069444441</v>
      </c>
    </row>
    <row r="3045" spans="1:21" ht="49" x14ac:dyDescent="0.25">
      <c r="A3045">
        <v>3902</v>
      </c>
      <c r="B3045" s="3" t="s">
        <v>3899</v>
      </c>
      <c r="C3045" s="3" t="s">
        <v>8010</v>
      </c>
      <c r="D3045" s="6">
        <v>3000</v>
      </c>
      <c r="E3045" s="8">
        <v>1465</v>
      </c>
      <c r="F3045" t="s">
        <v>8220</v>
      </c>
      <c r="G3045" t="s">
        <v>8224</v>
      </c>
      <c r="H3045" t="s">
        <v>8246</v>
      </c>
      <c r="I3045">
        <v>1479125642</v>
      </c>
      <c r="J3045">
        <v>1476962042</v>
      </c>
      <c r="K3045" t="b">
        <v>0</v>
      </c>
      <c r="L3045">
        <v>31</v>
      </c>
      <c r="M3045" t="b">
        <v>0</v>
      </c>
      <c r="N3045" t="s">
        <v>8269</v>
      </c>
      <c r="O3045">
        <f t="shared" si="384"/>
        <v>49</v>
      </c>
      <c r="P3045">
        <f t="shared" si="386"/>
        <v>47.26</v>
      </c>
      <c r="Q3045" s="10" t="s">
        <v>8323</v>
      </c>
      <c r="R3045" t="s">
        <v>8326</v>
      </c>
      <c r="S3045" s="14">
        <f t="shared" si="387"/>
        <v>42663.468078703707</v>
      </c>
      <c r="T3045" s="15">
        <f t="shared" si="388"/>
        <v>42688.509745370371</v>
      </c>
      <c r="U3045">
        <f t="shared" ref="U3045:U3050" si="389">YEAR(S3045)</f>
        <v>2016</v>
      </c>
    </row>
    <row r="3046" spans="1:21" ht="49" x14ac:dyDescent="0.25">
      <c r="A3046">
        <v>3903</v>
      </c>
      <c r="B3046" s="3" t="s">
        <v>3900</v>
      </c>
      <c r="C3046" s="3" t="s">
        <v>8011</v>
      </c>
      <c r="D3046" s="6">
        <v>1500</v>
      </c>
      <c r="E3046" s="8">
        <v>0</v>
      </c>
      <c r="F3046" t="s">
        <v>8220</v>
      </c>
      <c r="G3046" t="s">
        <v>8223</v>
      </c>
      <c r="H3046" t="s">
        <v>8245</v>
      </c>
      <c r="I3046">
        <v>1439581080</v>
      </c>
      <c r="J3046">
        <v>1435709765</v>
      </c>
      <c r="K3046" t="b">
        <v>0</v>
      </c>
      <c r="L3046">
        <v>0</v>
      </c>
      <c r="M3046" t="b">
        <v>0</v>
      </c>
      <c r="N3046" t="s">
        <v>8269</v>
      </c>
      <c r="O3046">
        <f t="shared" si="384"/>
        <v>0</v>
      </c>
      <c r="P3046">
        <f t="shared" si="386"/>
        <v>0</v>
      </c>
      <c r="Q3046" s="10" t="s">
        <v>8323</v>
      </c>
      <c r="R3046" t="s">
        <v>8326</v>
      </c>
      <c r="S3046" s="14">
        <f t="shared" si="387"/>
        <v>42186.01116898148</v>
      </c>
      <c r="T3046" s="15">
        <f t="shared" si="388"/>
        <v>42230.818055555559</v>
      </c>
      <c r="U3046">
        <f t="shared" si="389"/>
        <v>2015</v>
      </c>
    </row>
    <row r="3047" spans="1:21" ht="21" x14ac:dyDescent="0.25">
      <c r="A3047">
        <v>3904</v>
      </c>
      <c r="B3047" s="3" t="s">
        <v>3901</v>
      </c>
      <c r="C3047" s="3" t="s">
        <v>8012</v>
      </c>
      <c r="D3047" s="6">
        <v>10000</v>
      </c>
      <c r="E3047" s="8">
        <v>3</v>
      </c>
      <c r="F3047" t="s">
        <v>8220</v>
      </c>
      <c r="G3047" t="s">
        <v>8223</v>
      </c>
      <c r="H3047" t="s">
        <v>8245</v>
      </c>
      <c r="I3047">
        <v>1429074240</v>
      </c>
      <c r="J3047">
        <v>1427866200</v>
      </c>
      <c r="K3047" t="b">
        <v>0</v>
      </c>
      <c r="L3047">
        <v>2</v>
      </c>
      <c r="M3047" t="b">
        <v>0</v>
      </c>
      <c r="N3047" t="s">
        <v>8269</v>
      </c>
      <c r="O3047">
        <f t="shared" si="384"/>
        <v>0</v>
      </c>
      <c r="P3047">
        <f t="shared" si="386"/>
        <v>1.5</v>
      </c>
      <c r="Q3047" s="10" t="s">
        <v>8323</v>
      </c>
      <c r="R3047" t="s">
        <v>8326</v>
      </c>
      <c r="S3047" s="14">
        <f t="shared" si="387"/>
        <v>42095.229166666672</v>
      </c>
      <c r="T3047" s="15">
        <f t="shared" si="388"/>
        <v>42109.211111111115</v>
      </c>
      <c r="U3047">
        <f t="shared" si="389"/>
        <v>2015</v>
      </c>
    </row>
    <row r="3048" spans="1:21" ht="49" x14ac:dyDescent="0.25">
      <c r="A3048">
        <v>3905</v>
      </c>
      <c r="B3048" s="3" t="s">
        <v>3902</v>
      </c>
      <c r="C3048" s="3" t="s">
        <v>8013</v>
      </c>
      <c r="D3048" s="6">
        <v>1500</v>
      </c>
      <c r="E3048" s="8">
        <v>173</v>
      </c>
      <c r="F3048" t="s">
        <v>8220</v>
      </c>
      <c r="G3048" t="s">
        <v>8224</v>
      </c>
      <c r="H3048" t="s">
        <v>8246</v>
      </c>
      <c r="I3048">
        <v>1434063600</v>
      </c>
      <c r="J3048">
        <v>1430405903</v>
      </c>
      <c r="K3048" t="b">
        <v>0</v>
      </c>
      <c r="L3048">
        <v>7</v>
      </c>
      <c r="M3048" t="b">
        <v>0</v>
      </c>
      <c r="N3048" t="s">
        <v>8269</v>
      </c>
      <c r="O3048">
        <f t="shared" si="384"/>
        <v>12</v>
      </c>
      <c r="P3048">
        <f t="shared" si="386"/>
        <v>24.71</v>
      </c>
      <c r="Q3048" s="10" t="s">
        <v>8323</v>
      </c>
      <c r="R3048" t="s">
        <v>8326</v>
      </c>
      <c r="S3048" s="14">
        <f t="shared" si="387"/>
        <v>42124.623877314814</v>
      </c>
      <c r="T3048" s="15">
        <f t="shared" si="388"/>
        <v>42166.958333333328</v>
      </c>
      <c r="U3048">
        <f t="shared" si="389"/>
        <v>2015</v>
      </c>
    </row>
    <row r="3049" spans="1:21" ht="49" x14ac:dyDescent="0.25">
      <c r="A3049">
        <v>3906</v>
      </c>
      <c r="B3049" s="3" t="s">
        <v>3903</v>
      </c>
      <c r="C3049" s="3" t="s">
        <v>8014</v>
      </c>
      <c r="D3049" s="6">
        <v>1500</v>
      </c>
      <c r="E3049" s="8">
        <v>1010</v>
      </c>
      <c r="F3049" t="s">
        <v>8220</v>
      </c>
      <c r="G3049" t="s">
        <v>8224</v>
      </c>
      <c r="H3049" t="s">
        <v>8246</v>
      </c>
      <c r="I3049">
        <v>1435325100</v>
      </c>
      <c r="J3049">
        <v>1432072893</v>
      </c>
      <c r="K3049" t="b">
        <v>0</v>
      </c>
      <c r="L3049">
        <v>16</v>
      </c>
      <c r="M3049" t="b">
        <v>0</v>
      </c>
      <c r="N3049" t="s">
        <v>8269</v>
      </c>
      <c r="O3049">
        <f t="shared" si="384"/>
        <v>67</v>
      </c>
      <c r="P3049">
        <f t="shared" si="386"/>
        <v>63.13</v>
      </c>
      <c r="Q3049" s="10" t="s">
        <v>8323</v>
      </c>
      <c r="R3049" t="s">
        <v>8326</v>
      </c>
      <c r="S3049" s="14">
        <f t="shared" si="387"/>
        <v>42143.917743055557</v>
      </c>
      <c r="T3049" s="15">
        <f t="shared" si="388"/>
        <v>42181.559027777781</v>
      </c>
      <c r="U3049">
        <f t="shared" si="389"/>
        <v>2015</v>
      </c>
    </row>
    <row r="3050" spans="1:21" ht="33" x14ac:dyDescent="0.25">
      <c r="A3050">
        <v>3907</v>
      </c>
      <c r="B3050" s="3" t="s">
        <v>3904</v>
      </c>
      <c r="C3050" s="3" t="s">
        <v>8015</v>
      </c>
      <c r="D3050" s="6">
        <v>1000</v>
      </c>
      <c r="E3050" s="8">
        <v>153</v>
      </c>
      <c r="F3050" t="s">
        <v>8220</v>
      </c>
      <c r="G3050" t="s">
        <v>8223</v>
      </c>
      <c r="H3050" t="s">
        <v>8245</v>
      </c>
      <c r="I3050">
        <v>1414354080</v>
      </c>
      <c r="J3050">
        <v>1411587606</v>
      </c>
      <c r="K3050" t="b">
        <v>0</v>
      </c>
      <c r="L3050">
        <v>4</v>
      </c>
      <c r="M3050" t="b">
        <v>0</v>
      </c>
      <c r="N3050" t="s">
        <v>8269</v>
      </c>
      <c r="O3050">
        <f t="shared" si="384"/>
        <v>15</v>
      </c>
      <c r="P3050">
        <f t="shared" si="386"/>
        <v>38.25</v>
      </c>
      <c r="Q3050" s="10" t="s">
        <v>8323</v>
      </c>
      <c r="R3050" t="s">
        <v>8326</v>
      </c>
      <c r="S3050" s="14">
        <f t="shared" si="387"/>
        <v>41906.819513888891</v>
      </c>
      <c r="T3050" s="15">
        <f t="shared" si="388"/>
        <v>41938.838888888888</v>
      </c>
      <c r="U3050">
        <f t="shared" si="389"/>
        <v>2014</v>
      </c>
    </row>
    <row r="3051" spans="1:21" ht="49" hidden="1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384"/>
        <v>1</v>
      </c>
      <c r="P3051">
        <f t="shared" si="386"/>
        <v>16.63</v>
      </c>
      <c r="Q3051" s="10" t="s">
        <v>8321</v>
      </c>
      <c r="R3051" t="s">
        <v>8339</v>
      </c>
      <c r="S3051" s="14">
        <f t="shared" si="387"/>
        <v>42400.711967592593</v>
      </c>
      <c r="T3051" s="15">
        <f t="shared" si="388"/>
        <v>42430.711967592593</v>
      </c>
    </row>
    <row r="3052" spans="1:21" ht="49" hidden="1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384"/>
        <v>4</v>
      </c>
      <c r="P3052">
        <f t="shared" si="386"/>
        <v>44</v>
      </c>
      <c r="Q3052" s="10" t="s">
        <v>8327</v>
      </c>
      <c r="R3052" t="s">
        <v>8354</v>
      </c>
      <c r="S3052" s="14">
        <f t="shared" si="387"/>
        <v>41509.905995370369</v>
      </c>
      <c r="T3052" s="15">
        <f t="shared" si="388"/>
        <v>41569.905995370369</v>
      </c>
    </row>
    <row r="3053" spans="1:21" ht="49" hidden="1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384"/>
        <v>0</v>
      </c>
      <c r="P3053">
        <f t="shared" si="386"/>
        <v>44</v>
      </c>
      <c r="Q3053" s="10" t="s">
        <v>8308</v>
      </c>
      <c r="R3053" t="s">
        <v>8340</v>
      </c>
      <c r="S3053" s="14">
        <f t="shared" si="387"/>
        <v>42033.001087962963</v>
      </c>
      <c r="T3053" s="15">
        <f t="shared" si="388"/>
        <v>42063.001087962963</v>
      </c>
    </row>
    <row r="3054" spans="1:21" ht="33" hidden="1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384"/>
        <v>3</v>
      </c>
      <c r="P3054">
        <f t="shared" si="386"/>
        <v>16.38</v>
      </c>
      <c r="Q3054" s="10" t="s">
        <v>8308</v>
      </c>
      <c r="R3054" t="s">
        <v>8342</v>
      </c>
      <c r="S3054" s="14">
        <f t="shared" si="387"/>
        <v>42194.357731481476</v>
      </c>
      <c r="T3054" s="15">
        <f t="shared" si="388"/>
        <v>42239.357731481476</v>
      </c>
    </row>
    <row r="3055" spans="1:21" ht="49" hidden="1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384"/>
        <v>7</v>
      </c>
      <c r="P3055">
        <f t="shared" si="386"/>
        <v>18.71</v>
      </c>
      <c r="Q3055" s="10" t="s">
        <v>8327</v>
      </c>
      <c r="R3055" t="s">
        <v>8350</v>
      </c>
      <c r="S3055" s="14">
        <f t="shared" si="387"/>
        <v>41680.359976851854</v>
      </c>
      <c r="T3055" s="15">
        <f t="shared" si="388"/>
        <v>41714.916666666664</v>
      </c>
    </row>
    <row r="3056" spans="1:21" ht="49" x14ac:dyDescent="0.25">
      <c r="A3056">
        <v>3908</v>
      </c>
      <c r="B3056" s="3" t="s">
        <v>3905</v>
      </c>
      <c r="C3056" s="3" t="s">
        <v>8016</v>
      </c>
      <c r="D3056" s="6">
        <v>750</v>
      </c>
      <c r="E3056" s="8">
        <v>65</v>
      </c>
      <c r="F3056" t="s">
        <v>8220</v>
      </c>
      <c r="G3056" t="s">
        <v>8223</v>
      </c>
      <c r="H3056" t="s">
        <v>8245</v>
      </c>
      <c r="I3056">
        <v>1406603696</v>
      </c>
      <c r="J3056">
        <v>1405307696</v>
      </c>
      <c r="K3056" t="b">
        <v>0</v>
      </c>
      <c r="L3056">
        <v>4</v>
      </c>
      <c r="M3056" t="b">
        <v>0</v>
      </c>
      <c r="N3056" t="s">
        <v>8269</v>
      </c>
      <c r="O3056">
        <f t="shared" si="384"/>
        <v>9</v>
      </c>
      <c r="P3056">
        <f t="shared" si="386"/>
        <v>16.25</v>
      </c>
      <c r="Q3056" s="10" t="s">
        <v>8323</v>
      </c>
      <c r="R3056" t="s">
        <v>8326</v>
      </c>
      <c r="S3056" s="14">
        <f t="shared" si="387"/>
        <v>41834.135370370372</v>
      </c>
      <c r="T3056" s="15">
        <f t="shared" si="388"/>
        <v>41849.135370370372</v>
      </c>
      <c r="U3056">
        <f>YEAR(S3056)</f>
        <v>2014</v>
      </c>
    </row>
    <row r="3057" spans="1:21" ht="49" hidden="1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384"/>
        <v>13</v>
      </c>
      <c r="P3057">
        <f t="shared" si="386"/>
        <v>65</v>
      </c>
      <c r="Q3057" s="10" t="s">
        <v>8321</v>
      </c>
      <c r="R3057" t="s">
        <v>8325</v>
      </c>
      <c r="S3057" s="14">
        <f t="shared" si="387"/>
        <v>42031.769884259258</v>
      </c>
      <c r="T3057" s="15">
        <f t="shared" si="388"/>
        <v>42090.110416666663</v>
      </c>
    </row>
    <row r="3058" spans="1:21" ht="49" hidden="1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384"/>
        <v>26</v>
      </c>
      <c r="P3058">
        <f t="shared" si="386"/>
        <v>13</v>
      </c>
      <c r="Q3058" s="10" t="s">
        <v>8316</v>
      </c>
      <c r="R3058" t="s">
        <v>8334</v>
      </c>
      <c r="S3058" s="14">
        <f t="shared" si="387"/>
        <v>41599.855682870373</v>
      </c>
      <c r="T3058" s="15">
        <f t="shared" si="388"/>
        <v>41629.855682870373</v>
      </c>
    </row>
    <row r="3059" spans="1:21" ht="49" x14ac:dyDescent="0.25">
      <c r="A3059">
        <v>3909</v>
      </c>
      <c r="B3059" s="3" t="s">
        <v>3906</v>
      </c>
      <c r="C3059" s="3" t="s">
        <v>8017</v>
      </c>
      <c r="D3059" s="6">
        <v>60000</v>
      </c>
      <c r="E3059" s="8">
        <v>135</v>
      </c>
      <c r="F3059" t="s">
        <v>8220</v>
      </c>
      <c r="G3059" t="s">
        <v>8223</v>
      </c>
      <c r="H3059" t="s">
        <v>8245</v>
      </c>
      <c r="I3059">
        <v>1410424642</v>
      </c>
      <c r="J3059">
        <v>1407832642</v>
      </c>
      <c r="K3059" t="b">
        <v>0</v>
      </c>
      <c r="L3059">
        <v>4</v>
      </c>
      <c r="M3059" t="b">
        <v>0</v>
      </c>
      <c r="N3059" t="s">
        <v>8269</v>
      </c>
      <c r="O3059">
        <f t="shared" si="384"/>
        <v>0</v>
      </c>
      <c r="P3059">
        <f t="shared" si="386"/>
        <v>33.75</v>
      </c>
      <c r="Q3059" s="10" t="s">
        <v>8323</v>
      </c>
      <c r="R3059" t="s">
        <v>8326</v>
      </c>
      <c r="S3059" s="14">
        <f t="shared" si="387"/>
        <v>41863.359282407408</v>
      </c>
      <c r="T3059" s="15">
        <f t="shared" si="388"/>
        <v>41893.359282407408</v>
      </c>
      <c r="U3059">
        <f>YEAR(S3059)</f>
        <v>2014</v>
      </c>
    </row>
    <row r="3060" spans="1:21" ht="49" hidden="1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384"/>
        <v>65</v>
      </c>
      <c r="P3060">
        <f t="shared" si="386"/>
        <v>14.44</v>
      </c>
      <c r="Q3060" s="10" t="s">
        <v>8323</v>
      </c>
      <c r="R3060" t="s">
        <v>8335</v>
      </c>
      <c r="S3060" s="14">
        <f t="shared" si="387"/>
        <v>42144.415532407409</v>
      </c>
      <c r="T3060" s="15">
        <f t="shared" si="388"/>
        <v>42165.415532407409</v>
      </c>
    </row>
    <row r="3061" spans="1:21" ht="49" x14ac:dyDescent="0.25">
      <c r="A3061">
        <v>3910</v>
      </c>
      <c r="B3061" s="3" t="s">
        <v>3907</v>
      </c>
      <c r="C3061" s="3" t="s">
        <v>8018</v>
      </c>
      <c r="D3061" s="6">
        <v>6000</v>
      </c>
      <c r="E3061" s="8">
        <v>185</v>
      </c>
      <c r="F3061" t="s">
        <v>8220</v>
      </c>
      <c r="G3061" t="s">
        <v>8223</v>
      </c>
      <c r="H3061" t="s">
        <v>8245</v>
      </c>
      <c r="I3061">
        <v>1441649397</v>
      </c>
      <c r="J3061">
        <v>1439057397</v>
      </c>
      <c r="K3061" t="b">
        <v>0</v>
      </c>
      <c r="L3061">
        <v>3</v>
      </c>
      <c r="M3061" t="b">
        <v>0</v>
      </c>
      <c r="N3061" t="s">
        <v>8269</v>
      </c>
      <c r="O3061">
        <f t="shared" si="384"/>
        <v>3</v>
      </c>
      <c r="P3061">
        <f t="shared" si="386"/>
        <v>61.67</v>
      </c>
      <c r="Q3061" s="10" t="s">
        <v>8323</v>
      </c>
      <c r="R3061" t="s">
        <v>8326</v>
      </c>
      <c r="S3061" s="14">
        <f t="shared" si="387"/>
        <v>42224.756909722222</v>
      </c>
      <c r="T3061" s="15">
        <f t="shared" si="388"/>
        <v>42254.756909722222</v>
      </c>
      <c r="U3061">
        <f>YEAR(S3061)</f>
        <v>2015</v>
      </c>
    </row>
    <row r="3062" spans="1:21" ht="33" hidden="1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384"/>
        <v>129</v>
      </c>
      <c r="P3062">
        <f t="shared" si="386"/>
        <v>43</v>
      </c>
      <c r="Q3062" s="10" t="s">
        <v>8323</v>
      </c>
      <c r="R3062" t="s">
        <v>8335</v>
      </c>
      <c r="S3062" s="14">
        <f t="shared" si="387"/>
        <v>41877.886620370373</v>
      </c>
      <c r="T3062" s="15">
        <f t="shared" si="388"/>
        <v>41907.886620370373</v>
      </c>
    </row>
    <row r="3063" spans="1:21" ht="33" hidden="1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384"/>
        <v>13</v>
      </c>
      <c r="P3063">
        <f t="shared" si="386"/>
        <v>10.67</v>
      </c>
      <c r="Q3063" s="10" t="s">
        <v>8316</v>
      </c>
      <c r="R3063" t="s">
        <v>8334</v>
      </c>
      <c r="S3063" s="14">
        <f t="shared" si="387"/>
        <v>41557.013182870374</v>
      </c>
      <c r="T3063" s="15">
        <f t="shared" si="388"/>
        <v>41587.054849537039</v>
      </c>
    </row>
    <row r="3064" spans="1:21" ht="49" hidden="1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384"/>
        <v>0</v>
      </c>
      <c r="P3064">
        <f t="shared" si="386"/>
        <v>12.8</v>
      </c>
      <c r="Q3064" s="10" t="s">
        <v>8323</v>
      </c>
      <c r="R3064" t="s">
        <v>8324</v>
      </c>
      <c r="S3064" s="14">
        <f t="shared" si="387"/>
        <v>42435.942083333335</v>
      </c>
      <c r="T3064" s="15">
        <f t="shared" si="388"/>
        <v>42495.900416666671</v>
      </c>
    </row>
    <row r="3065" spans="1:21" ht="49" hidden="1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384"/>
        <v>1</v>
      </c>
      <c r="P3065">
        <f t="shared" si="386"/>
        <v>25.2</v>
      </c>
      <c r="Q3065" s="10" t="s">
        <v>8308</v>
      </c>
      <c r="R3065" t="s">
        <v>8310</v>
      </c>
      <c r="S3065" s="14">
        <f t="shared" si="387"/>
        <v>41999.164340277777</v>
      </c>
      <c r="T3065" s="15">
        <f t="shared" si="388"/>
        <v>42029.164340277777</v>
      </c>
    </row>
    <row r="3066" spans="1:21" ht="33" hidden="1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384"/>
        <v>0</v>
      </c>
      <c r="P3066">
        <f t="shared" si="386"/>
        <v>42</v>
      </c>
      <c r="Q3066" s="10" t="s">
        <v>8323</v>
      </c>
      <c r="R3066" t="s">
        <v>8324</v>
      </c>
      <c r="S3066" s="14">
        <f t="shared" si="387"/>
        <v>41981.57230324074</v>
      </c>
      <c r="T3066" s="15">
        <f t="shared" si="388"/>
        <v>42012.570138888885</v>
      </c>
    </row>
    <row r="3067" spans="1:21" ht="49" x14ac:dyDescent="0.25">
      <c r="A3067">
        <v>3911</v>
      </c>
      <c r="B3067" s="3" t="s">
        <v>3908</v>
      </c>
      <c r="C3067" s="3" t="s">
        <v>8019</v>
      </c>
      <c r="D3067" s="6">
        <v>8000</v>
      </c>
      <c r="E3067" s="8">
        <v>2993</v>
      </c>
      <c r="F3067" t="s">
        <v>8220</v>
      </c>
      <c r="G3067" t="s">
        <v>8223</v>
      </c>
      <c r="H3067" t="s">
        <v>8245</v>
      </c>
      <c r="I3067">
        <v>1417033777</v>
      </c>
      <c r="J3067">
        <v>1414438177</v>
      </c>
      <c r="K3067" t="b">
        <v>0</v>
      </c>
      <c r="L3067">
        <v>36</v>
      </c>
      <c r="M3067" t="b">
        <v>0</v>
      </c>
      <c r="N3067" t="s">
        <v>8269</v>
      </c>
      <c r="O3067">
        <f t="shared" si="384"/>
        <v>37</v>
      </c>
      <c r="P3067">
        <f t="shared" si="386"/>
        <v>83.14</v>
      </c>
      <c r="Q3067" s="10" t="s">
        <v>8323</v>
      </c>
      <c r="R3067" t="s">
        <v>8326</v>
      </c>
      <c r="S3067" s="14">
        <f t="shared" si="387"/>
        <v>41939.8122337963</v>
      </c>
      <c r="T3067" s="15">
        <f t="shared" si="388"/>
        <v>41969.853900462964</v>
      </c>
      <c r="U3067">
        <f>YEAR(S3067)</f>
        <v>2014</v>
      </c>
    </row>
    <row r="3068" spans="1:21" ht="49" hidden="1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384"/>
        <v>5</v>
      </c>
      <c r="P3068">
        <f t="shared" si="386"/>
        <v>62.5</v>
      </c>
      <c r="Q3068" s="10" t="s">
        <v>8321</v>
      </c>
      <c r="R3068" t="s">
        <v>8339</v>
      </c>
      <c r="S3068" s="14">
        <f t="shared" si="387"/>
        <v>41576.834513888891</v>
      </c>
      <c r="T3068" s="15">
        <f t="shared" si="388"/>
        <v>41609.876180555555</v>
      </c>
    </row>
    <row r="3069" spans="1:21" ht="49" hidden="1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384"/>
        <v>4</v>
      </c>
      <c r="P3069">
        <f t="shared" si="386"/>
        <v>31.25</v>
      </c>
      <c r="Q3069" s="10" t="s">
        <v>8327</v>
      </c>
      <c r="R3069" t="s">
        <v>8328</v>
      </c>
      <c r="S3069" s="14">
        <f t="shared" si="387"/>
        <v>41569.698831018519</v>
      </c>
      <c r="T3069" s="15">
        <f t="shared" si="388"/>
        <v>41599.740497685183</v>
      </c>
    </row>
    <row r="3070" spans="1:21" ht="49" hidden="1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384"/>
        <v>0</v>
      </c>
      <c r="P3070">
        <f t="shared" si="386"/>
        <v>31.25</v>
      </c>
      <c r="Q3070" s="10" t="s">
        <v>8316</v>
      </c>
      <c r="R3070" t="s">
        <v>8344</v>
      </c>
      <c r="S3070" s="14">
        <f t="shared" si="387"/>
        <v>42736.9066087963</v>
      </c>
      <c r="T3070" s="15">
        <f t="shared" si="388"/>
        <v>42756.9066087963</v>
      </c>
    </row>
    <row r="3071" spans="1:21" ht="49" hidden="1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384"/>
        <v>5</v>
      </c>
      <c r="P3071">
        <f t="shared" si="386"/>
        <v>41.67</v>
      </c>
      <c r="Q3071" s="10" t="s">
        <v>8311</v>
      </c>
      <c r="R3071" t="s">
        <v>8349</v>
      </c>
      <c r="S3071" s="14">
        <f t="shared" si="387"/>
        <v>42404.033090277779</v>
      </c>
      <c r="T3071" s="15">
        <f t="shared" si="388"/>
        <v>42428.999305555553</v>
      </c>
    </row>
    <row r="3072" spans="1:21" ht="49" hidden="1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384"/>
        <v>1</v>
      </c>
      <c r="P3072">
        <f t="shared" si="386"/>
        <v>62.5</v>
      </c>
      <c r="Q3072" s="10" t="s">
        <v>8316</v>
      </c>
      <c r="R3072" t="s">
        <v>8344</v>
      </c>
      <c r="S3072" s="14">
        <f t="shared" si="387"/>
        <v>42742.246493055558</v>
      </c>
      <c r="T3072" s="15">
        <f t="shared" si="388"/>
        <v>42795.166666666672</v>
      </c>
    </row>
    <row r="3073" spans="1:21" ht="49" hidden="1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384"/>
        <v>1</v>
      </c>
      <c r="P3073">
        <f t="shared" si="386"/>
        <v>62.5</v>
      </c>
      <c r="Q3073" s="10" t="s">
        <v>8323</v>
      </c>
      <c r="R3073" t="s">
        <v>8324</v>
      </c>
      <c r="S3073" s="14">
        <f t="shared" si="387"/>
        <v>42665.150347222225</v>
      </c>
      <c r="T3073" s="15">
        <f t="shared" si="388"/>
        <v>42725.192013888889</v>
      </c>
    </row>
    <row r="3074" spans="1:21" ht="49" x14ac:dyDescent="0.25">
      <c r="A3074">
        <v>3912</v>
      </c>
      <c r="B3074" s="3" t="s">
        <v>3909</v>
      </c>
      <c r="C3074" s="3" t="s">
        <v>8020</v>
      </c>
      <c r="D3074" s="6">
        <v>15000</v>
      </c>
      <c r="E3074" s="8">
        <v>1</v>
      </c>
      <c r="F3074" t="s">
        <v>8220</v>
      </c>
      <c r="G3074" t="s">
        <v>8223</v>
      </c>
      <c r="H3074" t="s">
        <v>8245</v>
      </c>
      <c r="I3074">
        <v>1429936500</v>
      </c>
      <c r="J3074">
        <v>1424759330</v>
      </c>
      <c r="K3074" t="b">
        <v>0</v>
      </c>
      <c r="L3074">
        <v>1</v>
      </c>
      <c r="M3074" t="b">
        <v>0</v>
      </c>
      <c r="N3074" t="s">
        <v>8269</v>
      </c>
      <c r="O3074">
        <f t="shared" ref="O3074:O3137" si="390">ROUND(E3074/D3074*100,0)</f>
        <v>0</v>
      </c>
      <c r="P3074">
        <f t="shared" si="386"/>
        <v>1</v>
      </c>
      <c r="Q3074" s="10" t="s">
        <v>8323</v>
      </c>
      <c r="R3074" t="s">
        <v>8326</v>
      </c>
      <c r="S3074" s="14">
        <f t="shared" si="387"/>
        <v>42059.270023148143</v>
      </c>
      <c r="T3074" s="15">
        <f t="shared" si="388"/>
        <v>42119.190972222219</v>
      </c>
      <c r="U3074">
        <f t="shared" ref="U3074:U3075" si="391">YEAR(S3074)</f>
        <v>2015</v>
      </c>
    </row>
    <row r="3075" spans="1:21" ht="49" x14ac:dyDescent="0.25">
      <c r="A3075">
        <v>3913</v>
      </c>
      <c r="B3075" s="3" t="s">
        <v>3910</v>
      </c>
      <c r="C3075" s="3" t="s">
        <v>8021</v>
      </c>
      <c r="D3075" s="6">
        <v>10000</v>
      </c>
      <c r="E3075" s="8">
        <v>1000</v>
      </c>
      <c r="F3075" t="s">
        <v>8220</v>
      </c>
      <c r="G3075" t="s">
        <v>8223</v>
      </c>
      <c r="H3075" t="s">
        <v>8245</v>
      </c>
      <c r="I3075">
        <v>1448863449</v>
      </c>
      <c r="J3075">
        <v>1446267849</v>
      </c>
      <c r="K3075" t="b">
        <v>0</v>
      </c>
      <c r="L3075">
        <v>7</v>
      </c>
      <c r="M3075" t="b">
        <v>0</v>
      </c>
      <c r="N3075" t="s">
        <v>8269</v>
      </c>
      <c r="O3075">
        <f t="shared" si="390"/>
        <v>10</v>
      </c>
      <c r="P3075">
        <f t="shared" si="386"/>
        <v>142.86000000000001</v>
      </c>
      <c r="Q3075" s="10" t="s">
        <v>8323</v>
      </c>
      <c r="R3075" t="s">
        <v>8326</v>
      </c>
      <c r="S3075" s="14">
        <f t="shared" si="387"/>
        <v>42308.211215277777</v>
      </c>
      <c r="T3075" s="15">
        <f t="shared" si="388"/>
        <v>42338.252881944441</v>
      </c>
      <c r="U3075">
        <f t="shared" si="391"/>
        <v>2015</v>
      </c>
    </row>
    <row r="3076" spans="1:21" ht="21" hidden="1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390"/>
        <v>0</v>
      </c>
      <c r="P3076">
        <f t="shared" si="386"/>
        <v>41.33</v>
      </c>
      <c r="Q3076" s="10" t="s">
        <v>8308</v>
      </c>
      <c r="R3076" t="s">
        <v>8315</v>
      </c>
      <c r="S3076" s="14">
        <f t="shared" si="387"/>
        <v>42341.99700231482</v>
      </c>
      <c r="T3076" s="15">
        <f t="shared" si="388"/>
        <v>42401.99700231482</v>
      </c>
    </row>
    <row r="3077" spans="1:21" ht="49" x14ac:dyDescent="0.25">
      <c r="A3077">
        <v>3914</v>
      </c>
      <c r="B3077" s="3" t="s">
        <v>3911</v>
      </c>
      <c r="C3077" s="3" t="s">
        <v>8022</v>
      </c>
      <c r="D3077" s="6">
        <v>2500</v>
      </c>
      <c r="E3077" s="8">
        <v>909</v>
      </c>
      <c r="F3077" t="s">
        <v>8220</v>
      </c>
      <c r="G3077" t="s">
        <v>8224</v>
      </c>
      <c r="H3077" t="s">
        <v>8246</v>
      </c>
      <c r="I3077">
        <v>1431298740</v>
      </c>
      <c r="J3077">
        <v>1429558756</v>
      </c>
      <c r="K3077" t="b">
        <v>0</v>
      </c>
      <c r="L3077">
        <v>27</v>
      </c>
      <c r="M3077" t="b">
        <v>0</v>
      </c>
      <c r="N3077" t="s">
        <v>8269</v>
      </c>
      <c r="O3077">
        <f t="shared" si="390"/>
        <v>36</v>
      </c>
      <c r="P3077">
        <f t="shared" si="386"/>
        <v>33.67</v>
      </c>
      <c r="Q3077" s="10" t="s">
        <v>8323</v>
      </c>
      <c r="R3077" t="s">
        <v>8326</v>
      </c>
      <c r="S3077" s="14">
        <f t="shared" si="387"/>
        <v>42114.818935185183</v>
      </c>
      <c r="T3077" s="15">
        <f t="shared" si="388"/>
        <v>42134.957638888889</v>
      </c>
      <c r="U3077">
        <f>YEAR(S3077)</f>
        <v>2015</v>
      </c>
    </row>
    <row r="3078" spans="1:21" ht="49" hidden="1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390"/>
        <v>0</v>
      </c>
      <c r="P3078">
        <f t="shared" si="386"/>
        <v>20.5</v>
      </c>
      <c r="Q3078" s="10" t="s">
        <v>8308</v>
      </c>
      <c r="R3078" t="s">
        <v>8342</v>
      </c>
      <c r="S3078" s="14">
        <f t="shared" si="387"/>
        <v>41927.71980324074</v>
      </c>
      <c r="T3078" s="15">
        <f t="shared" si="388"/>
        <v>41957.761469907404</v>
      </c>
    </row>
    <row r="3079" spans="1:21" ht="49" hidden="1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390"/>
        <v>22</v>
      </c>
      <c r="P3079">
        <f t="shared" si="386"/>
        <v>24.6</v>
      </c>
      <c r="Q3079" s="10" t="s">
        <v>8327</v>
      </c>
      <c r="R3079" t="s">
        <v>8350</v>
      </c>
      <c r="S3079" s="14">
        <f t="shared" si="387"/>
        <v>42737.545358796298</v>
      </c>
      <c r="T3079" s="15">
        <f t="shared" si="388"/>
        <v>42797.545358796298</v>
      </c>
    </row>
    <row r="3080" spans="1:21" ht="49" hidden="1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390"/>
        <v>6</v>
      </c>
      <c r="P3080">
        <f t="shared" si="386"/>
        <v>60</v>
      </c>
      <c r="Q3080" s="10" t="s">
        <v>8327</v>
      </c>
      <c r="R3080" t="s">
        <v>8350</v>
      </c>
      <c r="S3080" s="14">
        <f t="shared" si="387"/>
        <v>41711.169085648151</v>
      </c>
      <c r="T3080" s="15">
        <f t="shared" si="388"/>
        <v>41771.169085648151</v>
      </c>
    </row>
    <row r="3081" spans="1:21" ht="49" hidden="1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390"/>
        <v>48</v>
      </c>
      <c r="P3081">
        <f t="shared" si="386"/>
        <v>30</v>
      </c>
      <c r="Q3081" s="10" t="s">
        <v>8319</v>
      </c>
      <c r="R3081" t="s">
        <v>8320</v>
      </c>
      <c r="S3081" s="14">
        <f t="shared" si="387"/>
        <v>42807.755173611105</v>
      </c>
      <c r="T3081" s="15">
        <f t="shared" si="388"/>
        <v>42814.755173611105</v>
      </c>
    </row>
    <row r="3082" spans="1:21" ht="33" hidden="1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390"/>
        <v>29</v>
      </c>
      <c r="P3082">
        <f t="shared" si="386"/>
        <v>60</v>
      </c>
      <c r="Q3082" s="10" t="s">
        <v>8308</v>
      </c>
      <c r="R3082" t="s">
        <v>8342</v>
      </c>
      <c r="S3082" s="14">
        <f t="shared" si="387"/>
        <v>41954.688310185185</v>
      </c>
      <c r="T3082" s="15">
        <f t="shared" si="388"/>
        <v>41984.688310185185</v>
      </c>
    </row>
    <row r="3083" spans="1:21" ht="49" hidden="1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390"/>
        <v>0</v>
      </c>
      <c r="P3083">
        <f t="shared" si="386"/>
        <v>60</v>
      </c>
      <c r="Q3083" s="10" t="s">
        <v>8319</v>
      </c>
      <c r="R3083" t="s">
        <v>8345</v>
      </c>
      <c r="S3083" s="14">
        <f t="shared" si="387"/>
        <v>42087.878912037035</v>
      </c>
      <c r="T3083" s="15">
        <f t="shared" si="388"/>
        <v>42117.878912037035</v>
      </c>
    </row>
    <row r="3084" spans="1:21" ht="49" x14ac:dyDescent="0.25">
      <c r="A3084">
        <v>3915</v>
      </c>
      <c r="B3084" s="3" t="s">
        <v>3912</v>
      </c>
      <c r="C3084" s="3" t="s">
        <v>8023</v>
      </c>
      <c r="D3084" s="6">
        <v>1500</v>
      </c>
      <c r="E3084" s="8">
        <v>5</v>
      </c>
      <c r="F3084" t="s">
        <v>8220</v>
      </c>
      <c r="G3084" t="s">
        <v>8224</v>
      </c>
      <c r="H3084" t="s">
        <v>8246</v>
      </c>
      <c r="I3084">
        <v>1464824309</v>
      </c>
      <c r="J3084">
        <v>1462232309</v>
      </c>
      <c r="K3084" t="b">
        <v>0</v>
      </c>
      <c r="L3084">
        <v>1</v>
      </c>
      <c r="M3084" t="b">
        <v>0</v>
      </c>
      <c r="N3084" t="s">
        <v>8269</v>
      </c>
      <c r="O3084">
        <f t="shared" si="390"/>
        <v>0</v>
      </c>
      <c r="P3084">
        <f t="shared" si="386"/>
        <v>5</v>
      </c>
      <c r="Q3084" s="10" t="s">
        <v>8323</v>
      </c>
      <c r="R3084" t="s">
        <v>8326</v>
      </c>
      <c r="S3084" s="14">
        <f t="shared" si="387"/>
        <v>42492.98505787037</v>
      </c>
      <c r="T3084" s="15">
        <f t="shared" si="388"/>
        <v>42522.98505787037</v>
      </c>
      <c r="U3084">
        <f t="shared" ref="U3084:U3085" si="392">YEAR(S3084)</f>
        <v>2016</v>
      </c>
    </row>
    <row r="3085" spans="1:21" ht="49" x14ac:dyDescent="0.25">
      <c r="A3085">
        <v>3916</v>
      </c>
      <c r="B3085" s="3" t="s">
        <v>3913</v>
      </c>
      <c r="C3085" s="3" t="s">
        <v>8024</v>
      </c>
      <c r="D3085" s="6">
        <v>2000</v>
      </c>
      <c r="E3085" s="8">
        <v>0</v>
      </c>
      <c r="F3085" t="s">
        <v>8220</v>
      </c>
      <c r="G3085" t="s">
        <v>8231</v>
      </c>
      <c r="H3085" t="s">
        <v>8252</v>
      </c>
      <c r="I3085">
        <v>1464952752</v>
      </c>
      <c r="J3085">
        <v>1462360752</v>
      </c>
      <c r="K3085" t="b">
        <v>0</v>
      </c>
      <c r="L3085">
        <v>0</v>
      </c>
      <c r="M3085" t="b">
        <v>0</v>
      </c>
      <c r="N3085" t="s">
        <v>8269</v>
      </c>
      <c r="O3085">
        <f t="shared" si="390"/>
        <v>0</v>
      </c>
      <c r="P3085">
        <f t="shared" si="386"/>
        <v>0</v>
      </c>
      <c r="Q3085" s="10" t="s">
        <v>8323</v>
      </c>
      <c r="R3085" t="s">
        <v>8326</v>
      </c>
      <c r="S3085" s="14">
        <f t="shared" si="387"/>
        <v>42494.471666666665</v>
      </c>
      <c r="T3085" s="15">
        <f t="shared" si="388"/>
        <v>42524.471666666665</v>
      </c>
      <c r="U3085">
        <f t="shared" si="392"/>
        <v>2016</v>
      </c>
    </row>
    <row r="3086" spans="1:21" ht="49" hidden="1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390"/>
        <v>0</v>
      </c>
      <c r="P3086">
        <f t="shared" si="386"/>
        <v>19.670000000000002</v>
      </c>
      <c r="Q3086" s="10" t="s">
        <v>8316</v>
      </c>
      <c r="R3086" t="s">
        <v>8334</v>
      </c>
      <c r="S3086" s="14">
        <f t="shared" si="387"/>
        <v>42520.847384259265</v>
      </c>
      <c r="T3086" s="15">
        <f t="shared" si="388"/>
        <v>42550.847384259265</v>
      </c>
    </row>
    <row r="3087" spans="1:21" ht="49" x14ac:dyDescent="0.25">
      <c r="A3087">
        <v>3917</v>
      </c>
      <c r="B3087" s="3" t="s">
        <v>3914</v>
      </c>
      <c r="C3087" s="3" t="s">
        <v>8025</v>
      </c>
      <c r="D3087" s="6">
        <v>3500</v>
      </c>
      <c r="E3087" s="8">
        <v>10</v>
      </c>
      <c r="F3087" t="s">
        <v>8220</v>
      </c>
      <c r="G3087" t="s">
        <v>8224</v>
      </c>
      <c r="H3087" t="s">
        <v>8246</v>
      </c>
      <c r="I3087">
        <v>1410439161</v>
      </c>
      <c r="J3087">
        <v>1407847161</v>
      </c>
      <c r="K3087" t="b">
        <v>0</v>
      </c>
      <c r="L3087">
        <v>1</v>
      </c>
      <c r="M3087" t="b">
        <v>0</v>
      </c>
      <c r="N3087" t="s">
        <v>8269</v>
      </c>
      <c r="O3087">
        <f t="shared" si="390"/>
        <v>0</v>
      </c>
      <c r="P3087">
        <f t="shared" si="386"/>
        <v>10</v>
      </c>
      <c r="Q3087" s="10" t="s">
        <v>8323</v>
      </c>
      <c r="R3087" t="s">
        <v>8326</v>
      </c>
      <c r="S3087" s="14">
        <f t="shared" si="387"/>
        <v>41863.527326388888</v>
      </c>
      <c r="T3087" s="15">
        <f t="shared" si="388"/>
        <v>41893.527326388888</v>
      </c>
      <c r="U3087">
        <f>YEAR(S3087)</f>
        <v>2014</v>
      </c>
    </row>
    <row r="3088" spans="1:21" ht="49" hidden="1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390"/>
        <v>12</v>
      </c>
      <c r="P3088">
        <f t="shared" si="386"/>
        <v>19.329999999999998</v>
      </c>
      <c r="Q3088" s="10" t="s">
        <v>8327</v>
      </c>
      <c r="R3088" t="s">
        <v>8354</v>
      </c>
      <c r="S3088" s="14">
        <f t="shared" si="387"/>
        <v>40939.948773148149</v>
      </c>
      <c r="T3088" s="15">
        <f t="shared" si="388"/>
        <v>40960.948773148149</v>
      </c>
    </row>
    <row r="3089" spans="1:21" ht="21" hidden="1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390"/>
        <v>58</v>
      </c>
      <c r="P3089">
        <f t="shared" si="386"/>
        <v>58</v>
      </c>
      <c r="Q3089" s="10" t="s">
        <v>8323</v>
      </c>
      <c r="R3089" t="s">
        <v>8324</v>
      </c>
      <c r="S3089" s="14">
        <f t="shared" si="387"/>
        <v>42678.932083333333</v>
      </c>
      <c r="T3089" s="15">
        <f t="shared" si="388"/>
        <v>42683.973750000005</v>
      </c>
    </row>
    <row r="3090" spans="1:21" ht="49" hidden="1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390"/>
        <v>3</v>
      </c>
      <c r="P3090">
        <f t="shared" si="386"/>
        <v>29</v>
      </c>
      <c r="Q3090" s="10" t="s">
        <v>8323</v>
      </c>
      <c r="R3090" t="s">
        <v>8335</v>
      </c>
      <c r="S3090" s="14">
        <f t="shared" si="387"/>
        <v>42138.798819444448</v>
      </c>
      <c r="T3090" s="15">
        <f t="shared" si="388"/>
        <v>42170.798819444448</v>
      </c>
    </row>
    <row r="3091" spans="1:21" ht="49" hidden="1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390"/>
        <v>1</v>
      </c>
      <c r="P3091">
        <f t="shared" si="386"/>
        <v>38.33</v>
      </c>
      <c r="Q3091" s="10" t="s">
        <v>8321</v>
      </c>
      <c r="R3091" t="s">
        <v>8337</v>
      </c>
      <c r="S3091" s="14">
        <f t="shared" si="387"/>
        <v>42693.016180555554</v>
      </c>
      <c r="T3091" s="15">
        <f t="shared" si="388"/>
        <v>42753.016180555554</v>
      </c>
    </row>
    <row r="3092" spans="1:21" ht="49" hidden="1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390"/>
        <v>23</v>
      </c>
      <c r="P3092">
        <f t="shared" ref="P3092:P3155" si="393">IFERROR(ROUND(E3092/L3092,2),0)</f>
        <v>16.43</v>
      </c>
      <c r="Q3092" s="10" t="s">
        <v>8308</v>
      </c>
      <c r="R3092" t="s">
        <v>8342</v>
      </c>
      <c r="S3092" s="14">
        <f t="shared" ref="S3092:S3155" si="394">(((J3092/60)/60)/24)+DATE(1970,1,1)</f>
        <v>42070.677604166667</v>
      </c>
      <c r="T3092" s="15">
        <f t="shared" ref="T3092:T3155" si="395">(((I3092/60)/60)/24)+DATE(1970,1,1)</f>
        <v>42100.635937500003</v>
      </c>
    </row>
    <row r="3093" spans="1:21" ht="49" hidden="1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390"/>
        <v>10</v>
      </c>
      <c r="P3093">
        <f t="shared" si="393"/>
        <v>23</v>
      </c>
      <c r="Q3093" s="10" t="s">
        <v>8316</v>
      </c>
      <c r="R3093" t="s">
        <v>8334</v>
      </c>
      <c r="S3093" s="14">
        <f t="shared" si="394"/>
        <v>40464.028182870366</v>
      </c>
      <c r="T3093" s="15">
        <f t="shared" si="395"/>
        <v>40512.208333333336</v>
      </c>
    </row>
    <row r="3094" spans="1:21" ht="49" hidden="1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390"/>
        <v>2</v>
      </c>
      <c r="P3094">
        <f t="shared" si="393"/>
        <v>23</v>
      </c>
      <c r="Q3094" s="10" t="s">
        <v>8316</v>
      </c>
      <c r="R3094" t="s">
        <v>8334</v>
      </c>
      <c r="S3094" s="14">
        <f t="shared" si="394"/>
        <v>42430.747511574074</v>
      </c>
      <c r="T3094" s="15">
        <f t="shared" si="395"/>
        <v>42460.70584490741</v>
      </c>
    </row>
    <row r="3095" spans="1:21" ht="49" hidden="1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390"/>
        <v>2</v>
      </c>
      <c r="P3095">
        <f t="shared" si="393"/>
        <v>12.67</v>
      </c>
      <c r="Q3095" s="10" t="s">
        <v>8321</v>
      </c>
      <c r="R3095" t="s">
        <v>8339</v>
      </c>
      <c r="S3095" s="14">
        <f t="shared" si="394"/>
        <v>41991.526655092588</v>
      </c>
      <c r="T3095" s="15">
        <f t="shared" si="395"/>
        <v>42021.526655092588</v>
      </c>
    </row>
    <row r="3096" spans="1:21" ht="49" hidden="1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390"/>
        <v>3</v>
      </c>
      <c r="P3096">
        <f t="shared" si="393"/>
        <v>14.13</v>
      </c>
      <c r="Q3096" s="10" t="s">
        <v>8327</v>
      </c>
      <c r="R3096" t="s">
        <v>8328</v>
      </c>
      <c r="S3096" s="14">
        <f t="shared" si="394"/>
        <v>41179.32104166667</v>
      </c>
      <c r="T3096" s="15">
        <f t="shared" si="395"/>
        <v>41212.32104166667</v>
      </c>
    </row>
    <row r="3097" spans="1:21" ht="49" hidden="1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390"/>
        <v>3</v>
      </c>
      <c r="P3097">
        <f t="shared" si="393"/>
        <v>15.71</v>
      </c>
      <c r="Q3097" s="10" t="s">
        <v>8321</v>
      </c>
      <c r="R3097" t="s">
        <v>8325</v>
      </c>
      <c r="S3097" s="14">
        <f t="shared" si="394"/>
        <v>42032.82576388889</v>
      </c>
      <c r="T3097" s="15">
        <f t="shared" si="395"/>
        <v>42062.82576388889</v>
      </c>
    </row>
    <row r="3098" spans="1:21" ht="49" hidden="1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390"/>
        <v>11</v>
      </c>
      <c r="P3098">
        <f t="shared" si="393"/>
        <v>55</v>
      </c>
      <c r="Q3098" s="10" t="s">
        <v>8327</v>
      </c>
      <c r="R3098" t="s">
        <v>8330</v>
      </c>
      <c r="S3098" s="14">
        <f t="shared" si="394"/>
        <v>42559.814178240747</v>
      </c>
      <c r="T3098" s="15">
        <f t="shared" si="395"/>
        <v>42589.814178240747</v>
      </c>
    </row>
    <row r="3099" spans="1:21" ht="33" hidden="1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390"/>
        <v>1</v>
      </c>
      <c r="P3099">
        <f t="shared" si="393"/>
        <v>55</v>
      </c>
      <c r="Q3099" s="10" t="s">
        <v>8311</v>
      </c>
      <c r="R3099" t="s">
        <v>8356</v>
      </c>
      <c r="S3099" s="14">
        <f t="shared" si="394"/>
        <v>42068.799039351856</v>
      </c>
      <c r="T3099" s="15">
        <f t="shared" si="395"/>
        <v>42098.757372685184</v>
      </c>
    </row>
    <row r="3100" spans="1:21" ht="49" hidden="1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390"/>
        <v>0</v>
      </c>
      <c r="P3100">
        <f t="shared" si="393"/>
        <v>36.67</v>
      </c>
      <c r="Q3100" s="10" t="s">
        <v>8323</v>
      </c>
      <c r="R3100" t="s">
        <v>8335</v>
      </c>
      <c r="S3100" s="14">
        <f t="shared" si="394"/>
        <v>42013.424502314811</v>
      </c>
      <c r="T3100" s="15">
        <f t="shared" si="395"/>
        <v>42051.424502314811</v>
      </c>
    </row>
    <row r="3101" spans="1:21" ht="49" x14ac:dyDescent="0.25">
      <c r="A3101">
        <v>3918</v>
      </c>
      <c r="B3101" s="3" t="s">
        <v>3915</v>
      </c>
      <c r="C3101" s="3" t="s">
        <v>8026</v>
      </c>
      <c r="D3101" s="6">
        <v>60000</v>
      </c>
      <c r="E3101" s="8">
        <v>120</v>
      </c>
      <c r="F3101" t="s">
        <v>8220</v>
      </c>
      <c r="G3101" t="s">
        <v>8224</v>
      </c>
      <c r="H3101" t="s">
        <v>8246</v>
      </c>
      <c r="I3101">
        <v>1407168000</v>
      </c>
      <c r="J3101">
        <v>1406131023</v>
      </c>
      <c r="K3101" t="b">
        <v>0</v>
      </c>
      <c r="L3101">
        <v>3</v>
      </c>
      <c r="M3101" t="b">
        <v>0</v>
      </c>
      <c r="N3101" t="s">
        <v>8269</v>
      </c>
      <c r="O3101">
        <f t="shared" si="390"/>
        <v>0</v>
      </c>
      <c r="P3101">
        <f t="shared" si="393"/>
        <v>40</v>
      </c>
      <c r="Q3101" s="10" t="s">
        <v>8323</v>
      </c>
      <c r="R3101" t="s">
        <v>8326</v>
      </c>
      <c r="S3101" s="14">
        <f t="shared" si="394"/>
        <v>41843.664618055554</v>
      </c>
      <c r="T3101" s="15">
        <f t="shared" si="395"/>
        <v>41855.666666666664</v>
      </c>
      <c r="U3101">
        <f t="shared" ref="U3101:U3103" si="396">YEAR(S3101)</f>
        <v>2014</v>
      </c>
    </row>
    <row r="3102" spans="1:21" ht="49" x14ac:dyDescent="0.25">
      <c r="A3102">
        <v>3919</v>
      </c>
      <c r="B3102" s="3" t="s">
        <v>3916</v>
      </c>
      <c r="C3102" s="3" t="s">
        <v>8027</v>
      </c>
      <c r="D3102" s="6">
        <v>5000</v>
      </c>
      <c r="E3102" s="8">
        <v>90</v>
      </c>
      <c r="F3102" t="s">
        <v>8220</v>
      </c>
      <c r="G3102" t="s">
        <v>8224</v>
      </c>
      <c r="H3102" t="s">
        <v>8246</v>
      </c>
      <c r="I3102">
        <v>1453075200</v>
      </c>
      <c r="J3102">
        <v>1450628773</v>
      </c>
      <c r="K3102" t="b">
        <v>0</v>
      </c>
      <c r="L3102">
        <v>3</v>
      </c>
      <c r="M3102" t="b">
        <v>0</v>
      </c>
      <c r="N3102" t="s">
        <v>8269</v>
      </c>
      <c r="O3102">
        <f t="shared" si="390"/>
        <v>2</v>
      </c>
      <c r="P3102">
        <f t="shared" si="393"/>
        <v>30</v>
      </c>
      <c r="Q3102" s="10" t="s">
        <v>8323</v>
      </c>
      <c r="R3102" t="s">
        <v>8326</v>
      </c>
      <c r="S3102" s="14">
        <f t="shared" si="394"/>
        <v>42358.684872685189</v>
      </c>
      <c r="T3102" s="15">
        <f t="shared" si="395"/>
        <v>42387</v>
      </c>
      <c r="U3102">
        <f t="shared" si="396"/>
        <v>2015</v>
      </c>
    </row>
    <row r="3103" spans="1:21" ht="49" x14ac:dyDescent="0.25">
      <c r="A3103">
        <v>3920</v>
      </c>
      <c r="B3103" s="3" t="s">
        <v>3917</v>
      </c>
      <c r="C3103" s="3" t="s">
        <v>8028</v>
      </c>
      <c r="D3103" s="6">
        <v>2500</v>
      </c>
      <c r="E3103" s="8">
        <v>135</v>
      </c>
      <c r="F3103" t="s">
        <v>8220</v>
      </c>
      <c r="G3103" t="s">
        <v>8224</v>
      </c>
      <c r="H3103" t="s">
        <v>8246</v>
      </c>
      <c r="I3103">
        <v>1479032260</v>
      </c>
      <c r="J3103">
        <v>1476436660</v>
      </c>
      <c r="K3103" t="b">
        <v>0</v>
      </c>
      <c r="L3103">
        <v>3</v>
      </c>
      <c r="M3103" t="b">
        <v>0</v>
      </c>
      <c r="N3103" t="s">
        <v>8269</v>
      </c>
      <c r="O3103">
        <f t="shared" si="390"/>
        <v>5</v>
      </c>
      <c r="P3103">
        <f t="shared" si="393"/>
        <v>45</v>
      </c>
      <c r="Q3103" s="10" t="s">
        <v>8323</v>
      </c>
      <c r="R3103" t="s">
        <v>8326</v>
      </c>
      <c r="S3103" s="14">
        <f t="shared" si="394"/>
        <v>42657.38726851852</v>
      </c>
      <c r="T3103" s="15">
        <f t="shared" si="395"/>
        <v>42687.428935185191</v>
      </c>
      <c r="U3103">
        <f t="shared" si="396"/>
        <v>2016</v>
      </c>
    </row>
    <row r="3104" spans="1:21" ht="49" hidden="1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390"/>
        <v>2</v>
      </c>
      <c r="P3104">
        <f t="shared" si="393"/>
        <v>36.33</v>
      </c>
      <c r="Q3104" s="10" t="s">
        <v>8316</v>
      </c>
      <c r="R3104" t="s">
        <v>8334</v>
      </c>
      <c r="S3104" s="14">
        <f t="shared" si="394"/>
        <v>41704.16642361111</v>
      </c>
      <c r="T3104" s="15">
        <f t="shared" si="395"/>
        <v>41734.124756944446</v>
      </c>
    </row>
    <row r="3105" spans="1:21" ht="49" hidden="1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390"/>
        <v>1</v>
      </c>
      <c r="P3105">
        <f t="shared" si="393"/>
        <v>108</v>
      </c>
      <c r="Q3105" s="10" t="s">
        <v>8319</v>
      </c>
      <c r="R3105" t="s">
        <v>8320</v>
      </c>
      <c r="S3105" s="14">
        <f t="shared" si="394"/>
        <v>42804.034120370372</v>
      </c>
      <c r="T3105" s="15">
        <f t="shared" si="395"/>
        <v>42855.708333333328</v>
      </c>
    </row>
    <row r="3106" spans="1:21" ht="33" hidden="1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390"/>
        <v>1</v>
      </c>
      <c r="P3106">
        <f t="shared" si="393"/>
        <v>15.43</v>
      </c>
      <c r="Q3106" s="10" t="s">
        <v>8308</v>
      </c>
      <c r="R3106" t="s">
        <v>8342</v>
      </c>
      <c r="S3106" s="14">
        <f t="shared" si="394"/>
        <v>42094.101145833338</v>
      </c>
      <c r="T3106" s="15">
        <f t="shared" si="395"/>
        <v>42124.101145833338</v>
      </c>
    </row>
    <row r="3107" spans="1:21" ht="33" hidden="1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390"/>
        <v>4</v>
      </c>
      <c r="P3107">
        <f t="shared" si="393"/>
        <v>26.75</v>
      </c>
      <c r="Q3107" s="10" t="s">
        <v>8313</v>
      </c>
      <c r="R3107" t="s">
        <v>8314</v>
      </c>
      <c r="S3107" s="14">
        <f t="shared" si="394"/>
        <v>41973.740335648152</v>
      </c>
      <c r="T3107" s="15">
        <f t="shared" si="395"/>
        <v>42033.740335648152</v>
      </c>
    </row>
    <row r="3108" spans="1:21" ht="49" hidden="1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390"/>
        <v>0</v>
      </c>
      <c r="P3108">
        <f t="shared" si="393"/>
        <v>53</v>
      </c>
      <c r="Q3108" s="10" t="s">
        <v>8308</v>
      </c>
      <c r="R3108" t="s">
        <v>8342</v>
      </c>
      <c r="S3108" s="14">
        <f t="shared" si="394"/>
        <v>42192.816238425927</v>
      </c>
      <c r="T3108" s="15">
        <f t="shared" si="395"/>
        <v>42212.165972222225</v>
      </c>
    </row>
    <row r="3109" spans="1:21" ht="49" hidden="1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390"/>
        <v>1</v>
      </c>
      <c r="P3109">
        <f t="shared" si="393"/>
        <v>26.5</v>
      </c>
      <c r="Q3109" s="10" t="s">
        <v>8308</v>
      </c>
      <c r="R3109" t="s">
        <v>8310</v>
      </c>
      <c r="S3109" s="14">
        <f t="shared" si="394"/>
        <v>41836.847615740742</v>
      </c>
      <c r="T3109" s="15">
        <f t="shared" si="395"/>
        <v>41866.847615740742</v>
      </c>
    </row>
    <row r="3110" spans="1:21" ht="81" hidden="1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390"/>
        <v>1</v>
      </c>
      <c r="P3110">
        <f t="shared" si="393"/>
        <v>35.33</v>
      </c>
      <c r="Q3110" s="10" t="s">
        <v>8308</v>
      </c>
      <c r="R3110" t="s">
        <v>8310</v>
      </c>
      <c r="S3110" s="14">
        <f t="shared" si="394"/>
        <v>42061.11583333333</v>
      </c>
      <c r="T3110" s="15">
        <f t="shared" si="395"/>
        <v>42091.074166666673</v>
      </c>
    </row>
    <row r="3111" spans="1:21" ht="49" hidden="1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390"/>
        <v>0</v>
      </c>
      <c r="P3111">
        <f t="shared" si="393"/>
        <v>26.5</v>
      </c>
      <c r="Q3111" s="10" t="s">
        <v>8308</v>
      </c>
      <c r="R3111" t="s">
        <v>8310</v>
      </c>
      <c r="S3111" s="14">
        <f t="shared" si="394"/>
        <v>42115.656539351854</v>
      </c>
      <c r="T3111" s="15">
        <f t="shared" si="395"/>
        <v>42145.656539351854</v>
      </c>
    </row>
    <row r="3112" spans="1:21" ht="33" hidden="1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390"/>
        <v>424</v>
      </c>
      <c r="P3112">
        <f t="shared" si="393"/>
        <v>21.2</v>
      </c>
      <c r="Q3112" s="10" t="s">
        <v>8327</v>
      </c>
      <c r="R3112" t="s">
        <v>8331</v>
      </c>
      <c r="S3112" s="14">
        <f t="shared" si="394"/>
        <v>42141.762800925921</v>
      </c>
      <c r="T3112" s="15">
        <f t="shared" si="395"/>
        <v>42164.083333333328</v>
      </c>
    </row>
    <row r="3113" spans="1:21" ht="49" hidden="1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390"/>
        <v>1</v>
      </c>
      <c r="P3113">
        <f t="shared" si="393"/>
        <v>17.670000000000002</v>
      </c>
      <c r="Q3113" s="10" t="s">
        <v>8308</v>
      </c>
      <c r="R3113" t="s">
        <v>8315</v>
      </c>
      <c r="S3113" s="14">
        <f t="shared" si="394"/>
        <v>42408.714814814812</v>
      </c>
      <c r="T3113" s="15">
        <f t="shared" si="395"/>
        <v>42438.714814814812</v>
      </c>
    </row>
    <row r="3114" spans="1:21" ht="49" hidden="1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390"/>
        <v>0</v>
      </c>
      <c r="P3114">
        <f t="shared" si="393"/>
        <v>26.25</v>
      </c>
      <c r="Q3114" s="10" t="s">
        <v>8308</v>
      </c>
      <c r="R3114" t="s">
        <v>8310</v>
      </c>
      <c r="S3114" s="14">
        <f t="shared" si="394"/>
        <v>42384.680925925932</v>
      </c>
      <c r="T3114" s="15">
        <f t="shared" si="395"/>
        <v>42414.680925925932</v>
      </c>
    </row>
    <row r="3115" spans="1:21" ht="33" hidden="1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390"/>
        <v>0</v>
      </c>
      <c r="P3115">
        <f t="shared" si="393"/>
        <v>6.18</v>
      </c>
      <c r="Q3115" s="10" t="s">
        <v>8311</v>
      </c>
      <c r="R3115" t="s">
        <v>8348</v>
      </c>
      <c r="S3115" s="14">
        <f t="shared" si="394"/>
        <v>41941.680567129632</v>
      </c>
      <c r="T3115" s="15">
        <f t="shared" si="395"/>
        <v>41971.722233796296</v>
      </c>
    </row>
    <row r="3116" spans="1:21" ht="49" hidden="1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390"/>
        <v>2</v>
      </c>
      <c r="P3116">
        <f t="shared" si="393"/>
        <v>17.5</v>
      </c>
      <c r="Q3116" s="10" t="s">
        <v>8311</v>
      </c>
      <c r="R3116" t="s">
        <v>8352</v>
      </c>
      <c r="S3116" s="14">
        <f t="shared" si="394"/>
        <v>41550.922974537039</v>
      </c>
      <c r="T3116" s="15">
        <f t="shared" si="395"/>
        <v>41580.922974537039</v>
      </c>
    </row>
    <row r="3117" spans="1:21" ht="49" hidden="1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390"/>
        <v>11</v>
      </c>
      <c r="P3117">
        <f t="shared" si="393"/>
        <v>52.5</v>
      </c>
      <c r="Q3117" s="10" t="s">
        <v>8311</v>
      </c>
      <c r="R3117" t="s">
        <v>8356</v>
      </c>
      <c r="S3117" s="14">
        <f t="shared" si="394"/>
        <v>42524.36650462963</v>
      </c>
      <c r="T3117" s="15">
        <f t="shared" si="395"/>
        <v>42567.36650462963</v>
      </c>
    </row>
    <row r="3118" spans="1:21" ht="49" hidden="1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390"/>
        <v>0</v>
      </c>
      <c r="P3118">
        <f t="shared" si="393"/>
        <v>52.5</v>
      </c>
      <c r="Q3118" s="10" t="s">
        <v>8323</v>
      </c>
      <c r="R3118" t="s">
        <v>8324</v>
      </c>
      <c r="S3118" s="14">
        <f t="shared" si="394"/>
        <v>42766.956921296296</v>
      </c>
      <c r="T3118" s="15">
        <f t="shared" si="395"/>
        <v>42796.956921296296</v>
      </c>
    </row>
    <row r="3119" spans="1:21" ht="49" x14ac:dyDescent="0.25">
      <c r="A3119">
        <v>3921</v>
      </c>
      <c r="B3119" s="3" t="s">
        <v>3918</v>
      </c>
      <c r="C3119" s="3" t="s">
        <v>8029</v>
      </c>
      <c r="D3119" s="6">
        <v>3000</v>
      </c>
      <c r="E3119" s="8">
        <v>0</v>
      </c>
      <c r="F3119" t="s">
        <v>8220</v>
      </c>
      <c r="G3119" t="s">
        <v>8224</v>
      </c>
      <c r="H3119" t="s">
        <v>8246</v>
      </c>
      <c r="I3119">
        <v>1414346400</v>
      </c>
      <c r="J3119">
        <v>1413291655</v>
      </c>
      <c r="K3119" t="b">
        <v>0</v>
      </c>
      <c r="L3119">
        <v>0</v>
      </c>
      <c r="M3119" t="b">
        <v>0</v>
      </c>
      <c r="N3119" t="s">
        <v>8269</v>
      </c>
      <c r="O3119">
        <f t="shared" si="390"/>
        <v>0</v>
      </c>
      <c r="P3119">
        <f t="shared" si="393"/>
        <v>0</v>
      </c>
      <c r="Q3119" s="10" t="s">
        <v>8323</v>
      </c>
      <c r="R3119" t="s">
        <v>8326</v>
      </c>
      <c r="S3119" s="14">
        <f t="shared" si="394"/>
        <v>41926.542303240742</v>
      </c>
      <c r="T3119" s="15">
        <f t="shared" si="395"/>
        <v>41938.75</v>
      </c>
      <c r="U3119">
        <f>YEAR(S3119)</f>
        <v>2014</v>
      </c>
    </row>
    <row r="3120" spans="1:21" ht="49" hidden="1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390"/>
        <v>2</v>
      </c>
      <c r="P3120">
        <f t="shared" si="393"/>
        <v>34.67</v>
      </c>
      <c r="Q3120" s="10" t="s">
        <v>8316</v>
      </c>
      <c r="R3120" t="s">
        <v>8334</v>
      </c>
      <c r="S3120" s="14">
        <f t="shared" si="394"/>
        <v>41361.886469907404</v>
      </c>
      <c r="T3120" s="15">
        <f t="shared" si="395"/>
        <v>41391.886469907404</v>
      </c>
    </row>
    <row r="3121" spans="1:21" ht="33" hidden="1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390"/>
        <v>1</v>
      </c>
      <c r="P3121">
        <f t="shared" si="393"/>
        <v>17</v>
      </c>
      <c r="Q3121" s="10" t="s">
        <v>8308</v>
      </c>
      <c r="R3121" t="s">
        <v>8318</v>
      </c>
      <c r="S3121" s="14">
        <f t="shared" si="394"/>
        <v>42656.717303240745</v>
      </c>
      <c r="T3121" s="15">
        <f t="shared" si="395"/>
        <v>42681.758969907409</v>
      </c>
    </row>
    <row r="3122" spans="1:21" ht="49" hidden="1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390"/>
        <v>1</v>
      </c>
      <c r="P3122">
        <f t="shared" si="393"/>
        <v>12.75</v>
      </c>
      <c r="Q3122" s="10" t="s">
        <v>8323</v>
      </c>
      <c r="R3122" t="s">
        <v>8335</v>
      </c>
      <c r="S3122" s="14">
        <f t="shared" si="394"/>
        <v>42018.94049768518</v>
      </c>
      <c r="T3122" s="15">
        <f t="shared" si="395"/>
        <v>42063.916666666672</v>
      </c>
    </row>
    <row r="3123" spans="1:21" ht="49" hidden="1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390"/>
        <v>144</v>
      </c>
      <c r="P3123">
        <f t="shared" si="393"/>
        <v>50.5</v>
      </c>
      <c r="Q3123" s="10" t="s">
        <v>8308</v>
      </c>
      <c r="R3123" t="s">
        <v>8310</v>
      </c>
      <c r="S3123" s="14">
        <f t="shared" si="394"/>
        <v>42683.420312500006</v>
      </c>
      <c r="T3123" s="15">
        <f t="shared" si="395"/>
        <v>42698.958333333328</v>
      </c>
    </row>
    <row r="3124" spans="1:21" ht="49" hidden="1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390"/>
        <v>2</v>
      </c>
      <c r="P3124">
        <f t="shared" si="393"/>
        <v>50.5</v>
      </c>
      <c r="Q3124" s="10" t="s">
        <v>8327</v>
      </c>
      <c r="R3124" t="s">
        <v>8350</v>
      </c>
      <c r="S3124" s="14">
        <f t="shared" si="394"/>
        <v>42599.965324074074</v>
      </c>
      <c r="T3124" s="15">
        <f t="shared" si="395"/>
        <v>42629.965324074074</v>
      </c>
    </row>
    <row r="3125" spans="1:21" ht="49" hidden="1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390"/>
        <v>13</v>
      </c>
      <c r="P3125">
        <f t="shared" si="393"/>
        <v>14.43</v>
      </c>
      <c r="Q3125" s="10" t="s">
        <v>8313</v>
      </c>
      <c r="R3125" t="s">
        <v>8355</v>
      </c>
      <c r="S3125" s="14">
        <f t="shared" si="394"/>
        <v>42472.449467592596</v>
      </c>
      <c r="T3125" s="15">
        <f t="shared" si="395"/>
        <v>42502.449467592596</v>
      </c>
    </row>
    <row r="3126" spans="1:21" ht="49" x14ac:dyDescent="0.25">
      <c r="A3126">
        <v>3922</v>
      </c>
      <c r="B3126" s="3" t="s">
        <v>3919</v>
      </c>
      <c r="C3126" s="3" t="s">
        <v>8030</v>
      </c>
      <c r="D3126" s="6">
        <v>750</v>
      </c>
      <c r="E3126" s="8">
        <v>61</v>
      </c>
      <c r="F3126" t="s">
        <v>8220</v>
      </c>
      <c r="G3126" t="s">
        <v>8223</v>
      </c>
      <c r="H3126" t="s">
        <v>8245</v>
      </c>
      <c r="I3126">
        <v>1425337200</v>
      </c>
      <c r="J3126">
        <v>1421432810</v>
      </c>
      <c r="K3126" t="b">
        <v>0</v>
      </c>
      <c r="L3126">
        <v>6</v>
      </c>
      <c r="M3126" t="b">
        <v>0</v>
      </c>
      <c r="N3126" t="s">
        <v>8269</v>
      </c>
      <c r="O3126">
        <f t="shared" si="390"/>
        <v>8</v>
      </c>
      <c r="P3126">
        <f t="shared" si="393"/>
        <v>10.17</v>
      </c>
      <c r="Q3126" s="10" t="s">
        <v>8323</v>
      </c>
      <c r="R3126" t="s">
        <v>8326</v>
      </c>
      <c r="S3126" s="14">
        <f t="shared" si="394"/>
        <v>42020.768634259264</v>
      </c>
      <c r="T3126" s="15">
        <f t="shared" si="395"/>
        <v>42065.958333333328</v>
      </c>
      <c r="U3126">
        <f>YEAR(S3126)</f>
        <v>2015</v>
      </c>
    </row>
    <row r="3127" spans="1:21" ht="49" hidden="1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390"/>
        <v>2</v>
      </c>
      <c r="P3127">
        <f t="shared" si="393"/>
        <v>100</v>
      </c>
      <c r="Q3127" s="10" t="s">
        <v>8321</v>
      </c>
      <c r="R3127" t="s">
        <v>8325</v>
      </c>
      <c r="S3127" s="14">
        <f t="shared" si="394"/>
        <v>42079.628344907411</v>
      </c>
      <c r="T3127" s="15">
        <f t="shared" si="395"/>
        <v>42139.628344907411</v>
      </c>
    </row>
    <row r="3128" spans="1:21" ht="33" hidden="1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390"/>
        <v>2</v>
      </c>
      <c r="P3128">
        <f t="shared" si="393"/>
        <v>100</v>
      </c>
      <c r="Q3128" s="10" t="s">
        <v>8308</v>
      </c>
      <c r="R3128" t="s">
        <v>8342</v>
      </c>
      <c r="S3128" s="14">
        <f t="shared" si="394"/>
        <v>42073.798171296294</v>
      </c>
      <c r="T3128" s="15">
        <f t="shared" si="395"/>
        <v>42133.798171296294</v>
      </c>
    </row>
    <row r="3129" spans="1:21" ht="21" hidden="1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390"/>
        <v>1</v>
      </c>
      <c r="P3129">
        <f t="shared" si="393"/>
        <v>100</v>
      </c>
      <c r="Q3129" s="10" t="s">
        <v>8327</v>
      </c>
      <c r="R3129" t="s">
        <v>8350</v>
      </c>
      <c r="S3129" s="14">
        <f t="shared" si="394"/>
        <v>41227.641724537039</v>
      </c>
      <c r="T3129" s="15">
        <f t="shared" si="395"/>
        <v>41262.641724537039</v>
      </c>
    </row>
    <row r="3130" spans="1:21" ht="49" hidden="1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390"/>
        <v>3</v>
      </c>
      <c r="P3130">
        <f t="shared" si="393"/>
        <v>10</v>
      </c>
      <c r="Q3130" s="10" t="s">
        <v>8316</v>
      </c>
      <c r="R3130" t="s">
        <v>8334</v>
      </c>
      <c r="S3130" s="14">
        <f t="shared" si="394"/>
        <v>42384.110775462963</v>
      </c>
      <c r="T3130" s="15">
        <f t="shared" si="395"/>
        <v>42414.110775462963</v>
      </c>
    </row>
    <row r="3131" spans="1:21" ht="49" hidden="1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390"/>
        <v>0</v>
      </c>
      <c r="P3131">
        <f t="shared" si="393"/>
        <v>100</v>
      </c>
      <c r="Q3131" s="10" t="s">
        <v>8319</v>
      </c>
      <c r="R3131" t="s">
        <v>8345</v>
      </c>
      <c r="S3131" s="14">
        <f t="shared" si="394"/>
        <v>41854.747592592597</v>
      </c>
      <c r="T3131" s="15">
        <f t="shared" si="395"/>
        <v>41914.747592592597</v>
      </c>
    </row>
    <row r="3132" spans="1:21" ht="49" hidden="1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390"/>
        <v>0</v>
      </c>
      <c r="P3132">
        <f t="shared" si="393"/>
        <v>50</v>
      </c>
      <c r="Q3132" s="10" t="s">
        <v>8319</v>
      </c>
      <c r="R3132" t="s">
        <v>8345</v>
      </c>
      <c r="S3132" s="14">
        <f t="shared" si="394"/>
        <v>42124.893182870372</v>
      </c>
      <c r="T3132" s="15">
        <f t="shared" si="395"/>
        <v>42154.893182870372</v>
      </c>
    </row>
    <row r="3133" spans="1:21" ht="49" hidden="1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390"/>
        <v>4</v>
      </c>
      <c r="P3133">
        <f t="shared" si="393"/>
        <v>33.33</v>
      </c>
      <c r="Q3133" s="10" t="s">
        <v>8319</v>
      </c>
      <c r="R3133" t="s">
        <v>8345</v>
      </c>
      <c r="S3133" s="14">
        <f t="shared" si="394"/>
        <v>42656.86137731481</v>
      </c>
      <c r="T3133" s="15">
        <f t="shared" si="395"/>
        <v>42676.165972222225</v>
      </c>
    </row>
    <row r="3134" spans="1:21" ht="49" hidden="1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390"/>
        <v>0</v>
      </c>
      <c r="P3134">
        <f t="shared" si="393"/>
        <v>100</v>
      </c>
      <c r="Q3134" s="10" t="s">
        <v>8308</v>
      </c>
      <c r="R3134" t="s">
        <v>8310</v>
      </c>
      <c r="S3134" s="14">
        <f t="shared" si="394"/>
        <v>42172.816423611104</v>
      </c>
      <c r="T3134" s="15">
        <f t="shared" si="395"/>
        <v>42202.816423611104</v>
      </c>
    </row>
    <row r="3135" spans="1:21" ht="49" hidden="1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390"/>
        <v>5</v>
      </c>
      <c r="P3135">
        <f t="shared" si="393"/>
        <v>100</v>
      </c>
      <c r="Q3135" s="10" t="s">
        <v>8311</v>
      </c>
      <c r="R3135" t="s">
        <v>8348</v>
      </c>
      <c r="S3135" s="14">
        <f t="shared" si="394"/>
        <v>42360.437152777777</v>
      </c>
      <c r="T3135" s="15">
        <f t="shared" si="395"/>
        <v>42420.437152777777</v>
      </c>
    </row>
    <row r="3136" spans="1:21" ht="49" hidden="1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390"/>
        <v>0</v>
      </c>
      <c r="P3136">
        <f t="shared" si="393"/>
        <v>100</v>
      </c>
      <c r="Q3136" s="10" t="s">
        <v>8311</v>
      </c>
      <c r="R3136" t="s">
        <v>8348</v>
      </c>
      <c r="S3136" s="14">
        <f t="shared" si="394"/>
        <v>42340.360312500001</v>
      </c>
      <c r="T3136" s="15">
        <f t="shared" si="395"/>
        <v>42370.360312500001</v>
      </c>
    </row>
    <row r="3137" spans="1:21" ht="33" hidden="1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390"/>
        <v>8</v>
      </c>
      <c r="P3137">
        <f t="shared" si="393"/>
        <v>100</v>
      </c>
      <c r="Q3137" s="10" t="s">
        <v>8311</v>
      </c>
      <c r="R3137" t="s">
        <v>8352</v>
      </c>
      <c r="S3137" s="14">
        <f t="shared" si="394"/>
        <v>41991.713460648149</v>
      </c>
      <c r="T3137" s="15">
        <f t="shared" si="395"/>
        <v>42050.651388888888</v>
      </c>
    </row>
    <row r="3138" spans="1:21" ht="49" hidden="1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ref="O3138:O3201" si="397">ROUND(E3138/D3138*100,0)</f>
        <v>4</v>
      </c>
      <c r="P3138">
        <f t="shared" si="393"/>
        <v>100</v>
      </c>
      <c r="Q3138" s="10" t="s">
        <v>8313</v>
      </c>
      <c r="R3138" t="s">
        <v>8355</v>
      </c>
      <c r="S3138" s="14">
        <f t="shared" si="394"/>
        <v>41871.65315972222</v>
      </c>
      <c r="T3138" s="15">
        <f t="shared" si="395"/>
        <v>41902.65315972222</v>
      </c>
    </row>
    <row r="3139" spans="1:21" ht="49" hidden="1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si="397"/>
        <v>3</v>
      </c>
      <c r="P3139">
        <f t="shared" si="393"/>
        <v>100</v>
      </c>
      <c r="Q3139" s="10" t="s">
        <v>8311</v>
      </c>
      <c r="R3139" t="s">
        <v>8349</v>
      </c>
      <c r="S3139" s="14">
        <f t="shared" si="394"/>
        <v>40672.729872685188</v>
      </c>
      <c r="T3139" s="15">
        <f t="shared" si="395"/>
        <v>40702.729872685188</v>
      </c>
    </row>
    <row r="3140" spans="1:21" ht="49" hidden="1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397"/>
        <v>0</v>
      </c>
      <c r="P3140">
        <f t="shared" si="393"/>
        <v>50</v>
      </c>
      <c r="Q3140" s="10" t="s">
        <v>8308</v>
      </c>
      <c r="R3140" t="s">
        <v>8342</v>
      </c>
      <c r="S3140" s="14">
        <f t="shared" si="394"/>
        <v>42063.721817129626</v>
      </c>
      <c r="T3140" s="15">
        <f t="shared" si="395"/>
        <v>42108.680150462969</v>
      </c>
    </row>
    <row r="3141" spans="1:21" ht="49" hidden="1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397"/>
        <v>1</v>
      </c>
      <c r="P3141">
        <f t="shared" si="393"/>
        <v>100</v>
      </c>
      <c r="Q3141" s="10" t="s">
        <v>8319</v>
      </c>
      <c r="R3141" t="s">
        <v>8345</v>
      </c>
      <c r="S3141" s="14">
        <f t="shared" si="394"/>
        <v>42440.650335648148</v>
      </c>
      <c r="T3141" s="15">
        <f t="shared" si="395"/>
        <v>42499.868055555555</v>
      </c>
    </row>
    <row r="3142" spans="1:21" ht="49" hidden="1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397"/>
        <v>2</v>
      </c>
      <c r="P3142">
        <f t="shared" si="393"/>
        <v>25</v>
      </c>
      <c r="Q3142" s="10" t="s">
        <v>8311</v>
      </c>
      <c r="R3142" t="s">
        <v>8356</v>
      </c>
      <c r="S3142" s="14">
        <f t="shared" si="394"/>
        <v>40736.668032407404</v>
      </c>
      <c r="T3142" s="15">
        <f t="shared" si="395"/>
        <v>40766.668032407404</v>
      </c>
    </row>
    <row r="3143" spans="1:21" ht="33" hidden="1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397"/>
        <v>1</v>
      </c>
      <c r="P3143">
        <f t="shared" si="393"/>
        <v>100</v>
      </c>
      <c r="Q3143" s="10" t="s">
        <v>8323</v>
      </c>
      <c r="R3143" t="s">
        <v>8324</v>
      </c>
      <c r="S3143" s="14">
        <f t="shared" si="394"/>
        <v>42132.9143287037</v>
      </c>
      <c r="T3143" s="15">
        <f t="shared" si="395"/>
        <v>42162.9143287037</v>
      </c>
    </row>
    <row r="3144" spans="1:21" ht="49" x14ac:dyDescent="0.25">
      <c r="A3144">
        <v>3923</v>
      </c>
      <c r="B3144" s="3" t="s">
        <v>3920</v>
      </c>
      <c r="C3144" s="3" t="s">
        <v>8031</v>
      </c>
      <c r="D3144" s="6">
        <v>11500</v>
      </c>
      <c r="E3144" s="8">
        <v>1384</v>
      </c>
      <c r="F3144" t="s">
        <v>8220</v>
      </c>
      <c r="G3144" t="s">
        <v>8224</v>
      </c>
      <c r="H3144" t="s">
        <v>8246</v>
      </c>
      <c r="I3144">
        <v>1428622271</v>
      </c>
      <c r="J3144">
        <v>1426203071</v>
      </c>
      <c r="K3144" t="b">
        <v>0</v>
      </c>
      <c r="L3144">
        <v>17</v>
      </c>
      <c r="M3144" t="b">
        <v>0</v>
      </c>
      <c r="N3144" t="s">
        <v>8269</v>
      </c>
      <c r="O3144">
        <f t="shared" si="397"/>
        <v>12</v>
      </c>
      <c r="P3144">
        <f t="shared" si="393"/>
        <v>81.41</v>
      </c>
      <c r="Q3144" s="10" t="s">
        <v>8323</v>
      </c>
      <c r="R3144" t="s">
        <v>8326</v>
      </c>
      <c r="S3144" s="14">
        <f t="shared" si="394"/>
        <v>42075.979988425926</v>
      </c>
      <c r="T3144" s="15">
        <f t="shared" si="395"/>
        <v>42103.979988425926</v>
      </c>
      <c r="U3144">
        <f>YEAR(S3144)</f>
        <v>2015</v>
      </c>
    </row>
    <row r="3145" spans="1:21" ht="49" hidden="1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397"/>
        <v>20</v>
      </c>
      <c r="P3145">
        <f t="shared" si="393"/>
        <v>100</v>
      </c>
      <c r="Q3145" s="10" t="s">
        <v>8323</v>
      </c>
      <c r="R3145" t="s">
        <v>8335</v>
      </c>
      <c r="S3145" s="14">
        <f t="shared" si="394"/>
        <v>41946.936909722222</v>
      </c>
      <c r="T3145" s="15">
        <f t="shared" si="395"/>
        <v>41966.936909722222</v>
      </c>
    </row>
    <row r="3146" spans="1:21" ht="49" x14ac:dyDescent="0.25">
      <c r="A3146">
        <v>3924</v>
      </c>
      <c r="B3146" s="3" t="s">
        <v>3921</v>
      </c>
      <c r="C3146" s="3" t="s">
        <v>8032</v>
      </c>
      <c r="D3146" s="6">
        <v>15000</v>
      </c>
      <c r="E3146" s="8">
        <v>2290</v>
      </c>
      <c r="F3146" t="s">
        <v>8220</v>
      </c>
      <c r="G3146" t="s">
        <v>8223</v>
      </c>
      <c r="H3146" t="s">
        <v>8245</v>
      </c>
      <c r="I3146">
        <v>1403823722</v>
      </c>
      <c r="J3146">
        <v>1401231722</v>
      </c>
      <c r="K3146" t="b">
        <v>0</v>
      </c>
      <c r="L3146">
        <v>40</v>
      </c>
      <c r="M3146" t="b">
        <v>0</v>
      </c>
      <c r="N3146" t="s">
        <v>8269</v>
      </c>
      <c r="O3146">
        <f t="shared" si="397"/>
        <v>15</v>
      </c>
      <c r="P3146">
        <f t="shared" si="393"/>
        <v>57.25</v>
      </c>
      <c r="Q3146" s="10" t="s">
        <v>8323</v>
      </c>
      <c r="R3146" t="s">
        <v>8326</v>
      </c>
      <c r="S3146" s="14">
        <f t="shared" si="394"/>
        <v>41786.959745370368</v>
      </c>
      <c r="T3146" s="15">
        <f t="shared" si="395"/>
        <v>41816.959745370368</v>
      </c>
      <c r="U3146">
        <f t="shared" ref="U3146:U3152" si="398">YEAR(S3146)</f>
        <v>2014</v>
      </c>
    </row>
    <row r="3147" spans="1:21" ht="49" x14ac:dyDescent="0.25">
      <c r="A3147">
        <v>3925</v>
      </c>
      <c r="B3147" s="3" t="s">
        <v>3922</v>
      </c>
      <c r="C3147" s="3" t="s">
        <v>8033</v>
      </c>
      <c r="D3147" s="6">
        <v>150</v>
      </c>
      <c r="E3147" s="8">
        <v>15</v>
      </c>
      <c r="F3147" t="s">
        <v>8220</v>
      </c>
      <c r="G3147" t="s">
        <v>8223</v>
      </c>
      <c r="H3147" t="s">
        <v>8245</v>
      </c>
      <c r="I3147">
        <v>1406753639</v>
      </c>
      <c r="J3147">
        <v>1404161639</v>
      </c>
      <c r="K3147" t="b">
        <v>0</v>
      </c>
      <c r="L3147">
        <v>3</v>
      </c>
      <c r="M3147" t="b">
        <v>0</v>
      </c>
      <c r="N3147" t="s">
        <v>8269</v>
      </c>
      <c r="O3147">
        <f t="shared" si="397"/>
        <v>10</v>
      </c>
      <c r="P3147">
        <f t="shared" si="393"/>
        <v>5</v>
      </c>
      <c r="Q3147" s="10" t="s">
        <v>8323</v>
      </c>
      <c r="R3147" t="s">
        <v>8326</v>
      </c>
      <c r="S3147" s="14">
        <f t="shared" si="394"/>
        <v>41820.870821759258</v>
      </c>
      <c r="T3147" s="15">
        <f t="shared" si="395"/>
        <v>41850.870821759258</v>
      </c>
      <c r="U3147">
        <f t="shared" si="398"/>
        <v>2014</v>
      </c>
    </row>
    <row r="3148" spans="1:21" ht="33" x14ac:dyDescent="0.25">
      <c r="A3148">
        <v>3926</v>
      </c>
      <c r="B3148" s="3" t="s">
        <v>3923</v>
      </c>
      <c r="C3148" s="3" t="s">
        <v>8034</v>
      </c>
      <c r="D3148" s="6">
        <v>5000</v>
      </c>
      <c r="E3148" s="8">
        <v>15</v>
      </c>
      <c r="F3148" t="s">
        <v>8220</v>
      </c>
      <c r="G3148" t="s">
        <v>8225</v>
      </c>
      <c r="H3148" t="s">
        <v>8247</v>
      </c>
      <c r="I3148">
        <v>1419645748</v>
      </c>
      <c r="J3148">
        <v>1417053748</v>
      </c>
      <c r="K3148" t="b">
        <v>0</v>
      </c>
      <c r="L3148">
        <v>1</v>
      </c>
      <c r="M3148" t="b">
        <v>0</v>
      </c>
      <c r="N3148" t="s">
        <v>8269</v>
      </c>
      <c r="O3148">
        <f t="shared" si="397"/>
        <v>0</v>
      </c>
      <c r="P3148">
        <f t="shared" si="393"/>
        <v>15</v>
      </c>
      <c r="Q3148" s="10" t="s">
        <v>8323</v>
      </c>
      <c r="R3148" t="s">
        <v>8326</v>
      </c>
      <c r="S3148" s="14">
        <f t="shared" si="394"/>
        <v>41970.085046296299</v>
      </c>
      <c r="T3148" s="15">
        <f t="shared" si="395"/>
        <v>42000.085046296299</v>
      </c>
      <c r="U3148">
        <f t="shared" si="398"/>
        <v>2014</v>
      </c>
    </row>
    <row r="3149" spans="1:21" ht="49" x14ac:dyDescent="0.25">
      <c r="A3149">
        <v>3927</v>
      </c>
      <c r="B3149" s="3" t="s">
        <v>3924</v>
      </c>
      <c r="C3149" s="3" t="s">
        <v>8035</v>
      </c>
      <c r="D3149" s="6">
        <v>2500</v>
      </c>
      <c r="E3149" s="8">
        <v>25</v>
      </c>
      <c r="F3149" t="s">
        <v>8220</v>
      </c>
      <c r="G3149" t="s">
        <v>8224</v>
      </c>
      <c r="H3149" t="s">
        <v>8246</v>
      </c>
      <c r="I3149">
        <v>1407565504</v>
      </c>
      <c r="J3149">
        <v>1404973504</v>
      </c>
      <c r="K3149" t="b">
        <v>0</v>
      </c>
      <c r="L3149">
        <v>2</v>
      </c>
      <c r="M3149" t="b">
        <v>0</v>
      </c>
      <c r="N3149" t="s">
        <v>8269</v>
      </c>
      <c r="O3149">
        <f t="shared" si="397"/>
        <v>1</v>
      </c>
      <c r="P3149">
        <f t="shared" si="393"/>
        <v>12.5</v>
      </c>
      <c r="Q3149" s="10" t="s">
        <v>8323</v>
      </c>
      <c r="R3149" t="s">
        <v>8326</v>
      </c>
      <c r="S3149" s="14">
        <f t="shared" si="394"/>
        <v>41830.267407407409</v>
      </c>
      <c r="T3149" s="15">
        <f t="shared" si="395"/>
        <v>41860.267407407409</v>
      </c>
      <c r="U3149">
        <f t="shared" si="398"/>
        <v>2014</v>
      </c>
    </row>
    <row r="3150" spans="1:21" ht="49" x14ac:dyDescent="0.25">
      <c r="A3150">
        <v>3928</v>
      </c>
      <c r="B3150" s="3" t="s">
        <v>3925</v>
      </c>
      <c r="C3150" s="3" t="s">
        <v>8036</v>
      </c>
      <c r="D3150" s="6">
        <v>5000</v>
      </c>
      <c r="E3150" s="8">
        <v>651</v>
      </c>
      <c r="F3150" t="s">
        <v>8220</v>
      </c>
      <c r="G3150" t="s">
        <v>8223</v>
      </c>
      <c r="H3150" t="s">
        <v>8245</v>
      </c>
      <c r="I3150">
        <v>1444971540</v>
      </c>
      <c r="J3150">
        <v>1442593427</v>
      </c>
      <c r="K3150" t="b">
        <v>0</v>
      </c>
      <c r="L3150">
        <v>7</v>
      </c>
      <c r="M3150" t="b">
        <v>0</v>
      </c>
      <c r="N3150" t="s">
        <v>8269</v>
      </c>
      <c r="O3150">
        <f t="shared" si="397"/>
        <v>13</v>
      </c>
      <c r="P3150">
        <f t="shared" si="393"/>
        <v>93</v>
      </c>
      <c r="Q3150" s="10" t="s">
        <v>8323</v>
      </c>
      <c r="R3150" t="s">
        <v>8326</v>
      </c>
      <c r="S3150" s="14">
        <f t="shared" si="394"/>
        <v>42265.683182870373</v>
      </c>
      <c r="T3150" s="15">
        <f t="shared" si="395"/>
        <v>42293.207638888889</v>
      </c>
      <c r="U3150">
        <f t="shared" si="398"/>
        <v>2015</v>
      </c>
    </row>
    <row r="3151" spans="1:21" ht="49" x14ac:dyDescent="0.25">
      <c r="A3151">
        <v>3929</v>
      </c>
      <c r="B3151" s="3" t="s">
        <v>3926</v>
      </c>
      <c r="C3151" s="3" t="s">
        <v>8037</v>
      </c>
      <c r="D3151" s="6">
        <v>20000</v>
      </c>
      <c r="E3151" s="8">
        <v>453</v>
      </c>
      <c r="F3151" t="s">
        <v>8220</v>
      </c>
      <c r="G3151" t="s">
        <v>8223</v>
      </c>
      <c r="H3151" t="s">
        <v>8245</v>
      </c>
      <c r="I3151">
        <v>1474228265</v>
      </c>
      <c r="J3151">
        <v>1471636265</v>
      </c>
      <c r="K3151" t="b">
        <v>0</v>
      </c>
      <c r="L3151">
        <v>14</v>
      </c>
      <c r="M3151" t="b">
        <v>0</v>
      </c>
      <c r="N3151" t="s">
        <v>8269</v>
      </c>
      <c r="O3151">
        <f t="shared" si="397"/>
        <v>2</v>
      </c>
      <c r="P3151">
        <f t="shared" si="393"/>
        <v>32.36</v>
      </c>
      <c r="Q3151" s="10" t="s">
        <v>8323</v>
      </c>
      <c r="R3151" t="s">
        <v>8326</v>
      </c>
      <c r="S3151" s="14">
        <f t="shared" si="394"/>
        <v>42601.827141203699</v>
      </c>
      <c r="T3151" s="15">
        <f t="shared" si="395"/>
        <v>42631.827141203699</v>
      </c>
      <c r="U3151">
        <f t="shared" si="398"/>
        <v>2016</v>
      </c>
    </row>
    <row r="3152" spans="1:21" ht="49" x14ac:dyDescent="0.25">
      <c r="A3152">
        <v>3930</v>
      </c>
      <c r="B3152" s="3" t="s">
        <v>3927</v>
      </c>
      <c r="C3152" s="3" t="s">
        <v>8038</v>
      </c>
      <c r="D3152" s="6">
        <v>10000</v>
      </c>
      <c r="E3152" s="8">
        <v>0</v>
      </c>
      <c r="F3152" t="s">
        <v>8220</v>
      </c>
      <c r="G3152" t="s">
        <v>8225</v>
      </c>
      <c r="H3152" t="s">
        <v>8247</v>
      </c>
      <c r="I3152">
        <v>1459490400</v>
      </c>
      <c r="J3152">
        <v>1457078868</v>
      </c>
      <c r="K3152" t="b">
        <v>0</v>
      </c>
      <c r="L3152">
        <v>0</v>
      </c>
      <c r="M3152" t="b">
        <v>0</v>
      </c>
      <c r="N3152" t="s">
        <v>8269</v>
      </c>
      <c r="O3152">
        <f t="shared" si="397"/>
        <v>0</v>
      </c>
      <c r="P3152">
        <f t="shared" si="393"/>
        <v>0</v>
      </c>
      <c r="Q3152" s="10" t="s">
        <v>8323</v>
      </c>
      <c r="R3152" t="s">
        <v>8326</v>
      </c>
      <c r="S3152" s="14">
        <f t="shared" si="394"/>
        <v>42433.338749999995</v>
      </c>
      <c r="T3152" s="15">
        <f t="shared" si="395"/>
        <v>42461.25</v>
      </c>
      <c r="U3152">
        <f t="shared" si="398"/>
        <v>2016</v>
      </c>
    </row>
    <row r="3153" spans="1:21" ht="49" hidden="1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397"/>
        <v>1</v>
      </c>
      <c r="P3153">
        <f t="shared" si="393"/>
        <v>10.56</v>
      </c>
      <c r="Q3153" s="10" t="s">
        <v>8308</v>
      </c>
      <c r="R3153" t="s">
        <v>8310</v>
      </c>
      <c r="S3153" s="14">
        <f t="shared" si="394"/>
        <v>42636.645358796297</v>
      </c>
      <c r="T3153" s="15">
        <f t="shared" si="395"/>
        <v>42666.645358796297</v>
      </c>
    </row>
    <row r="3154" spans="1:21" ht="49" x14ac:dyDescent="0.25">
      <c r="A3154">
        <v>3931</v>
      </c>
      <c r="B3154" s="3" t="s">
        <v>3928</v>
      </c>
      <c r="C3154" s="3" t="s">
        <v>8039</v>
      </c>
      <c r="D3154" s="6">
        <v>8000</v>
      </c>
      <c r="E3154" s="8">
        <v>0</v>
      </c>
      <c r="F3154" t="s">
        <v>8220</v>
      </c>
      <c r="G3154" t="s">
        <v>8223</v>
      </c>
      <c r="H3154" t="s">
        <v>8245</v>
      </c>
      <c r="I3154">
        <v>1441510707</v>
      </c>
      <c r="J3154">
        <v>1439350707</v>
      </c>
      <c r="K3154" t="b">
        <v>0</v>
      </c>
      <c r="L3154">
        <v>0</v>
      </c>
      <c r="M3154" t="b">
        <v>0</v>
      </c>
      <c r="N3154" t="s">
        <v>8269</v>
      </c>
      <c r="O3154">
        <f t="shared" si="397"/>
        <v>0</v>
      </c>
      <c r="P3154">
        <f t="shared" si="393"/>
        <v>0</v>
      </c>
      <c r="Q3154" s="10" t="s">
        <v>8323</v>
      </c>
      <c r="R3154" t="s">
        <v>8326</v>
      </c>
      <c r="S3154" s="14">
        <f t="shared" si="394"/>
        <v>42228.151701388888</v>
      </c>
      <c r="T3154" s="15">
        <f t="shared" si="395"/>
        <v>42253.151701388888</v>
      </c>
      <c r="U3154">
        <f t="shared" ref="U3154:U3156" si="399">YEAR(S3154)</f>
        <v>2015</v>
      </c>
    </row>
    <row r="3155" spans="1:21" ht="49" x14ac:dyDescent="0.25">
      <c r="A3155">
        <v>3932</v>
      </c>
      <c r="B3155" s="3" t="s">
        <v>3929</v>
      </c>
      <c r="C3155" s="3" t="s">
        <v>8040</v>
      </c>
      <c r="D3155" s="6">
        <v>12000</v>
      </c>
      <c r="E3155" s="8">
        <v>1</v>
      </c>
      <c r="F3155" t="s">
        <v>8220</v>
      </c>
      <c r="G3155" t="s">
        <v>8223</v>
      </c>
      <c r="H3155" t="s">
        <v>8245</v>
      </c>
      <c r="I3155">
        <v>1458097364</v>
      </c>
      <c r="J3155">
        <v>1455508964</v>
      </c>
      <c r="K3155" t="b">
        <v>0</v>
      </c>
      <c r="L3155">
        <v>1</v>
      </c>
      <c r="M3155" t="b">
        <v>0</v>
      </c>
      <c r="N3155" t="s">
        <v>8269</v>
      </c>
      <c r="O3155">
        <f t="shared" si="397"/>
        <v>0</v>
      </c>
      <c r="P3155">
        <f t="shared" si="393"/>
        <v>1</v>
      </c>
      <c r="Q3155" s="10" t="s">
        <v>8323</v>
      </c>
      <c r="R3155" t="s">
        <v>8326</v>
      </c>
      <c r="S3155" s="14">
        <f t="shared" si="394"/>
        <v>42415.168564814812</v>
      </c>
      <c r="T3155" s="15">
        <f t="shared" si="395"/>
        <v>42445.126898148148</v>
      </c>
      <c r="U3155">
        <f t="shared" si="399"/>
        <v>2016</v>
      </c>
    </row>
    <row r="3156" spans="1:21" ht="49" x14ac:dyDescent="0.25">
      <c r="A3156">
        <v>3933</v>
      </c>
      <c r="B3156" s="3" t="s">
        <v>3930</v>
      </c>
      <c r="C3156" s="3" t="s">
        <v>8041</v>
      </c>
      <c r="D3156" s="6">
        <v>7000</v>
      </c>
      <c r="E3156" s="8">
        <v>1102</v>
      </c>
      <c r="F3156" t="s">
        <v>8220</v>
      </c>
      <c r="G3156" t="s">
        <v>8223</v>
      </c>
      <c r="H3156" t="s">
        <v>8245</v>
      </c>
      <c r="I3156">
        <v>1468716180</v>
      </c>
      <c r="J3156">
        <v>1466205262</v>
      </c>
      <c r="K3156" t="b">
        <v>0</v>
      </c>
      <c r="L3156">
        <v>12</v>
      </c>
      <c r="M3156" t="b">
        <v>0</v>
      </c>
      <c r="N3156" t="s">
        <v>8269</v>
      </c>
      <c r="O3156">
        <f t="shared" si="397"/>
        <v>16</v>
      </c>
      <c r="P3156">
        <f t="shared" ref="P3156:P3219" si="400">IFERROR(ROUND(E3156/L3156,2),0)</f>
        <v>91.83</v>
      </c>
      <c r="Q3156" s="10" t="s">
        <v>8323</v>
      </c>
      <c r="R3156" t="s">
        <v>8326</v>
      </c>
      <c r="S3156" s="14">
        <f t="shared" ref="S3156:S3219" si="401">(((J3156/60)/60)/24)+DATE(1970,1,1)</f>
        <v>42538.968310185184</v>
      </c>
      <c r="T3156" s="15">
        <f t="shared" ref="T3156:T3219" si="402">(((I3156/60)/60)/24)+DATE(1970,1,1)</f>
        <v>42568.029861111107</v>
      </c>
      <c r="U3156">
        <f t="shared" si="399"/>
        <v>2016</v>
      </c>
    </row>
    <row r="3157" spans="1:21" ht="49" hidden="1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397"/>
        <v>4</v>
      </c>
      <c r="P3157">
        <f t="shared" si="400"/>
        <v>23.5</v>
      </c>
      <c r="Q3157" s="10" t="s">
        <v>8313</v>
      </c>
      <c r="R3157" t="s">
        <v>8355</v>
      </c>
      <c r="S3157" s="14">
        <f t="shared" si="401"/>
        <v>41936.020752314813</v>
      </c>
      <c r="T3157" s="15">
        <f t="shared" si="402"/>
        <v>41956.062418981484</v>
      </c>
    </row>
    <row r="3158" spans="1:21" ht="49" x14ac:dyDescent="0.25">
      <c r="A3158">
        <v>3934</v>
      </c>
      <c r="B3158" s="3" t="s">
        <v>3931</v>
      </c>
      <c r="C3158" s="3" t="s">
        <v>8042</v>
      </c>
      <c r="D3158" s="6">
        <v>5000</v>
      </c>
      <c r="E3158" s="8">
        <v>550</v>
      </c>
      <c r="F3158" t="s">
        <v>8220</v>
      </c>
      <c r="G3158" t="s">
        <v>8223</v>
      </c>
      <c r="H3158" t="s">
        <v>8245</v>
      </c>
      <c r="I3158">
        <v>1443704400</v>
      </c>
      <c r="J3158">
        <v>1439827639</v>
      </c>
      <c r="K3158" t="b">
        <v>0</v>
      </c>
      <c r="L3158">
        <v>12</v>
      </c>
      <c r="M3158" t="b">
        <v>0</v>
      </c>
      <c r="N3158" t="s">
        <v>8269</v>
      </c>
      <c r="O3158">
        <f t="shared" si="397"/>
        <v>11</v>
      </c>
      <c r="P3158">
        <f t="shared" si="400"/>
        <v>45.83</v>
      </c>
      <c r="Q3158" s="10" t="s">
        <v>8323</v>
      </c>
      <c r="R3158" t="s">
        <v>8326</v>
      </c>
      <c r="S3158" s="14">
        <f t="shared" si="401"/>
        <v>42233.671747685185</v>
      </c>
      <c r="T3158" s="15">
        <f t="shared" si="402"/>
        <v>42278.541666666672</v>
      </c>
      <c r="U3158">
        <f>YEAR(S3158)</f>
        <v>2015</v>
      </c>
    </row>
    <row r="3159" spans="1:21" ht="33" hidden="1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397"/>
        <v>9</v>
      </c>
      <c r="P3159">
        <f t="shared" si="400"/>
        <v>31</v>
      </c>
      <c r="Q3159" s="10" t="s">
        <v>8313</v>
      </c>
      <c r="R3159" t="s">
        <v>8351</v>
      </c>
      <c r="S3159" s="14">
        <f t="shared" si="401"/>
        <v>42246.789965277778</v>
      </c>
      <c r="T3159" s="15">
        <f t="shared" si="402"/>
        <v>42303.888888888891</v>
      </c>
    </row>
    <row r="3160" spans="1:21" ht="49" hidden="1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397"/>
        <v>1</v>
      </c>
      <c r="P3160">
        <f t="shared" si="400"/>
        <v>15.33</v>
      </c>
      <c r="Q3160" s="10" t="s">
        <v>8321</v>
      </c>
      <c r="R3160" t="s">
        <v>8337</v>
      </c>
      <c r="S3160" s="14">
        <f t="shared" si="401"/>
        <v>41968.172106481477</v>
      </c>
      <c r="T3160" s="15">
        <f t="shared" si="402"/>
        <v>41998.333333333328</v>
      </c>
    </row>
    <row r="3161" spans="1:21" ht="49" hidden="1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397"/>
        <v>0</v>
      </c>
      <c r="P3161">
        <f t="shared" si="400"/>
        <v>22.75</v>
      </c>
      <c r="Q3161" s="10" t="s">
        <v>8308</v>
      </c>
      <c r="R3161" t="s">
        <v>8315</v>
      </c>
      <c r="S3161" s="14">
        <f t="shared" si="401"/>
        <v>42551.884189814817</v>
      </c>
      <c r="T3161" s="15">
        <f t="shared" si="402"/>
        <v>42581.884189814817</v>
      </c>
    </row>
    <row r="3162" spans="1:21" ht="49" hidden="1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397"/>
        <v>0</v>
      </c>
      <c r="P3162">
        <f t="shared" si="400"/>
        <v>90</v>
      </c>
      <c r="Q3162" s="10" t="s">
        <v>8308</v>
      </c>
      <c r="R3162" t="s">
        <v>8342</v>
      </c>
      <c r="S3162" s="14">
        <f t="shared" si="401"/>
        <v>42384.306840277779</v>
      </c>
      <c r="T3162" s="15">
        <f t="shared" si="402"/>
        <v>42443.958333333328</v>
      </c>
    </row>
    <row r="3163" spans="1:21" ht="49" hidden="1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397"/>
        <v>1</v>
      </c>
      <c r="P3163">
        <f t="shared" si="400"/>
        <v>22.5</v>
      </c>
      <c r="Q3163" s="10" t="s">
        <v>8308</v>
      </c>
      <c r="R3163" t="s">
        <v>8310</v>
      </c>
      <c r="S3163" s="14">
        <f t="shared" si="401"/>
        <v>42752.845451388886</v>
      </c>
      <c r="T3163" s="15">
        <f t="shared" si="402"/>
        <v>42784.249305555553</v>
      </c>
    </row>
    <row r="3164" spans="1:21" ht="49" hidden="1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397"/>
        <v>5</v>
      </c>
      <c r="P3164">
        <f t="shared" si="400"/>
        <v>18</v>
      </c>
      <c r="Q3164" s="10" t="s">
        <v>8327</v>
      </c>
      <c r="R3164" t="s">
        <v>8350</v>
      </c>
      <c r="S3164" s="14">
        <f t="shared" si="401"/>
        <v>40921.117662037039</v>
      </c>
      <c r="T3164" s="15">
        <f t="shared" si="402"/>
        <v>40951.117662037039</v>
      </c>
    </row>
    <row r="3165" spans="1:21" ht="49" hidden="1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397"/>
        <v>0</v>
      </c>
      <c r="P3165">
        <f t="shared" si="400"/>
        <v>30</v>
      </c>
      <c r="Q3165" s="10" t="s">
        <v>8327</v>
      </c>
      <c r="R3165" t="s">
        <v>8350</v>
      </c>
      <c r="S3165" s="14">
        <f t="shared" si="401"/>
        <v>41829.965532407405</v>
      </c>
      <c r="T3165" s="15">
        <f t="shared" si="402"/>
        <v>41881.645833333336</v>
      </c>
    </row>
    <row r="3166" spans="1:21" ht="33" hidden="1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397"/>
        <v>1</v>
      </c>
      <c r="P3166">
        <f t="shared" si="400"/>
        <v>18</v>
      </c>
      <c r="Q3166" s="10" t="s">
        <v>8319</v>
      </c>
      <c r="R3166" t="s">
        <v>8345</v>
      </c>
      <c r="S3166" s="14">
        <f t="shared" si="401"/>
        <v>41809.754016203704</v>
      </c>
      <c r="T3166" s="15">
        <f t="shared" si="402"/>
        <v>41854.754016203704</v>
      </c>
    </row>
    <row r="3167" spans="1:21" ht="33" hidden="1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397"/>
        <v>0</v>
      </c>
      <c r="P3167">
        <f t="shared" si="400"/>
        <v>30</v>
      </c>
      <c r="Q3167" s="10" t="s">
        <v>8311</v>
      </c>
      <c r="R3167" t="s">
        <v>8356</v>
      </c>
      <c r="S3167" s="14">
        <f t="shared" si="401"/>
        <v>41373.579675925925</v>
      </c>
      <c r="T3167" s="15">
        <f t="shared" si="402"/>
        <v>41418.579675925925</v>
      </c>
    </row>
    <row r="3168" spans="1:21" ht="65" x14ac:dyDescent="0.25">
      <c r="A3168">
        <v>3935</v>
      </c>
      <c r="B3168" s="3" t="s">
        <v>3932</v>
      </c>
      <c r="C3168" s="3" t="s">
        <v>8043</v>
      </c>
      <c r="D3168" s="6">
        <v>3000</v>
      </c>
      <c r="E3168" s="8">
        <v>1315</v>
      </c>
      <c r="F3168" t="s">
        <v>8220</v>
      </c>
      <c r="G3168" t="s">
        <v>8224</v>
      </c>
      <c r="H3168" t="s">
        <v>8246</v>
      </c>
      <c r="I3168">
        <v>1443973546</v>
      </c>
      <c r="J3168">
        <v>1438789546</v>
      </c>
      <c r="K3168" t="b">
        <v>0</v>
      </c>
      <c r="L3168">
        <v>23</v>
      </c>
      <c r="M3168" t="b">
        <v>0</v>
      </c>
      <c r="N3168" t="s">
        <v>8269</v>
      </c>
      <c r="O3168">
        <f t="shared" si="397"/>
        <v>44</v>
      </c>
      <c r="P3168">
        <f t="shared" si="400"/>
        <v>57.17</v>
      </c>
      <c r="Q3168" s="10" t="s">
        <v>8323</v>
      </c>
      <c r="R3168" t="s">
        <v>8326</v>
      </c>
      <c r="S3168" s="14">
        <f t="shared" si="401"/>
        <v>42221.656782407401</v>
      </c>
      <c r="T3168" s="15">
        <f t="shared" si="402"/>
        <v>42281.656782407401</v>
      </c>
      <c r="U3168">
        <f>YEAR(S3168)</f>
        <v>2015</v>
      </c>
    </row>
    <row r="3169" spans="1:21" ht="49" hidden="1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397"/>
        <v>0</v>
      </c>
      <c r="P3169">
        <f t="shared" si="400"/>
        <v>17.2</v>
      </c>
      <c r="Q3169" s="10" t="s">
        <v>8319</v>
      </c>
      <c r="R3169" t="s">
        <v>8357</v>
      </c>
      <c r="S3169" s="14">
        <f t="shared" si="401"/>
        <v>41858.825439814813</v>
      </c>
      <c r="T3169" s="15">
        <f t="shared" si="402"/>
        <v>41903.825439814813</v>
      </c>
    </row>
    <row r="3170" spans="1:21" ht="49" x14ac:dyDescent="0.25">
      <c r="A3170">
        <v>3936</v>
      </c>
      <c r="B3170" s="3" t="s">
        <v>3933</v>
      </c>
      <c r="C3170" s="3" t="s">
        <v>8044</v>
      </c>
      <c r="D3170" s="6">
        <v>20000</v>
      </c>
      <c r="E3170" s="8">
        <v>0</v>
      </c>
      <c r="F3170" t="s">
        <v>8220</v>
      </c>
      <c r="G3170" t="s">
        <v>8223</v>
      </c>
      <c r="H3170" t="s">
        <v>8245</v>
      </c>
      <c r="I3170">
        <v>1480576720</v>
      </c>
      <c r="J3170">
        <v>1477981120</v>
      </c>
      <c r="K3170" t="b">
        <v>0</v>
      </c>
      <c r="L3170">
        <v>0</v>
      </c>
      <c r="M3170" t="b">
        <v>0</v>
      </c>
      <c r="N3170" t="s">
        <v>8269</v>
      </c>
      <c r="O3170">
        <f t="shared" si="397"/>
        <v>0</v>
      </c>
      <c r="P3170">
        <f t="shared" si="400"/>
        <v>0</v>
      </c>
      <c r="Q3170" s="10" t="s">
        <v>8323</v>
      </c>
      <c r="R3170" t="s">
        <v>8326</v>
      </c>
      <c r="S3170" s="14">
        <f t="shared" si="401"/>
        <v>42675.262962962966</v>
      </c>
      <c r="T3170" s="15">
        <f t="shared" si="402"/>
        <v>42705.304629629631</v>
      </c>
      <c r="U3170">
        <f>YEAR(S3170)</f>
        <v>2016</v>
      </c>
    </row>
    <row r="3171" spans="1:21" ht="49" hidden="1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397"/>
        <v>1</v>
      </c>
      <c r="P3171">
        <f t="shared" si="400"/>
        <v>42.5</v>
      </c>
      <c r="Q3171" s="10" t="s">
        <v>8311</v>
      </c>
      <c r="R3171" t="s">
        <v>8349</v>
      </c>
      <c r="S3171" s="14">
        <f t="shared" si="401"/>
        <v>41652.742488425924</v>
      </c>
      <c r="T3171" s="15">
        <f t="shared" si="402"/>
        <v>41712.700821759259</v>
      </c>
    </row>
    <row r="3172" spans="1:21" ht="49" hidden="1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397"/>
        <v>5</v>
      </c>
      <c r="P3172">
        <f t="shared" si="400"/>
        <v>21.25</v>
      </c>
      <c r="Q3172" s="10" t="s">
        <v>8327</v>
      </c>
      <c r="R3172" t="s">
        <v>8330</v>
      </c>
      <c r="S3172" s="14">
        <f t="shared" si="401"/>
        <v>41841.56381944444</v>
      </c>
      <c r="T3172" s="15">
        <f t="shared" si="402"/>
        <v>41882.818749999999</v>
      </c>
    </row>
    <row r="3173" spans="1:21" ht="49" hidden="1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397"/>
        <v>0</v>
      </c>
      <c r="P3173">
        <f t="shared" si="400"/>
        <v>21.25</v>
      </c>
      <c r="Q3173" s="10" t="s">
        <v>8308</v>
      </c>
      <c r="R3173" t="s">
        <v>8318</v>
      </c>
      <c r="S3173" s="14">
        <f t="shared" si="401"/>
        <v>41767.587094907409</v>
      </c>
      <c r="T3173" s="15">
        <f t="shared" si="402"/>
        <v>41782.587094907409</v>
      </c>
    </row>
    <row r="3174" spans="1:21" ht="33" hidden="1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397"/>
        <v>0</v>
      </c>
      <c r="P3174">
        <f t="shared" si="400"/>
        <v>21.25</v>
      </c>
      <c r="Q3174" s="10" t="s">
        <v>8316</v>
      </c>
      <c r="R3174" t="s">
        <v>8334</v>
      </c>
      <c r="S3174" s="14">
        <f t="shared" si="401"/>
        <v>41832.086377314816</v>
      </c>
      <c r="T3174" s="15">
        <f t="shared" si="402"/>
        <v>41867.086377314816</v>
      </c>
    </row>
    <row r="3175" spans="1:21" ht="49" hidden="1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397"/>
        <v>1</v>
      </c>
      <c r="P3175">
        <f t="shared" si="400"/>
        <v>5.31</v>
      </c>
      <c r="Q3175" s="10" t="s">
        <v>8316</v>
      </c>
      <c r="R3175" t="s">
        <v>8334</v>
      </c>
      <c r="S3175" s="14">
        <f t="shared" si="401"/>
        <v>41018.711863425924</v>
      </c>
      <c r="T3175" s="15">
        <f t="shared" si="402"/>
        <v>41048.711863425924</v>
      </c>
    </row>
    <row r="3176" spans="1:21" ht="49" hidden="1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397"/>
        <v>3</v>
      </c>
      <c r="P3176">
        <f t="shared" si="400"/>
        <v>21.25</v>
      </c>
      <c r="Q3176" s="10" t="s">
        <v>8319</v>
      </c>
      <c r="R3176" t="s">
        <v>8320</v>
      </c>
      <c r="S3176" s="14">
        <f t="shared" si="401"/>
        <v>42804.895474537043</v>
      </c>
      <c r="T3176" s="15">
        <f t="shared" si="402"/>
        <v>42834.853807870371</v>
      </c>
    </row>
    <row r="3177" spans="1:21" ht="49" hidden="1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397"/>
        <v>6</v>
      </c>
      <c r="P3177">
        <f t="shared" si="400"/>
        <v>12.14</v>
      </c>
      <c r="Q3177" s="10" t="s">
        <v>8319</v>
      </c>
      <c r="R3177" t="s">
        <v>8345</v>
      </c>
      <c r="S3177" s="14">
        <f t="shared" si="401"/>
        <v>42510.341631944444</v>
      </c>
      <c r="T3177" s="15">
        <f t="shared" si="402"/>
        <v>42540.341631944444</v>
      </c>
    </row>
    <row r="3178" spans="1:21" ht="49" hidden="1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397"/>
        <v>8</v>
      </c>
      <c r="P3178">
        <f t="shared" si="400"/>
        <v>10.38</v>
      </c>
      <c r="Q3178" s="10" t="s">
        <v>8316</v>
      </c>
      <c r="R3178" t="s">
        <v>8334</v>
      </c>
      <c r="S3178" s="14">
        <f t="shared" si="401"/>
        <v>42333.598530092597</v>
      </c>
      <c r="T3178" s="15">
        <f t="shared" si="402"/>
        <v>42363.598530092597</v>
      </c>
    </row>
    <row r="3179" spans="1:21" ht="49" hidden="1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397"/>
        <v>3</v>
      </c>
      <c r="P3179">
        <f t="shared" si="400"/>
        <v>20.5</v>
      </c>
      <c r="Q3179" s="10" t="s">
        <v>8321</v>
      </c>
      <c r="R3179" t="s">
        <v>8339</v>
      </c>
      <c r="S3179" s="14">
        <f t="shared" si="401"/>
        <v>41753.758043981477</v>
      </c>
      <c r="T3179" s="15">
        <f t="shared" si="402"/>
        <v>41773.758043981477</v>
      </c>
    </row>
    <row r="3180" spans="1:21" ht="49" hidden="1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397"/>
        <v>1</v>
      </c>
      <c r="P3180">
        <f t="shared" si="400"/>
        <v>16.399999999999999</v>
      </c>
      <c r="Q3180" s="10" t="s">
        <v>8321</v>
      </c>
      <c r="R3180" t="s">
        <v>8339</v>
      </c>
      <c r="S3180" s="14">
        <f t="shared" si="401"/>
        <v>41938.717256944445</v>
      </c>
      <c r="T3180" s="15">
        <f t="shared" si="402"/>
        <v>41969.551388888889</v>
      </c>
    </row>
    <row r="3181" spans="1:21" ht="49" hidden="1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397"/>
        <v>0</v>
      </c>
      <c r="P3181">
        <f t="shared" si="400"/>
        <v>20.5</v>
      </c>
      <c r="Q3181" s="10" t="s">
        <v>8308</v>
      </c>
      <c r="R3181" t="s">
        <v>8342</v>
      </c>
      <c r="S3181" s="14">
        <f t="shared" si="401"/>
        <v>41961.18913194444</v>
      </c>
      <c r="T3181" s="15">
        <f t="shared" si="402"/>
        <v>41991.18913194444</v>
      </c>
    </row>
    <row r="3182" spans="1:21" ht="65" hidden="1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397"/>
        <v>0</v>
      </c>
      <c r="P3182">
        <f t="shared" si="400"/>
        <v>20.25</v>
      </c>
      <c r="Q3182" s="10" t="s">
        <v>8321</v>
      </c>
      <c r="R3182" t="s">
        <v>8337</v>
      </c>
      <c r="S3182" s="14">
        <f t="shared" si="401"/>
        <v>42168.559432870374</v>
      </c>
      <c r="T3182" s="15">
        <f t="shared" si="402"/>
        <v>42208.559432870374</v>
      </c>
    </row>
    <row r="3183" spans="1:21" ht="49" hidden="1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397"/>
        <v>3</v>
      </c>
      <c r="P3183">
        <f t="shared" si="400"/>
        <v>16.2</v>
      </c>
      <c r="Q3183" s="10" t="s">
        <v>8316</v>
      </c>
      <c r="R3183" t="s">
        <v>8334</v>
      </c>
      <c r="S3183" s="14">
        <f t="shared" si="401"/>
        <v>41661.381041666667</v>
      </c>
      <c r="T3183" s="15">
        <f t="shared" si="402"/>
        <v>41689.381041666667</v>
      </c>
    </row>
    <row r="3184" spans="1:21" ht="49" hidden="1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397"/>
        <v>1</v>
      </c>
      <c r="P3184">
        <f t="shared" si="400"/>
        <v>20</v>
      </c>
      <c r="Q3184" s="10" t="s">
        <v>8308</v>
      </c>
      <c r="R3184" t="s">
        <v>8342</v>
      </c>
      <c r="S3184" s="14">
        <f t="shared" si="401"/>
        <v>42632.443368055552</v>
      </c>
      <c r="T3184" s="15">
        <f t="shared" si="402"/>
        <v>42662.443368055552</v>
      </c>
    </row>
    <row r="3185" spans="1:21" ht="49" hidden="1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397"/>
        <v>1</v>
      </c>
      <c r="P3185">
        <f t="shared" si="400"/>
        <v>20</v>
      </c>
      <c r="Q3185" s="10" t="s">
        <v>8311</v>
      </c>
      <c r="R3185" t="s">
        <v>8349</v>
      </c>
      <c r="S3185" s="14">
        <f t="shared" si="401"/>
        <v>42144.769479166673</v>
      </c>
      <c r="T3185" s="15">
        <f t="shared" si="402"/>
        <v>42174.769479166673</v>
      </c>
    </row>
    <row r="3186" spans="1:21" ht="49" hidden="1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397"/>
        <v>8</v>
      </c>
      <c r="P3186">
        <f t="shared" si="400"/>
        <v>11.43</v>
      </c>
      <c r="Q3186" s="10" t="s">
        <v>8319</v>
      </c>
      <c r="R3186" t="s">
        <v>8320</v>
      </c>
      <c r="S3186" s="14">
        <f t="shared" si="401"/>
        <v>42794.022349537037</v>
      </c>
      <c r="T3186" s="15">
        <f t="shared" si="402"/>
        <v>42823.980682870373</v>
      </c>
    </row>
    <row r="3187" spans="1:21" ht="49" x14ac:dyDescent="0.25">
      <c r="A3187">
        <v>3937</v>
      </c>
      <c r="B3187" s="3" t="s">
        <v>3934</v>
      </c>
      <c r="C3187" s="3" t="s">
        <v>8045</v>
      </c>
      <c r="D3187" s="6">
        <v>2885</v>
      </c>
      <c r="E3187" s="8">
        <v>2485</v>
      </c>
      <c r="F3187" t="s">
        <v>8220</v>
      </c>
      <c r="G3187" t="s">
        <v>8223</v>
      </c>
      <c r="H3187" t="s">
        <v>8245</v>
      </c>
      <c r="I3187">
        <v>1468249760</v>
      </c>
      <c r="J3187">
        <v>1465830560</v>
      </c>
      <c r="K3187" t="b">
        <v>0</v>
      </c>
      <c r="L3187">
        <v>10</v>
      </c>
      <c r="M3187" t="b">
        <v>0</v>
      </c>
      <c r="N3187" t="s">
        <v>8269</v>
      </c>
      <c r="O3187">
        <f t="shared" si="397"/>
        <v>86</v>
      </c>
      <c r="P3187">
        <f t="shared" si="400"/>
        <v>248.5</v>
      </c>
      <c r="Q3187" s="10" t="s">
        <v>8323</v>
      </c>
      <c r="R3187" t="s">
        <v>8326</v>
      </c>
      <c r="S3187" s="14">
        <f t="shared" si="401"/>
        <v>42534.631481481483</v>
      </c>
      <c r="T3187" s="15">
        <f t="shared" si="402"/>
        <v>42562.631481481483</v>
      </c>
      <c r="U3187">
        <f t="shared" ref="U3187:U3188" si="403">YEAR(S3187)</f>
        <v>2016</v>
      </c>
    </row>
    <row r="3188" spans="1:21" ht="49" x14ac:dyDescent="0.25">
      <c r="A3188">
        <v>3938</v>
      </c>
      <c r="B3188" s="3" t="s">
        <v>3935</v>
      </c>
      <c r="C3188" s="3" t="s">
        <v>8046</v>
      </c>
      <c r="D3188" s="6">
        <v>3255</v>
      </c>
      <c r="E3188" s="8">
        <v>397</v>
      </c>
      <c r="F3188" t="s">
        <v>8220</v>
      </c>
      <c r="G3188" t="s">
        <v>8223</v>
      </c>
      <c r="H3188" t="s">
        <v>8245</v>
      </c>
      <c r="I3188">
        <v>1435441454</v>
      </c>
      <c r="J3188">
        <v>1432763054</v>
      </c>
      <c r="K3188" t="b">
        <v>0</v>
      </c>
      <c r="L3188">
        <v>5</v>
      </c>
      <c r="M3188" t="b">
        <v>0</v>
      </c>
      <c r="N3188" t="s">
        <v>8269</v>
      </c>
      <c r="O3188">
        <f t="shared" si="397"/>
        <v>12</v>
      </c>
      <c r="P3188">
        <f t="shared" si="400"/>
        <v>79.400000000000006</v>
      </c>
      <c r="Q3188" s="10" t="s">
        <v>8323</v>
      </c>
      <c r="R3188" t="s">
        <v>8326</v>
      </c>
      <c r="S3188" s="14">
        <f t="shared" si="401"/>
        <v>42151.905717592599</v>
      </c>
      <c r="T3188" s="15">
        <f t="shared" si="402"/>
        <v>42182.905717592599</v>
      </c>
      <c r="U3188">
        <f t="shared" si="403"/>
        <v>2015</v>
      </c>
    </row>
    <row r="3189" spans="1:21" ht="49" hidden="1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397"/>
        <v>8</v>
      </c>
      <c r="P3189">
        <f t="shared" si="400"/>
        <v>26</v>
      </c>
      <c r="Q3189" s="10" t="s">
        <v>8313</v>
      </c>
      <c r="R3189" t="s">
        <v>8353</v>
      </c>
      <c r="S3189" s="14">
        <f t="shared" si="401"/>
        <v>42181.902037037042</v>
      </c>
      <c r="T3189" s="15">
        <f t="shared" si="402"/>
        <v>42201.902037037042</v>
      </c>
    </row>
    <row r="3190" spans="1:21" ht="49" hidden="1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397"/>
        <v>1</v>
      </c>
      <c r="P3190">
        <f t="shared" si="400"/>
        <v>38.5</v>
      </c>
      <c r="Q3190" s="10" t="s">
        <v>8311</v>
      </c>
      <c r="R3190" t="s">
        <v>8348</v>
      </c>
      <c r="S3190" s="14">
        <f t="shared" si="401"/>
        <v>42391.35019675926</v>
      </c>
      <c r="T3190" s="15">
        <f t="shared" si="402"/>
        <v>42421.35019675926</v>
      </c>
    </row>
    <row r="3191" spans="1:21" ht="49" hidden="1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397"/>
        <v>1</v>
      </c>
      <c r="P3191">
        <f t="shared" si="400"/>
        <v>15.2</v>
      </c>
      <c r="Q3191" s="10" t="s">
        <v>8321</v>
      </c>
      <c r="R3191" t="s">
        <v>8339</v>
      </c>
      <c r="S3191" s="14">
        <f t="shared" si="401"/>
        <v>41129.942870370374</v>
      </c>
      <c r="T3191" s="15">
        <f t="shared" si="402"/>
        <v>41159.942870370374</v>
      </c>
    </row>
    <row r="3192" spans="1:21" ht="49" hidden="1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397"/>
        <v>1</v>
      </c>
      <c r="P3192">
        <f t="shared" si="400"/>
        <v>19</v>
      </c>
      <c r="Q3192" s="10" t="s">
        <v>8313</v>
      </c>
      <c r="R3192" t="s">
        <v>8314</v>
      </c>
      <c r="S3192" s="14">
        <f t="shared" si="401"/>
        <v>41913.94840277778</v>
      </c>
      <c r="T3192" s="15">
        <f t="shared" si="402"/>
        <v>41943.94840277778</v>
      </c>
    </row>
    <row r="3193" spans="1:21" ht="49" hidden="1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397"/>
        <v>0</v>
      </c>
      <c r="P3193">
        <f t="shared" si="400"/>
        <v>75</v>
      </c>
      <c r="Q3193" s="10" t="s">
        <v>8308</v>
      </c>
      <c r="R3193" t="s">
        <v>8310</v>
      </c>
      <c r="S3193" s="14">
        <f t="shared" si="401"/>
        <v>41946.898090277777</v>
      </c>
      <c r="T3193" s="15">
        <f t="shared" si="402"/>
        <v>41991.898090277777</v>
      </c>
    </row>
    <row r="3194" spans="1:21" ht="33" hidden="1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397"/>
        <v>0</v>
      </c>
      <c r="P3194">
        <f t="shared" si="400"/>
        <v>37.5</v>
      </c>
      <c r="Q3194" s="10" t="s">
        <v>8319</v>
      </c>
      <c r="R3194" t="s">
        <v>8345</v>
      </c>
      <c r="S3194" s="14">
        <f t="shared" si="401"/>
        <v>42507.71025462963</v>
      </c>
      <c r="T3194" s="15">
        <f t="shared" si="402"/>
        <v>42537.71025462963</v>
      </c>
    </row>
    <row r="3195" spans="1:21" ht="33" hidden="1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397"/>
        <v>0</v>
      </c>
      <c r="P3195">
        <f t="shared" si="400"/>
        <v>25</v>
      </c>
      <c r="Q3195" s="10" t="s">
        <v>8311</v>
      </c>
      <c r="R3195" t="s">
        <v>8348</v>
      </c>
      <c r="S3195" s="14">
        <f t="shared" si="401"/>
        <v>42529.730717592596</v>
      </c>
      <c r="T3195" s="15">
        <f t="shared" si="402"/>
        <v>42559.730717592596</v>
      </c>
    </row>
    <row r="3196" spans="1:21" ht="33" hidden="1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397"/>
        <v>2</v>
      </c>
      <c r="P3196">
        <f t="shared" si="400"/>
        <v>25</v>
      </c>
      <c r="Q3196" s="10" t="s">
        <v>8313</v>
      </c>
      <c r="R3196" t="s">
        <v>8351</v>
      </c>
      <c r="S3196" s="14">
        <f t="shared" si="401"/>
        <v>41941.430196759262</v>
      </c>
      <c r="T3196" s="15">
        <f t="shared" si="402"/>
        <v>41986.471863425926</v>
      </c>
    </row>
    <row r="3197" spans="1:21" ht="21" hidden="1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397"/>
        <v>0</v>
      </c>
      <c r="P3197">
        <f t="shared" si="400"/>
        <v>37.5</v>
      </c>
      <c r="Q3197" s="10" t="s">
        <v>8327</v>
      </c>
      <c r="R3197" t="s">
        <v>8330</v>
      </c>
      <c r="S3197" s="14">
        <f t="shared" si="401"/>
        <v>42460.610520833332</v>
      </c>
      <c r="T3197" s="15">
        <f t="shared" si="402"/>
        <v>42504.207638888889</v>
      </c>
    </row>
    <row r="3198" spans="1:21" ht="65" hidden="1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397"/>
        <v>3</v>
      </c>
      <c r="P3198">
        <f t="shared" si="400"/>
        <v>37.5</v>
      </c>
      <c r="Q3198" s="10" t="s">
        <v>8308</v>
      </c>
      <c r="R3198" t="s">
        <v>8342</v>
      </c>
      <c r="S3198" s="14">
        <f t="shared" si="401"/>
        <v>42195.187534722223</v>
      </c>
      <c r="T3198" s="15">
        <f t="shared" si="402"/>
        <v>42220.187534722223</v>
      </c>
    </row>
    <row r="3199" spans="1:21" ht="49" hidden="1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397"/>
        <v>0</v>
      </c>
      <c r="P3199">
        <f t="shared" si="400"/>
        <v>37.5</v>
      </c>
      <c r="Q3199" s="10" t="s">
        <v>8319</v>
      </c>
      <c r="R3199" t="s">
        <v>8357</v>
      </c>
      <c r="S3199" s="14">
        <f t="shared" si="401"/>
        <v>42078.997361111105</v>
      </c>
      <c r="T3199" s="15">
        <f t="shared" si="402"/>
        <v>42138.997361111105</v>
      </c>
    </row>
    <row r="3200" spans="1:21" ht="49" hidden="1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397"/>
        <v>1</v>
      </c>
      <c r="P3200">
        <f t="shared" si="400"/>
        <v>25</v>
      </c>
      <c r="Q3200" s="10" t="s">
        <v>8319</v>
      </c>
      <c r="R3200" t="s">
        <v>8345</v>
      </c>
      <c r="S3200" s="14">
        <f t="shared" si="401"/>
        <v>42594.524756944447</v>
      </c>
      <c r="T3200" s="15">
        <f t="shared" si="402"/>
        <v>42654.524756944447</v>
      </c>
    </row>
    <row r="3201" spans="1:21" ht="49" x14ac:dyDescent="0.25">
      <c r="A3201">
        <v>3939</v>
      </c>
      <c r="B3201" s="3" t="s">
        <v>3936</v>
      </c>
      <c r="C3201" s="3" t="s">
        <v>8047</v>
      </c>
      <c r="D3201" s="6">
        <v>5000</v>
      </c>
      <c r="E3201" s="8">
        <v>5</v>
      </c>
      <c r="F3201" t="s">
        <v>8220</v>
      </c>
      <c r="G3201" t="s">
        <v>8225</v>
      </c>
      <c r="H3201" t="s">
        <v>8247</v>
      </c>
      <c r="I3201">
        <v>1412656200</v>
      </c>
      <c r="J3201">
        <v>1412328979</v>
      </c>
      <c r="K3201" t="b">
        <v>0</v>
      </c>
      <c r="L3201">
        <v>1</v>
      </c>
      <c r="M3201" t="b">
        <v>0</v>
      </c>
      <c r="N3201" t="s">
        <v>8269</v>
      </c>
      <c r="O3201">
        <f t="shared" si="397"/>
        <v>0</v>
      </c>
      <c r="P3201">
        <f t="shared" si="400"/>
        <v>5</v>
      </c>
      <c r="Q3201" s="10" t="s">
        <v>8323</v>
      </c>
      <c r="R3201" t="s">
        <v>8326</v>
      </c>
      <c r="S3201" s="14">
        <f t="shared" si="401"/>
        <v>41915.400219907409</v>
      </c>
      <c r="T3201" s="15">
        <f t="shared" si="402"/>
        <v>41919.1875</v>
      </c>
      <c r="U3201">
        <f t="shared" ref="U3201:U3202" si="404">YEAR(S3201)</f>
        <v>2014</v>
      </c>
    </row>
    <row r="3202" spans="1:21" ht="49" x14ac:dyDescent="0.25">
      <c r="A3202">
        <v>3940</v>
      </c>
      <c r="B3202" s="3" t="s">
        <v>3937</v>
      </c>
      <c r="C3202" s="3" t="s">
        <v>8048</v>
      </c>
      <c r="D3202" s="6">
        <v>5000</v>
      </c>
      <c r="E3202" s="8">
        <v>11</v>
      </c>
      <c r="F3202" t="s">
        <v>8220</v>
      </c>
      <c r="G3202" t="s">
        <v>8223</v>
      </c>
      <c r="H3202" t="s">
        <v>8245</v>
      </c>
      <c r="I3202">
        <v>1420199351</v>
      </c>
      <c r="J3202">
        <v>1416311351</v>
      </c>
      <c r="K3202" t="b">
        <v>0</v>
      </c>
      <c r="L3202">
        <v>2</v>
      </c>
      <c r="M3202" t="b">
        <v>0</v>
      </c>
      <c r="N3202" t="s">
        <v>8269</v>
      </c>
      <c r="O3202">
        <f t="shared" ref="O3202:O3265" si="405">ROUND(E3202/D3202*100,0)</f>
        <v>0</v>
      </c>
      <c r="P3202">
        <f t="shared" si="400"/>
        <v>5.5</v>
      </c>
      <c r="Q3202" s="10" t="s">
        <v>8323</v>
      </c>
      <c r="R3202" t="s">
        <v>8326</v>
      </c>
      <c r="S3202" s="14">
        <f t="shared" si="401"/>
        <v>41961.492488425924</v>
      </c>
      <c r="T3202" s="15">
        <f t="shared" si="402"/>
        <v>42006.492488425924</v>
      </c>
      <c r="U3202">
        <f t="shared" si="404"/>
        <v>2014</v>
      </c>
    </row>
    <row r="3203" spans="1:21" ht="33" hidden="1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si="405"/>
        <v>0</v>
      </c>
      <c r="P3203">
        <f t="shared" si="400"/>
        <v>37.5</v>
      </c>
      <c r="Q3203" s="10" t="s">
        <v>8323</v>
      </c>
      <c r="R3203" t="s">
        <v>8324</v>
      </c>
      <c r="S3203" s="14">
        <f t="shared" si="401"/>
        <v>42122.670069444444</v>
      </c>
      <c r="T3203" s="15">
        <f t="shared" si="402"/>
        <v>42152.665972222225</v>
      </c>
    </row>
    <row r="3204" spans="1:21" ht="49" x14ac:dyDescent="0.25">
      <c r="A3204">
        <v>3941</v>
      </c>
      <c r="B3204" s="3" t="s">
        <v>3938</v>
      </c>
      <c r="C3204" s="3" t="s">
        <v>8049</v>
      </c>
      <c r="D3204" s="6">
        <v>5500</v>
      </c>
      <c r="E3204" s="8">
        <v>50</v>
      </c>
      <c r="F3204" t="s">
        <v>8220</v>
      </c>
      <c r="G3204" t="s">
        <v>8223</v>
      </c>
      <c r="H3204" t="s">
        <v>8245</v>
      </c>
      <c r="I3204">
        <v>1416877200</v>
      </c>
      <c r="J3204">
        <v>1414505137</v>
      </c>
      <c r="K3204" t="b">
        <v>0</v>
      </c>
      <c r="L3204">
        <v>2</v>
      </c>
      <c r="M3204" t="b">
        <v>0</v>
      </c>
      <c r="N3204" t="s">
        <v>8269</v>
      </c>
      <c r="O3204">
        <f t="shared" si="405"/>
        <v>1</v>
      </c>
      <c r="P3204">
        <f t="shared" si="400"/>
        <v>25</v>
      </c>
      <c r="Q3204" s="10" t="s">
        <v>8323</v>
      </c>
      <c r="R3204" t="s">
        <v>8326</v>
      </c>
      <c r="S3204" s="14">
        <f t="shared" si="401"/>
        <v>41940.587233796294</v>
      </c>
      <c r="T3204" s="15">
        <f t="shared" si="402"/>
        <v>41968.041666666672</v>
      </c>
      <c r="U3204">
        <f>YEAR(S3204)</f>
        <v>2014</v>
      </c>
    </row>
    <row r="3205" spans="1:21" ht="33" hidden="1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405"/>
        <v>0</v>
      </c>
      <c r="P3205">
        <f t="shared" si="400"/>
        <v>5.29</v>
      </c>
      <c r="Q3205" s="10" t="s">
        <v>8319</v>
      </c>
      <c r="R3205" t="s">
        <v>8345</v>
      </c>
      <c r="S3205" s="14">
        <f t="shared" si="401"/>
        <v>42028.118865740747</v>
      </c>
      <c r="T3205" s="15">
        <f t="shared" si="402"/>
        <v>42059.125</v>
      </c>
    </row>
    <row r="3206" spans="1:21" ht="33" hidden="1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405"/>
        <v>0</v>
      </c>
      <c r="P3206">
        <f t="shared" si="400"/>
        <v>24.33</v>
      </c>
      <c r="Q3206" s="10" t="s">
        <v>8319</v>
      </c>
      <c r="R3206" t="s">
        <v>8345</v>
      </c>
      <c r="S3206" s="14">
        <f t="shared" si="401"/>
        <v>42675.171076388884</v>
      </c>
      <c r="T3206" s="15">
        <f t="shared" si="402"/>
        <v>42705.212743055556</v>
      </c>
    </row>
    <row r="3207" spans="1:21" ht="49" hidden="1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405"/>
        <v>7</v>
      </c>
      <c r="P3207">
        <f t="shared" si="400"/>
        <v>18</v>
      </c>
      <c r="Q3207" s="10" t="s">
        <v>8327</v>
      </c>
      <c r="R3207" t="s">
        <v>8328</v>
      </c>
      <c r="S3207" s="14">
        <f t="shared" si="401"/>
        <v>40751.753298611111</v>
      </c>
      <c r="T3207" s="15">
        <f t="shared" si="402"/>
        <v>40787.25</v>
      </c>
    </row>
    <row r="3208" spans="1:21" ht="49" hidden="1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405"/>
        <v>7</v>
      </c>
      <c r="P3208">
        <f t="shared" si="400"/>
        <v>12</v>
      </c>
      <c r="Q3208" s="10" t="s">
        <v>8311</v>
      </c>
      <c r="R3208" t="s">
        <v>8348</v>
      </c>
      <c r="S3208" s="14">
        <f t="shared" si="401"/>
        <v>42291.872175925921</v>
      </c>
      <c r="T3208" s="15">
        <f t="shared" si="402"/>
        <v>42321.913842592592</v>
      </c>
    </row>
    <row r="3209" spans="1:21" ht="33" hidden="1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405"/>
        <v>0</v>
      </c>
      <c r="P3209">
        <f t="shared" si="400"/>
        <v>23.67</v>
      </c>
      <c r="Q3209" s="10" t="s">
        <v>8319</v>
      </c>
      <c r="R3209" t="s">
        <v>8345</v>
      </c>
      <c r="S3209" s="14">
        <f t="shared" si="401"/>
        <v>42048.181921296295</v>
      </c>
      <c r="T3209" s="15">
        <f t="shared" si="402"/>
        <v>42108.14025462963</v>
      </c>
    </row>
    <row r="3210" spans="1:21" ht="49" hidden="1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405"/>
        <v>0</v>
      </c>
      <c r="P3210">
        <f t="shared" si="400"/>
        <v>23.67</v>
      </c>
      <c r="Q3210" s="10" t="s">
        <v>8323</v>
      </c>
      <c r="R3210" t="s">
        <v>8324</v>
      </c>
      <c r="S3210" s="14">
        <f t="shared" si="401"/>
        <v>42031.138831018514</v>
      </c>
      <c r="T3210" s="15">
        <f t="shared" si="402"/>
        <v>42061.138831018514</v>
      </c>
    </row>
    <row r="3211" spans="1:21" ht="49" hidden="1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405"/>
        <v>14</v>
      </c>
      <c r="P3211">
        <f t="shared" si="400"/>
        <v>11.67</v>
      </c>
      <c r="Q3211" s="10" t="s">
        <v>8321</v>
      </c>
      <c r="R3211" t="s">
        <v>8337</v>
      </c>
      <c r="S3211" s="14">
        <f t="shared" si="401"/>
        <v>42709.993981481486</v>
      </c>
      <c r="T3211" s="15">
        <f t="shared" si="402"/>
        <v>42769.993981481486</v>
      </c>
    </row>
    <row r="3212" spans="1:21" ht="49" hidden="1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405"/>
        <v>0</v>
      </c>
      <c r="P3212">
        <f t="shared" si="400"/>
        <v>35</v>
      </c>
      <c r="Q3212" s="10" t="s">
        <v>8308</v>
      </c>
      <c r="R3212" t="s">
        <v>8342</v>
      </c>
      <c r="S3212" s="14">
        <f t="shared" si="401"/>
        <v>41914.092152777775</v>
      </c>
      <c r="T3212" s="15">
        <f t="shared" si="402"/>
        <v>41944.092152777775</v>
      </c>
    </row>
    <row r="3213" spans="1:21" ht="49" hidden="1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405"/>
        <v>3</v>
      </c>
      <c r="P3213">
        <f t="shared" si="400"/>
        <v>35</v>
      </c>
      <c r="Q3213" s="10" t="s">
        <v>8327</v>
      </c>
      <c r="R3213" t="s">
        <v>8328</v>
      </c>
      <c r="S3213" s="14">
        <f t="shared" si="401"/>
        <v>40878.758217592593</v>
      </c>
      <c r="T3213" s="15">
        <f t="shared" si="402"/>
        <v>40923.758217592593</v>
      </c>
    </row>
    <row r="3214" spans="1:21" ht="49" hidden="1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405"/>
        <v>1</v>
      </c>
      <c r="P3214">
        <f t="shared" si="400"/>
        <v>35</v>
      </c>
      <c r="Q3214" s="10" t="s">
        <v>8316</v>
      </c>
      <c r="R3214" t="s">
        <v>8334</v>
      </c>
      <c r="S3214" s="14">
        <f t="shared" si="401"/>
        <v>41163.011828703704</v>
      </c>
      <c r="T3214" s="15">
        <f t="shared" si="402"/>
        <v>41183.011828703704</v>
      </c>
    </row>
    <row r="3215" spans="1:21" ht="49" hidden="1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405"/>
        <v>1</v>
      </c>
      <c r="P3215">
        <f t="shared" si="400"/>
        <v>17.5</v>
      </c>
      <c r="Q3215" s="10" t="s">
        <v>8319</v>
      </c>
      <c r="R3215" t="s">
        <v>8345</v>
      </c>
      <c r="S3215" s="14">
        <f t="shared" si="401"/>
        <v>41870.87467592593</v>
      </c>
      <c r="T3215" s="15">
        <f t="shared" si="402"/>
        <v>41900.87467592593</v>
      </c>
    </row>
    <row r="3216" spans="1:21" ht="49" x14ac:dyDescent="0.25">
      <c r="A3216">
        <v>3942</v>
      </c>
      <c r="B3216" s="3" t="s">
        <v>3939</v>
      </c>
      <c r="C3216" s="3" t="s">
        <v>8050</v>
      </c>
      <c r="D3216" s="6">
        <v>1200</v>
      </c>
      <c r="E3216" s="8">
        <v>0</v>
      </c>
      <c r="F3216" t="s">
        <v>8220</v>
      </c>
      <c r="G3216" t="s">
        <v>8223</v>
      </c>
      <c r="H3216" t="s">
        <v>8245</v>
      </c>
      <c r="I3216">
        <v>1434490914</v>
      </c>
      <c r="J3216">
        <v>1429306914</v>
      </c>
      <c r="K3216" t="b">
        <v>0</v>
      </c>
      <c r="L3216">
        <v>0</v>
      </c>
      <c r="M3216" t="b">
        <v>0</v>
      </c>
      <c r="N3216" t="s">
        <v>8269</v>
      </c>
      <c r="O3216">
        <f t="shared" si="405"/>
        <v>0</v>
      </c>
      <c r="P3216">
        <f t="shared" si="400"/>
        <v>0</v>
      </c>
      <c r="Q3216" s="10" t="s">
        <v>8323</v>
      </c>
      <c r="R3216" t="s">
        <v>8326</v>
      </c>
      <c r="S3216" s="14">
        <f t="shared" si="401"/>
        <v>42111.904097222221</v>
      </c>
      <c r="T3216" s="15">
        <f t="shared" si="402"/>
        <v>42171.904097222221</v>
      </c>
      <c r="U3216">
        <f t="shared" ref="U3216:U3219" si="406">YEAR(S3216)</f>
        <v>2015</v>
      </c>
    </row>
    <row r="3217" spans="1:21" ht="49" x14ac:dyDescent="0.25">
      <c r="A3217">
        <v>3943</v>
      </c>
      <c r="B3217" s="3" t="s">
        <v>3940</v>
      </c>
      <c r="C3217" s="3" t="s">
        <v>8051</v>
      </c>
      <c r="D3217" s="6">
        <v>5000</v>
      </c>
      <c r="E3217" s="8">
        <v>1782</v>
      </c>
      <c r="F3217" t="s">
        <v>8220</v>
      </c>
      <c r="G3217" t="s">
        <v>8223</v>
      </c>
      <c r="H3217" t="s">
        <v>8245</v>
      </c>
      <c r="I3217">
        <v>1446483000</v>
      </c>
      <c r="J3217">
        <v>1443811268</v>
      </c>
      <c r="K3217" t="b">
        <v>0</v>
      </c>
      <c r="L3217">
        <v>13</v>
      </c>
      <c r="M3217" t="b">
        <v>0</v>
      </c>
      <c r="N3217" t="s">
        <v>8269</v>
      </c>
      <c r="O3217">
        <f t="shared" si="405"/>
        <v>36</v>
      </c>
      <c r="P3217">
        <f t="shared" si="400"/>
        <v>137.08000000000001</v>
      </c>
      <c r="Q3217" s="10" t="s">
        <v>8323</v>
      </c>
      <c r="R3217" t="s">
        <v>8326</v>
      </c>
      <c r="S3217" s="14">
        <f t="shared" si="401"/>
        <v>42279.778564814813</v>
      </c>
      <c r="T3217" s="15">
        <f t="shared" si="402"/>
        <v>42310.701388888891</v>
      </c>
      <c r="U3217">
        <f t="shared" si="406"/>
        <v>2015</v>
      </c>
    </row>
    <row r="3218" spans="1:21" ht="49" x14ac:dyDescent="0.25">
      <c r="A3218">
        <v>3944</v>
      </c>
      <c r="B3218" s="3" t="s">
        <v>3941</v>
      </c>
      <c r="C3218" s="3" t="s">
        <v>8052</v>
      </c>
      <c r="D3218" s="6">
        <v>5000</v>
      </c>
      <c r="E3218" s="8">
        <v>0</v>
      </c>
      <c r="F3218" t="s">
        <v>8220</v>
      </c>
      <c r="G3218" t="s">
        <v>8223</v>
      </c>
      <c r="H3218" t="s">
        <v>8245</v>
      </c>
      <c r="I3218">
        <v>1440690875</v>
      </c>
      <c r="J3218">
        <v>1438098875</v>
      </c>
      <c r="K3218" t="b">
        <v>0</v>
      </c>
      <c r="L3218">
        <v>0</v>
      </c>
      <c r="M3218" t="b">
        <v>0</v>
      </c>
      <c r="N3218" t="s">
        <v>8269</v>
      </c>
      <c r="O3218">
        <f t="shared" si="405"/>
        <v>0</v>
      </c>
      <c r="P3218">
        <f t="shared" si="400"/>
        <v>0</v>
      </c>
      <c r="Q3218" s="10" t="s">
        <v>8323</v>
      </c>
      <c r="R3218" t="s">
        <v>8326</v>
      </c>
      <c r="S3218" s="14">
        <f t="shared" si="401"/>
        <v>42213.662905092591</v>
      </c>
      <c r="T3218" s="15">
        <f t="shared" si="402"/>
        <v>42243.662905092591</v>
      </c>
      <c r="U3218">
        <f t="shared" si="406"/>
        <v>2015</v>
      </c>
    </row>
    <row r="3219" spans="1:21" ht="49" x14ac:dyDescent="0.25">
      <c r="A3219">
        <v>3945</v>
      </c>
      <c r="B3219" s="3" t="s">
        <v>3942</v>
      </c>
      <c r="C3219" s="3" t="s">
        <v>8053</v>
      </c>
      <c r="D3219" s="6">
        <v>2000</v>
      </c>
      <c r="E3219" s="8">
        <v>5</v>
      </c>
      <c r="F3219" t="s">
        <v>8220</v>
      </c>
      <c r="G3219" t="s">
        <v>8223</v>
      </c>
      <c r="H3219" t="s">
        <v>8245</v>
      </c>
      <c r="I3219">
        <v>1431717268</v>
      </c>
      <c r="J3219">
        <v>1429125268</v>
      </c>
      <c r="K3219" t="b">
        <v>0</v>
      </c>
      <c r="L3219">
        <v>1</v>
      </c>
      <c r="M3219" t="b">
        <v>0</v>
      </c>
      <c r="N3219" t="s">
        <v>8269</v>
      </c>
      <c r="O3219">
        <f t="shared" si="405"/>
        <v>0</v>
      </c>
      <c r="P3219">
        <f t="shared" si="400"/>
        <v>5</v>
      </c>
      <c r="Q3219" s="10" t="s">
        <v>8323</v>
      </c>
      <c r="R3219" t="s">
        <v>8326</v>
      </c>
      <c r="S3219" s="14">
        <f t="shared" si="401"/>
        <v>42109.801712962959</v>
      </c>
      <c r="T3219" s="15">
        <f t="shared" si="402"/>
        <v>42139.801712962959</v>
      </c>
      <c r="U3219">
        <f t="shared" si="406"/>
        <v>2015</v>
      </c>
    </row>
    <row r="3220" spans="1:21" ht="33" hidden="1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405"/>
        <v>2</v>
      </c>
      <c r="P3220">
        <f t="shared" ref="P3220:P3283" si="407">IFERROR(ROUND(E3220/L3220,2),0)</f>
        <v>11.64</v>
      </c>
      <c r="Q3220" s="10" t="s">
        <v>8313</v>
      </c>
      <c r="R3220" t="s">
        <v>8314</v>
      </c>
      <c r="S3220" s="14">
        <f t="shared" ref="S3220:S3283" si="408">(((J3220/60)/60)/24)+DATE(1970,1,1)</f>
        <v>41934.842685185184</v>
      </c>
      <c r="T3220" s="15">
        <f t="shared" ref="T3220:T3283" si="409">(((I3220/60)/60)/24)+DATE(1970,1,1)</f>
        <v>41954.884351851855</v>
      </c>
    </row>
    <row r="3221" spans="1:21" ht="33" x14ac:dyDescent="0.25">
      <c r="A3221">
        <v>3946</v>
      </c>
      <c r="B3221" s="3" t="s">
        <v>3943</v>
      </c>
      <c r="C3221" s="3" t="s">
        <v>8054</v>
      </c>
      <c r="D3221" s="6">
        <v>6000</v>
      </c>
      <c r="E3221" s="8">
        <v>195</v>
      </c>
      <c r="F3221" t="s">
        <v>8220</v>
      </c>
      <c r="G3221" t="s">
        <v>8223</v>
      </c>
      <c r="H3221" t="s">
        <v>8245</v>
      </c>
      <c r="I3221">
        <v>1425110400</v>
      </c>
      <c r="J3221">
        <v>1422388822</v>
      </c>
      <c r="K3221" t="b">
        <v>0</v>
      </c>
      <c r="L3221">
        <v>5</v>
      </c>
      <c r="M3221" t="b">
        <v>0</v>
      </c>
      <c r="N3221" t="s">
        <v>8269</v>
      </c>
      <c r="O3221">
        <f t="shared" si="405"/>
        <v>3</v>
      </c>
      <c r="P3221">
        <f t="shared" si="407"/>
        <v>39</v>
      </c>
      <c r="Q3221" s="10" t="s">
        <v>8323</v>
      </c>
      <c r="R3221" t="s">
        <v>8326</v>
      </c>
      <c r="S3221" s="14">
        <f t="shared" si="408"/>
        <v>42031.833587962959</v>
      </c>
      <c r="T3221" s="15">
        <f t="shared" si="409"/>
        <v>42063.333333333328</v>
      </c>
      <c r="U3221">
        <f>YEAR(S3221)</f>
        <v>2015</v>
      </c>
    </row>
    <row r="3222" spans="1:21" ht="49" hidden="1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405"/>
        <v>3</v>
      </c>
      <c r="P3222">
        <f t="shared" si="407"/>
        <v>8.5</v>
      </c>
      <c r="Q3222" s="10" t="s">
        <v>8308</v>
      </c>
      <c r="R3222" t="s">
        <v>8342</v>
      </c>
      <c r="S3222" s="14">
        <f t="shared" si="408"/>
        <v>42163.636828703704</v>
      </c>
      <c r="T3222" s="15">
        <f t="shared" si="409"/>
        <v>42193.636828703704</v>
      </c>
    </row>
    <row r="3223" spans="1:21" ht="49" hidden="1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405"/>
        <v>0</v>
      </c>
      <c r="P3223">
        <f t="shared" si="407"/>
        <v>34</v>
      </c>
      <c r="Q3223" s="10" t="s">
        <v>8308</v>
      </c>
      <c r="R3223" t="s">
        <v>8342</v>
      </c>
      <c r="S3223" s="14">
        <f t="shared" si="408"/>
        <v>42022.069988425923</v>
      </c>
      <c r="T3223" s="15">
        <f t="shared" si="409"/>
        <v>42052.069988425923</v>
      </c>
    </row>
    <row r="3224" spans="1:21" ht="49" hidden="1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405"/>
        <v>1</v>
      </c>
      <c r="P3224">
        <f t="shared" si="407"/>
        <v>67</v>
      </c>
      <c r="Q3224" s="10" t="s">
        <v>8311</v>
      </c>
      <c r="R3224" t="s">
        <v>8349</v>
      </c>
      <c r="S3224" s="14">
        <f t="shared" si="408"/>
        <v>41555.041701388887</v>
      </c>
      <c r="T3224" s="15">
        <f t="shared" si="409"/>
        <v>41585.083368055559</v>
      </c>
    </row>
    <row r="3225" spans="1:21" ht="49" hidden="1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405"/>
        <v>1</v>
      </c>
      <c r="P3225">
        <f t="shared" si="407"/>
        <v>32.5</v>
      </c>
      <c r="Q3225" s="10" t="s">
        <v>8327</v>
      </c>
      <c r="R3225" t="s">
        <v>8350</v>
      </c>
      <c r="S3225" s="14">
        <f t="shared" si="408"/>
        <v>40567.825543981482</v>
      </c>
      <c r="T3225" s="15">
        <f t="shared" si="409"/>
        <v>40612.825543981482</v>
      </c>
    </row>
    <row r="3226" spans="1:21" ht="49" hidden="1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405"/>
        <v>1</v>
      </c>
      <c r="P3226">
        <f t="shared" si="407"/>
        <v>32.5</v>
      </c>
      <c r="Q3226" s="10" t="s">
        <v>8327</v>
      </c>
      <c r="R3226" t="s">
        <v>8350</v>
      </c>
      <c r="S3226" s="14">
        <f t="shared" si="408"/>
        <v>40505.232916666668</v>
      </c>
      <c r="T3226" s="15">
        <f t="shared" si="409"/>
        <v>40535.232916666668</v>
      </c>
    </row>
    <row r="3227" spans="1:21" ht="33" hidden="1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405"/>
        <v>2</v>
      </c>
      <c r="P3227">
        <f t="shared" si="407"/>
        <v>13</v>
      </c>
      <c r="Q3227" s="10" t="s">
        <v>8308</v>
      </c>
      <c r="R3227" t="s">
        <v>8310</v>
      </c>
      <c r="S3227" s="14">
        <f t="shared" si="408"/>
        <v>41817.866435185184</v>
      </c>
      <c r="T3227" s="15">
        <f t="shared" si="409"/>
        <v>41847.643750000003</v>
      </c>
    </row>
    <row r="3228" spans="1:21" ht="33" hidden="1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405"/>
        <v>1</v>
      </c>
      <c r="P3228">
        <f t="shared" si="407"/>
        <v>8.1300000000000008</v>
      </c>
      <c r="Q3228" s="10" t="s">
        <v>8308</v>
      </c>
      <c r="R3228" t="s">
        <v>8310</v>
      </c>
      <c r="S3228" s="14">
        <f t="shared" si="408"/>
        <v>41941.10297453704</v>
      </c>
      <c r="T3228" s="15">
        <f t="shared" si="409"/>
        <v>41971.144641203704</v>
      </c>
    </row>
    <row r="3229" spans="1:21" ht="33" hidden="1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405"/>
        <v>0</v>
      </c>
      <c r="P3229">
        <f t="shared" si="407"/>
        <v>16.25</v>
      </c>
      <c r="Q3229" s="10" t="s">
        <v>8319</v>
      </c>
      <c r="R3229" t="s">
        <v>8357</v>
      </c>
      <c r="S3229" s="14">
        <f t="shared" si="408"/>
        <v>41809.155138888891</v>
      </c>
      <c r="T3229" s="15">
        <f t="shared" si="409"/>
        <v>41839.155138888891</v>
      </c>
    </row>
    <row r="3230" spans="1:21" ht="49" x14ac:dyDescent="0.25">
      <c r="A3230">
        <v>3947</v>
      </c>
      <c r="B3230" s="3" t="s">
        <v>3944</v>
      </c>
      <c r="C3230" s="3" t="s">
        <v>8055</v>
      </c>
      <c r="D3230" s="6">
        <v>3000</v>
      </c>
      <c r="E3230" s="8">
        <v>101</v>
      </c>
      <c r="F3230" t="s">
        <v>8220</v>
      </c>
      <c r="G3230" t="s">
        <v>8223</v>
      </c>
      <c r="H3230" t="s">
        <v>8245</v>
      </c>
      <c r="I3230">
        <v>1475378744</v>
      </c>
      <c r="J3230">
        <v>1472786744</v>
      </c>
      <c r="K3230" t="b">
        <v>0</v>
      </c>
      <c r="L3230">
        <v>2</v>
      </c>
      <c r="M3230" t="b">
        <v>0</v>
      </c>
      <c r="N3230" t="s">
        <v>8269</v>
      </c>
      <c r="O3230">
        <f t="shared" si="405"/>
        <v>3</v>
      </c>
      <c r="P3230">
        <f t="shared" si="407"/>
        <v>50.5</v>
      </c>
      <c r="Q3230" s="10" t="s">
        <v>8323</v>
      </c>
      <c r="R3230" t="s">
        <v>8326</v>
      </c>
      <c r="S3230" s="14">
        <f t="shared" si="408"/>
        <v>42615.142870370371</v>
      </c>
      <c r="T3230" s="15">
        <f t="shared" si="409"/>
        <v>42645.142870370371</v>
      </c>
      <c r="U3230">
        <f t="shared" ref="U3230:U3231" si="410">YEAR(S3230)</f>
        <v>2016</v>
      </c>
    </row>
    <row r="3231" spans="1:21" ht="49" x14ac:dyDescent="0.25">
      <c r="A3231">
        <v>3948</v>
      </c>
      <c r="B3231" s="3" t="s">
        <v>3945</v>
      </c>
      <c r="C3231" s="3" t="s">
        <v>8056</v>
      </c>
      <c r="D3231" s="6">
        <v>30000</v>
      </c>
      <c r="E3231" s="8">
        <v>0</v>
      </c>
      <c r="F3231" t="s">
        <v>8220</v>
      </c>
      <c r="G3231" t="s">
        <v>8225</v>
      </c>
      <c r="H3231" t="s">
        <v>8247</v>
      </c>
      <c r="I3231">
        <v>1410076123</v>
      </c>
      <c r="J3231">
        <v>1404892123</v>
      </c>
      <c r="K3231" t="b">
        <v>0</v>
      </c>
      <c r="L3231">
        <v>0</v>
      </c>
      <c r="M3231" t="b">
        <v>0</v>
      </c>
      <c r="N3231" t="s">
        <v>8269</v>
      </c>
      <c r="O3231">
        <f t="shared" si="405"/>
        <v>0</v>
      </c>
      <c r="P3231">
        <f t="shared" si="407"/>
        <v>0</v>
      </c>
      <c r="Q3231" s="10" t="s">
        <v>8323</v>
      </c>
      <c r="R3231" t="s">
        <v>8326</v>
      </c>
      <c r="S3231" s="14">
        <f t="shared" si="408"/>
        <v>41829.325497685182</v>
      </c>
      <c r="T3231" s="15">
        <f t="shared" si="409"/>
        <v>41889.325497685182</v>
      </c>
      <c r="U3231">
        <f t="shared" si="410"/>
        <v>2014</v>
      </c>
    </row>
    <row r="3232" spans="1:21" ht="49" hidden="1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405"/>
        <v>160</v>
      </c>
      <c r="P3232">
        <f t="shared" si="407"/>
        <v>4.92</v>
      </c>
      <c r="Q3232" s="10" t="s">
        <v>8311</v>
      </c>
      <c r="R3232" t="s">
        <v>8333</v>
      </c>
      <c r="S3232" s="14">
        <f t="shared" si="408"/>
        <v>41486.424317129626</v>
      </c>
      <c r="T3232" s="15">
        <f t="shared" si="409"/>
        <v>41546.424317129626</v>
      </c>
    </row>
    <row r="3233" spans="1:21" ht="49" x14ac:dyDescent="0.25">
      <c r="A3233">
        <v>3949</v>
      </c>
      <c r="B3233" s="3" t="s">
        <v>3946</v>
      </c>
      <c r="C3233" s="3" t="s">
        <v>8057</v>
      </c>
      <c r="D3233" s="6">
        <v>10000</v>
      </c>
      <c r="E3233" s="8">
        <v>1577</v>
      </c>
      <c r="F3233" t="s">
        <v>8220</v>
      </c>
      <c r="G3233" t="s">
        <v>8225</v>
      </c>
      <c r="H3233" t="s">
        <v>8247</v>
      </c>
      <c r="I3233">
        <v>1423623221</v>
      </c>
      <c r="J3233">
        <v>1421031221</v>
      </c>
      <c r="K3233" t="b">
        <v>0</v>
      </c>
      <c r="L3233">
        <v>32</v>
      </c>
      <c r="M3233" t="b">
        <v>0</v>
      </c>
      <c r="N3233" t="s">
        <v>8269</v>
      </c>
      <c r="O3233">
        <f t="shared" si="405"/>
        <v>16</v>
      </c>
      <c r="P3233">
        <f t="shared" si="407"/>
        <v>49.28</v>
      </c>
      <c r="Q3233" s="10" t="s">
        <v>8323</v>
      </c>
      <c r="R3233" t="s">
        <v>8326</v>
      </c>
      <c r="S3233" s="14">
        <f t="shared" si="408"/>
        <v>42016.120613425926</v>
      </c>
      <c r="T3233" s="15">
        <f t="shared" si="409"/>
        <v>42046.120613425926</v>
      </c>
      <c r="U3233">
        <f>YEAR(S3233)</f>
        <v>2015</v>
      </c>
    </row>
    <row r="3234" spans="1:21" ht="49" hidden="1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405"/>
        <v>0</v>
      </c>
      <c r="P3234">
        <f t="shared" si="407"/>
        <v>12.4</v>
      </c>
      <c r="Q3234" s="10" t="s">
        <v>8327</v>
      </c>
      <c r="R3234" t="s">
        <v>8350</v>
      </c>
      <c r="S3234" s="14">
        <f t="shared" si="408"/>
        <v>41488.022256944445</v>
      </c>
      <c r="T3234" s="15">
        <f t="shared" si="409"/>
        <v>41518.022256944445</v>
      </c>
    </row>
    <row r="3235" spans="1:21" ht="49" hidden="1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405"/>
        <v>1</v>
      </c>
      <c r="P3235">
        <f t="shared" si="407"/>
        <v>20.329999999999998</v>
      </c>
      <c r="Q3235" s="10" t="s">
        <v>8321</v>
      </c>
      <c r="R3235" t="s">
        <v>8339</v>
      </c>
      <c r="S3235" s="14">
        <f t="shared" si="408"/>
        <v>41547.694456018515</v>
      </c>
      <c r="T3235" s="15">
        <f t="shared" si="409"/>
        <v>41569.165972222225</v>
      </c>
    </row>
    <row r="3236" spans="1:21" ht="49" hidden="1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405"/>
        <v>0</v>
      </c>
      <c r="P3236">
        <f t="shared" si="407"/>
        <v>30.5</v>
      </c>
      <c r="Q3236" s="10" t="s">
        <v>8308</v>
      </c>
      <c r="R3236" t="s">
        <v>8342</v>
      </c>
      <c r="S3236" s="14">
        <f t="shared" si="408"/>
        <v>42177.543171296296</v>
      </c>
      <c r="T3236" s="15">
        <f t="shared" si="409"/>
        <v>42207.543171296296</v>
      </c>
    </row>
    <row r="3237" spans="1:21" ht="33" hidden="1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405"/>
        <v>0</v>
      </c>
      <c r="P3237">
        <f t="shared" si="407"/>
        <v>30.5</v>
      </c>
      <c r="Q3237" s="10" t="s">
        <v>8308</v>
      </c>
      <c r="R3237" t="s">
        <v>8310</v>
      </c>
      <c r="S3237" s="14">
        <f t="shared" si="408"/>
        <v>41948.041192129633</v>
      </c>
      <c r="T3237" s="15">
        <f t="shared" si="409"/>
        <v>41978.041192129633</v>
      </c>
    </row>
    <row r="3238" spans="1:21" ht="49" x14ac:dyDescent="0.25">
      <c r="A3238">
        <v>3950</v>
      </c>
      <c r="B3238" s="3" t="s">
        <v>3947</v>
      </c>
      <c r="C3238" s="3" t="s">
        <v>8058</v>
      </c>
      <c r="D3238" s="6">
        <v>4000</v>
      </c>
      <c r="E3238" s="8">
        <v>25</v>
      </c>
      <c r="F3238" t="s">
        <v>8220</v>
      </c>
      <c r="G3238" t="s">
        <v>8223</v>
      </c>
      <c r="H3238" t="s">
        <v>8245</v>
      </c>
      <c r="I3238">
        <v>1460140500</v>
      </c>
      <c r="J3238">
        <v>1457628680</v>
      </c>
      <c r="K3238" t="b">
        <v>0</v>
      </c>
      <c r="L3238">
        <v>1</v>
      </c>
      <c r="M3238" t="b">
        <v>0</v>
      </c>
      <c r="N3238" t="s">
        <v>8269</v>
      </c>
      <c r="O3238">
        <f t="shared" si="405"/>
        <v>1</v>
      </c>
      <c r="P3238">
        <f t="shared" si="407"/>
        <v>25</v>
      </c>
      <c r="Q3238" s="10" t="s">
        <v>8323</v>
      </c>
      <c r="R3238" t="s">
        <v>8326</v>
      </c>
      <c r="S3238" s="14">
        <f t="shared" si="408"/>
        <v>42439.702314814815</v>
      </c>
      <c r="T3238" s="15">
        <f t="shared" si="409"/>
        <v>42468.774305555555</v>
      </c>
      <c r="U3238">
        <f>YEAR(S3238)</f>
        <v>2016</v>
      </c>
    </row>
    <row r="3239" spans="1:21" ht="49" hidden="1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405"/>
        <v>0</v>
      </c>
      <c r="P3239">
        <f t="shared" si="407"/>
        <v>30</v>
      </c>
      <c r="Q3239" s="10" t="s">
        <v>8321</v>
      </c>
      <c r="R3239" t="s">
        <v>8325</v>
      </c>
      <c r="S3239" s="14">
        <f t="shared" si="408"/>
        <v>42129.777210648142</v>
      </c>
      <c r="T3239" s="15">
        <f t="shared" si="409"/>
        <v>42159.777210648142</v>
      </c>
    </row>
    <row r="3240" spans="1:21" ht="49" hidden="1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405"/>
        <v>3</v>
      </c>
      <c r="P3240">
        <f t="shared" si="407"/>
        <v>20</v>
      </c>
      <c r="Q3240" s="10" t="s">
        <v>8308</v>
      </c>
      <c r="R3240" t="s">
        <v>8342</v>
      </c>
      <c r="S3240" s="14">
        <f t="shared" si="408"/>
        <v>42087.343090277776</v>
      </c>
      <c r="T3240" s="15">
        <f t="shared" si="409"/>
        <v>42132.343090277776</v>
      </c>
    </row>
    <row r="3241" spans="1:21" ht="33" hidden="1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405"/>
        <v>9</v>
      </c>
      <c r="P3241">
        <f t="shared" si="407"/>
        <v>60</v>
      </c>
      <c r="Q3241" s="10" t="s">
        <v>8313</v>
      </c>
      <c r="R3241" t="s">
        <v>8355</v>
      </c>
      <c r="S3241" s="14">
        <f t="shared" si="408"/>
        <v>42286.88217592593</v>
      </c>
      <c r="T3241" s="15">
        <f t="shared" si="409"/>
        <v>42316.923842592587</v>
      </c>
    </row>
    <row r="3242" spans="1:21" ht="49" hidden="1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405"/>
        <v>9</v>
      </c>
      <c r="P3242">
        <f t="shared" si="407"/>
        <v>30</v>
      </c>
      <c r="Q3242" s="10" t="s">
        <v>8308</v>
      </c>
      <c r="R3242" t="s">
        <v>8318</v>
      </c>
      <c r="S3242" s="14">
        <f t="shared" si="408"/>
        <v>41929.174456018518</v>
      </c>
      <c r="T3242" s="15">
        <f t="shared" si="409"/>
        <v>41944.165972222225</v>
      </c>
    </row>
    <row r="3243" spans="1:21" ht="49" x14ac:dyDescent="0.25">
      <c r="A3243">
        <v>3951</v>
      </c>
      <c r="B3243" s="3" t="s">
        <v>3948</v>
      </c>
      <c r="C3243" s="3" t="s">
        <v>6961</v>
      </c>
      <c r="D3243" s="6">
        <v>200000</v>
      </c>
      <c r="E3243" s="8">
        <v>1</v>
      </c>
      <c r="F3243" t="s">
        <v>8220</v>
      </c>
      <c r="G3243" t="s">
        <v>8240</v>
      </c>
      <c r="H3243" t="s">
        <v>8248</v>
      </c>
      <c r="I3243">
        <v>1462301342</v>
      </c>
      <c r="J3243">
        <v>1457120942</v>
      </c>
      <c r="K3243" t="b">
        <v>0</v>
      </c>
      <c r="L3243">
        <v>1</v>
      </c>
      <c r="M3243" t="b">
        <v>0</v>
      </c>
      <c r="N3243" t="s">
        <v>8269</v>
      </c>
      <c r="O3243">
        <f t="shared" si="405"/>
        <v>0</v>
      </c>
      <c r="P3243">
        <f t="shared" si="407"/>
        <v>1</v>
      </c>
      <c r="Q3243" s="10" t="s">
        <v>8323</v>
      </c>
      <c r="R3243" t="s">
        <v>8326</v>
      </c>
      <c r="S3243" s="14">
        <f t="shared" si="408"/>
        <v>42433.825717592597</v>
      </c>
      <c r="T3243" s="15">
        <f t="shared" si="409"/>
        <v>42493.784050925926</v>
      </c>
      <c r="U3243">
        <f t="shared" ref="U3243:U3245" si="411">YEAR(S3243)</f>
        <v>2016</v>
      </c>
    </row>
    <row r="3244" spans="1:21" ht="49" x14ac:dyDescent="0.25">
      <c r="A3244">
        <v>3952</v>
      </c>
      <c r="B3244" s="3" t="s">
        <v>3949</v>
      </c>
      <c r="C3244" s="3" t="s">
        <v>8059</v>
      </c>
      <c r="D3244" s="6">
        <v>26000</v>
      </c>
      <c r="E3244" s="8">
        <v>25</v>
      </c>
      <c r="F3244" t="s">
        <v>8220</v>
      </c>
      <c r="G3244" t="s">
        <v>8223</v>
      </c>
      <c r="H3244" t="s">
        <v>8245</v>
      </c>
      <c r="I3244">
        <v>1445885890</v>
      </c>
      <c r="J3244">
        <v>1440701890</v>
      </c>
      <c r="K3244" t="b">
        <v>0</v>
      </c>
      <c r="L3244">
        <v>1</v>
      </c>
      <c r="M3244" t="b">
        <v>0</v>
      </c>
      <c r="N3244" t="s">
        <v>8269</v>
      </c>
      <c r="O3244">
        <f t="shared" si="405"/>
        <v>0</v>
      </c>
      <c r="P3244">
        <f t="shared" si="407"/>
        <v>25</v>
      </c>
      <c r="Q3244" s="10" t="s">
        <v>8323</v>
      </c>
      <c r="R3244" t="s">
        <v>8326</v>
      </c>
      <c r="S3244" s="14">
        <f t="shared" si="408"/>
        <v>42243.790393518517</v>
      </c>
      <c r="T3244" s="15">
        <f t="shared" si="409"/>
        <v>42303.790393518517</v>
      </c>
      <c r="U3244">
        <f t="shared" si="411"/>
        <v>2015</v>
      </c>
    </row>
    <row r="3245" spans="1:21" ht="49" x14ac:dyDescent="0.25">
      <c r="A3245">
        <v>3953</v>
      </c>
      <c r="B3245" s="3" t="s">
        <v>3950</v>
      </c>
      <c r="C3245" s="3" t="s">
        <v>8060</v>
      </c>
      <c r="D3245" s="6">
        <v>17600</v>
      </c>
      <c r="E3245" s="8">
        <v>0</v>
      </c>
      <c r="F3245" t="s">
        <v>8220</v>
      </c>
      <c r="G3245" t="s">
        <v>8223</v>
      </c>
      <c r="H3245" t="s">
        <v>8245</v>
      </c>
      <c r="I3245">
        <v>1469834940</v>
      </c>
      <c r="J3245">
        <v>1467162586</v>
      </c>
      <c r="K3245" t="b">
        <v>0</v>
      </c>
      <c r="L3245">
        <v>0</v>
      </c>
      <c r="M3245" t="b">
        <v>0</v>
      </c>
      <c r="N3245" t="s">
        <v>8269</v>
      </c>
      <c r="O3245">
        <f t="shared" si="405"/>
        <v>0</v>
      </c>
      <c r="P3245">
        <f t="shared" si="407"/>
        <v>0</v>
      </c>
      <c r="Q3245" s="10" t="s">
        <v>8323</v>
      </c>
      <c r="R3245" t="s">
        <v>8326</v>
      </c>
      <c r="S3245" s="14">
        <f t="shared" si="408"/>
        <v>42550.048449074078</v>
      </c>
      <c r="T3245" s="15">
        <f t="shared" si="409"/>
        <v>42580.978472222225</v>
      </c>
      <c r="U3245">
        <f t="shared" si="411"/>
        <v>2016</v>
      </c>
    </row>
    <row r="3246" spans="1:21" ht="49" hidden="1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405"/>
        <v>1</v>
      </c>
      <c r="P3246">
        <f t="shared" si="407"/>
        <v>29.5</v>
      </c>
      <c r="Q3246" s="10" t="s">
        <v>8319</v>
      </c>
      <c r="R3246" t="s">
        <v>8345</v>
      </c>
      <c r="S3246" s="14">
        <f t="shared" si="408"/>
        <v>42744.903182870374</v>
      </c>
      <c r="T3246" s="15">
        <f t="shared" si="409"/>
        <v>42774.903182870374</v>
      </c>
    </row>
    <row r="3247" spans="1:21" ht="49" x14ac:dyDescent="0.25">
      <c r="A3247">
        <v>3954</v>
      </c>
      <c r="B3247" s="3" t="s">
        <v>3951</v>
      </c>
      <c r="C3247" s="3" t="s">
        <v>8061</v>
      </c>
      <c r="D3247" s="6">
        <v>25000</v>
      </c>
      <c r="E3247" s="8">
        <v>0</v>
      </c>
      <c r="F3247" t="s">
        <v>8220</v>
      </c>
      <c r="G3247" t="s">
        <v>8228</v>
      </c>
      <c r="H3247" t="s">
        <v>8250</v>
      </c>
      <c r="I3247">
        <v>1405352264</v>
      </c>
      <c r="J3247">
        <v>1400168264</v>
      </c>
      <c r="K3247" t="b">
        <v>0</v>
      </c>
      <c r="L3247">
        <v>0</v>
      </c>
      <c r="M3247" t="b">
        <v>0</v>
      </c>
      <c r="N3247" t="s">
        <v>8269</v>
      </c>
      <c r="O3247">
        <f t="shared" si="405"/>
        <v>0</v>
      </c>
      <c r="P3247">
        <f t="shared" si="407"/>
        <v>0</v>
      </c>
      <c r="Q3247" s="10" t="s">
        <v>8323</v>
      </c>
      <c r="R3247" t="s">
        <v>8326</v>
      </c>
      <c r="S3247" s="14">
        <f t="shared" si="408"/>
        <v>41774.651203703703</v>
      </c>
      <c r="T3247" s="15">
        <f t="shared" si="409"/>
        <v>41834.651203703703</v>
      </c>
      <c r="U3247">
        <f>YEAR(S3247)</f>
        <v>2014</v>
      </c>
    </row>
    <row r="3248" spans="1:21" ht="49" hidden="1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405"/>
        <v>2</v>
      </c>
      <c r="P3248">
        <f t="shared" si="407"/>
        <v>19</v>
      </c>
      <c r="Q3248" s="10" t="s">
        <v>8311</v>
      </c>
      <c r="R3248" t="s">
        <v>8352</v>
      </c>
      <c r="S3248" s="14">
        <f t="shared" si="408"/>
        <v>41840.983541666668</v>
      </c>
      <c r="T3248" s="15">
        <f t="shared" si="409"/>
        <v>41885.983541666668</v>
      </c>
    </row>
    <row r="3249" spans="1:21" ht="49" hidden="1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405"/>
        <v>1</v>
      </c>
      <c r="P3249">
        <f t="shared" si="407"/>
        <v>14</v>
      </c>
      <c r="Q3249" s="10" t="s">
        <v>8308</v>
      </c>
      <c r="R3249" t="s">
        <v>8342</v>
      </c>
      <c r="S3249" s="14">
        <f t="shared" si="408"/>
        <v>42020.854247685187</v>
      </c>
      <c r="T3249" s="15">
        <f t="shared" si="409"/>
        <v>42050.854247685187</v>
      </c>
    </row>
    <row r="3250" spans="1:21" ht="33" hidden="1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405"/>
        <v>1</v>
      </c>
      <c r="P3250">
        <f t="shared" si="407"/>
        <v>18.670000000000002</v>
      </c>
      <c r="Q3250" s="10" t="s">
        <v>8316</v>
      </c>
      <c r="R3250" t="s">
        <v>8334</v>
      </c>
      <c r="S3250" s="14">
        <f t="shared" si="408"/>
        <v>41101.906111111115</v>
      </c>
      <c r="T3250" s="15">
        <f t="shared" si="409"/>
        <v>41131.906111111115</v>
      </c>
    </row>
    <row r="3251" spans="1:21" ht="65" hidden="1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405"/>
        <v>0</v>
      </c>
      <c r="P3251">
        <f t="shared" si="407"/>
        <v>18.670000000000002</v>
      </c>
      <c r="Q3251" s="10" t="s">
        <v>8323</v>
      </c>
      <c r="R3251" t="s">
        <v>8324</v>
      </c>
      <c r="S3251" s="14">
        <f t="shared" si="408"/>
        <v>41853.563402777778</v>
      </c>
      <c r="T3251" s="15">
        <f t="shared" si="409"/>
        <v>41883.208333333336</v>
      </c>
    </row>
    <row r="3252" spans="1:21" ht="49" hidden="1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405"/>
        <v>0</v>
      </c>
      <c r="P3252">
        <f t="shared" si="407"/>
        <v>27.5</v>
      </c>
      <c r="Q3252" s="10" t="s">
        <v>8308</v>
      </c>
      <c r="R3252" t="s">
        <v>8342</v>
      </c>
      <c r="S3252" s="14">
        <f t="shared" si="408"/>
        <v>42268.658715277779</v>
      </c>
      <c r="T3252" s="15">
        <f t="shared" si="409"/>
        <v>42303.658715277779</v>
      </c>
    </row>
    <row r="3253" spans="1:21" ht="49" hidden="1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405"/>
        <v>1</v>
      </c>
      <c r="P3253">
        <f t="shared" si="407"/>
        <v>27.5</v>
      </c>
      <c r="Q3253" s="10" t="s">
        <v>8311</v>
      </c>
      <c r="R3253" t="s">
        <v>8348</v>
      </c>
      <c r="S3253" s="14">
        <f t="shared" si="408"/>
        <v>42232.15016203704</v>
      </c>
      <c r="T3253" s="15">
        <f t="shared" si="409"/>
        <v>42262.465972222228</v>
      </c>
    </row>
    <row r="3254" spans="1:21" ht="49" hidden="1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405"/>
        <v>1</v>
      </c>
      <c r="P3254">
        <f t="shared" si="407"/>
        <v>27.5</v>
      </c>
      <c r="Q3254" s="10" t="s">
        <v>8311</v>
      </c>
      <c r="R3254" t="s">
        <v>8349</v>
      </c>
      <c r="S3254" s="14">
        <f t="shared" si="408"/>
        <v>41054.847777777781</v>
      </c>
      <c r="T3254" s="15">
        <f t="shared" si="409"/>
        <v>41114.847777777781</v>
      </c>
    </row>
    <row r="3255" spans="1:21" ht="49" hidden="1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405"/>
        <v>1</v>
      </c>
      <c r="P3255">
        <f t="shared" si="407"/>
        <v>27.5</v>
      </c>
      <c r="Q3255" s="10" t="s">
        <v>8308</v>
      </c>
      <c r="R3255" t="s">
        <v>8342</v>
      </c>
      <c r="S3255" s="14">
        <f t="shared" si="408"/>
        <v>42096.918240740735</v>
      </c>
      <c r="T3255" s="15">
        <f t="shared" si="409"/>
        <v>42126.918240740735</v>
      </c>
    </row>
    <row r="3256" spans="1:21" ht="49" hidden="1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405"/>
        <v>0</v>
      </c>
      <c r="P3256">
        <f t="shared" si="407"/>
        <v>18.329999999999998</v>
      </c>
      <c r="Q3256" s="10" t="s">
        <v>8308</v>
      </c>
      <c r="R3256" t="s">
        <v>8342</v>
      </c>
      <c r="S3256" s="14">
        <f t="shared" si="408"/>
        <v>42248.793310185181</v>
      </c>
      <c r="T3256" s="15">
        <f t="shared" si="409"/>
        <v>42278.793310185181</v>
      </c>
    </row>
    <row r="3257" spans="1:21" ht="49" hidden="1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405"/>
        <v>1</v>
      </c>
      <c r="P3257">
        <f t="shared" si="407"/>
        <v>27.5</v>
      </c>
      <c r="Q3257" s="10" t="s">
        <v>8319</v>
      </c>
      <c r="R3257" t="s">
        <v>8345</v>
      </c>
      <c r="S3257" s="14">
        <f t="shared" si="408"/>
        <v>41805.895254629628</v>
      </c>
      <c r="T3257" s="15">
        <f t="shared" si="409"/>
        <v>41830.895254629628</v>
      </c>
    </row>
    <row r="3258" spans="1:21" ht="49" x14ac:dyDescent="0.25">
      <c r="A3258">
        <v>3955</v>
      </c>
      <c r="B3258" s="3" t="s">
        <v>3952</v>
      </c>
      <c r="C3258" s="3" t="s">
        <v>8062</v>
      </c>
      <c r="D3258" s="6">
        <v>1750</v>
      </c>
      <c r="E3258" s="8">
        <v>425</v>
      </c>
      <c r="F3258" t="s">
        <v>8220</v>
      </c>
      <c r="G3258" t="s">
        <v>8223</v>
      </c>
      <c r="H3258" t="s">
        <v>8245</v>
      </c>
      <c r="I3258">
        <v>1448745741</v>
      </c>
      <c r="J3258">
        <v>1446150141</v>
      </c>
      <c r="K3258" t="b">
        <v>0</v>
      </c>
      <c r="L3258">
        <v>8</v>
      </c>
      <c r="M3258" t="b">
        <v>0</v>
      </c>
      <c r="N3258" t="s">
        <v>8269</v>
      </c>
      <c r="O3258">
        <f t="shared" si="405"/>
        <v>24</v>
      </c>
      <c r="P3258">
        <f t="shared" si="407"/>
        <v>53.13</v>
      </c>
      <c r="Q3258" s="10" t="s">
        <v>8323</v>
      </c>
      <c r="R3258" t="s">
        <v>8326</v>
      </c>
      <c r="S3258" s="14">
        <f t="shared" si="408"/>
        <v>42306.848854166667</v>
      </c>
      <c r="T3258" s="15">
        <f t="shared" si="409"/>
        <v>42336.890520833331</v>
      </c>
      <c r="U3258">
        <f>YEAR(S3258)</f>
        <v>2015</v>
      </c>
    </row>
    <row r="3259" spans="1:21" ht="81" hidden="1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405"/>
        <v>6</v>
      </c>
      <c r="P3259">
        <f t="shared" si="407"/>
        <v>18.329999999999998</v>
      </c>
      <c r="Q3259" s="10" t="s">
        <v>8323</v>
      </c>
      <c r="R3259" t="s">
        <v>8335</v>
      </c>
      <c r="S3259" s="14">
        <f t="shared" si="408"/>
        <v>42104.781597222223</v>
      </c>
      <c r="T3259" s="15">
        <f t="shared" si="409"/>
        <v>42134.781597222223</v>
      </c>
    </row>
    <row r="3260" spans="1:21" ht="49" hidden="1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405"/>
        <v>0</v>
      </c>
      <c r="P3260">
        <f t="shared" si="407"/>
        <v>13.25</v>
      </c>
      <c r="Q3260" s="10" t="s">
        <v>8308</v>
      </c>
      <c r="R3260" t="s">
        <v>8310</v>
      </c>
      <c r="S3260" s="14">
        <f t="shared" si="408"/>
        <v>42778.765300925923</v>
      </c>
      <c r="T3260" s="15">
        <f t="shared" si="409"/>
        <v>42808.723634259266</v>
      </c>
    </row>
    <row r="3261" spans="1:21" ht="49" hidden="1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405"/>
        <v>0</v>
      </c>
      <c r="P3261">
        <f t="shared" si="407"/>
        <v>13.25</v>
      </c>
      <c r="Q3261" s="10" t="s">
        <v>8316</v>
      </c>
      <c r="R3261" t="s">
        <v>8334</v>
      </c>
      <c r="S3261" s="14">
        <f t="shared" si="408"/>
        <v>42429.695543981477</v>
      </c>
      <c r="T3261" s="15">
        <f t="shared" si="409"/>
        <v>42459.653877314813</v>
      </c>
    </row>
    <row r="3262" spans="1:21" ht="33" hidden="1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405"/>
        <v>1</v>
      </c>
      <c r="P3262">
        <f t="shared" si="407"/>
        <v>13.25</v>
      </c>
      <c r="Q3262" s="10" t="s">
        <v>8311</v>
      </c>
      <c r="R3262" t="s">
        <v>8356</v>
      </c>
      <c r="S3262" s="14">
        <f t="shared" si="408"/>
        <v>42585.7106712963</v>
      </c>
      <c r="T3262" s="15">
        <f t="shared" si="409"/>
        <v>42615.7106712963</v>
      </c>
    </row>
    <row r="3263" spans="1:21" ht="49" hidden="1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405"/>
        <v>2</v>
      </c>
      <c r="P3263">
        <f t="shared" si="407"/>
        <v>53</v>
      </c>
      <c r="Q3263" s="10" t="s">
        <v>8311</v>
      </c>
      <c r="R3263" t="s">
        <v>8356</v>
      </c>
      <c r="S3263" s="14">
        <f t="shared" si="408"/>
        <v>42300.585891203707</v>
      </c>
      <c r="T3263" s="15">
        <f t="shared" si="409"/>
        <v>42330.627557870372</v>
      </c>
    </row>
    <row r="3264" spans="1:21" ht="49" hidden="1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405"/>
        <v>0</v>
      </c>
      <c r="P3264">
        <f t="shared" si="407"/>
        <v>3.71</v>
      </c>
      <c r="Q3264" s="10" t="s">
        <v>8321</v>
      </c>
      <c r="R3264" t="s">
        <v>8339</v>
      </c>
      <c r="S3264" s="14">
        <f t="shared" si="408"/>
        <v>42318.098217592589</v>
      </c>
      <c r="T3264" s="15">
        <f t="shared" si="409"/>
        <v>42363.098217592589</v>
      </c>
    </row>
    <row r="3265" spans="1:21" ht="49" hidden="1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405"/>
        <v>0</v>
      </c>
      <c r="P3265">
        <f t="shared" si="407"/>
        <v>26</v>
      </c>
      <c r="Q3265" s="10" t="s">
        <v>8308</v>
      </c>
      <c r="R3265" t="s">
        <v>8342</v>
      </c>
      <c r="S3265" s="14">
        <f t="shared" si="408"/>
        <v>42249.667997685188</v>
      </c>
      <c r="T3265" s="15">
        <f t="shared" si="409"/>
        <v>42294.667997685188</v>
      </c>
    </row>
    <row r="3266" spans="1:21" ht="21" hidden="1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ref="O3266:O3329" si="412">ROUND(E3266/D3266*100,0)</f>
        <v>0</v>
      </c>
      <c r="P3266">
        <f t="shared" si="407"/>
        <v>52</v>
      </c>
      <c r="Q3266" s="10" t="s">
        <v>8319</v>
      </c>
      <c r="R3266" t="s">
        <v>8345</v>
      </c>
      <c r="S3266" s="14">
        <f t="shared" si="408"/>
        <v>42107.679756944446</v>
      </c>
      <c r="T3266" s="15">
        <f t="shared" si="409"/>
        <v>42137.679756944446</v>
      </c>
    </row>
    <row r="3267" spans="1:21" ht="49" hidden="1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si="412"/>
        <v>3</v>
      </c>
      <c r="P3267">
        <f t="shared" si="407"/>
        <v>25.5</v>
      </c>
      <c r="Q3267" s="10" t="s">
        <v>8321</v>
      </c>
      <c r="R3267" t="s">
        <v>8325</v>
      </c>
      <c r="S3267" s="14">
        <f t="shared" si="408"/>
        <v>41825.791226851856</v>
      </c>
      <c r="T3267" s="15">
        <f t="shared" si="409"/>
        <v>41883.165972222225</v>
      </c>
    </row>
    <row r="3268" spans="1:21" ht="49" hidden="1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412"/>
        <v>1</v>
      </c>
      <c r="P3268">
        <f t="shared" si="407"/>
        <v>25.5</v>
      </c>
      <c r="Q3268" s="10" t="s">
        <v>8321</v>
      </c>
      <c r="R3268" t="s">
        <v>8339</v>
      </c>
      <c r="S3268" s="14">
        <f t="shared" si="408"/>
        <v>41605.167696759258</v>
      </c>
      <c r="T3268" s="15">
        <f t="shared" si="409"/>
        <v>41655.166666666664</v>
      </c>
    </row>
    <row r="3269" spans="1:21" ht="49" hidden="1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412"/>
        <v>0</v>
      </c>
      <c r="P3269">
        <f t="shared" si="407"/>
        <v>12.75</v>
      </c>
      <c r="Q3269" s="10" t="s">
        <v>8316</v>
      </c>
      <c r="R3269" t="s">
        <v>8334</v>
      </c>
      <c r="S3269" s="14">
        <f t="shared" si="408"/>
        <v>41645.832141203704</v>
      </c>
      <c r="T3269" s="15">
        <f t="shared" si="409"/>
        <v>41675.832141203704</v>
      </c>
    </row>
    <row r="3270" spans="1:21" ht="49" hidden="1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412"/>
        <v>1</v>
      </c>
      <c r="P3270">
        <f t="shared" si="407"/>
        <v>25.5</v>
      </c>
      <c r="Q3270" s="10" t="s">
        <v>8327</v>
      </c>
      <c r="R3270" t="s">
        <v>8330</v>
      </c>
      <c r="S3270" s="14">
        <f t="shared" si="408"/>
        <v>42187.281678240746</v>
      </c>
      <c r="T3270" s="15">
        <f t="shared" si="409"/>
        <v>42247.281678240746</v>
      </c>
    </row>
    <row r="3271" spans="1:21" ht="33" hidden="1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412"/>
        <v>1</v>
      </c>
      <c r="P3271">
        <f t="shared" si="407"/>
        <v>17</v>
      </c>
      <c r="Q3271" s="10" t="s">
        <v>8316</v>
      </c>
      <c r="R3271" t="s">
        <v>8344</v>
      </c>
      <c r="S3271" s="14">
        <f t="shared" si="408"/>
        <v>42528.899398148147</v>
      </c>
      <c r="T3271" s="15">
        <f t="shared" si="409"/>
        <v>42588.899398148147</v>
      </c>
    </row>
    <row r="3272" spans="1:21" ht="49" hidden="1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412"/>
        <v>3</v>
      </c>
      <c r="P3272">
        <f t="shared" si="407"/>
        <v>12.75</v>
      </c>
      <c r="Q3272" s="10" t="s">
        <v>8313</v>
      </c>
      <c r="R3272" t="s">
        <v>8353</v>
      </c>
      <c r="S3272" s="14">
        <f t="shared" si="408"/>
        <v>42555.698738425926</v>
      </c>
      <c r="T3272" s="15">
        <f t="shared" si="409"/>
        <v>42584.958333333328</v>
      </c>
    </row>
    <row r="3273" spans="1:21" ht="49" hidden="1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412"/>
        <v>1</v>
      </c>
      <c r="P3273">
        <f t="shared" si="407"/>
        <v>25.5</v>
      </c>
      <c r="Q3273" s="10" t="s">
        <v>8319</v>
      </c>
      <c r="R3273" t="s">
        <v>8345</v>
      </c>
      <c r="S3273" s="14">
        <f t="shared" si="408"/>
        <v>42110.326423611114</v>
      </c>
      <c r="T3273" s="15">
        <f t="shared" si="409"/>
        <v>42140.125</v>
      </c>
    </row>
    <row r="3274" spans="1:21" ht="49" hidden="1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412"/>
        <v>0</v>
      </c>
      <c r="P3274">
        <f t="shared" si="407"/>
        <v>8.5</v>
      </c>
      <c r="Q3274" s="10" t="s">
        <v>8308</v>
      </c>
      <c r="R3274" t="s">
        <v>8315</v>
      </c>
      <c r="S3274" s="14">
        <f t="shared" si="408"/>
        <v>42055.600995370376</v>
      </c>
      <c r="T3274" s="15">
        <f t="shared" si="409"/>
        <v>42115.559328703705</v>
      </c>
    </row>
    <row r="3275" spans="1:21" ht="49" x14ac:dyDescent="0.25">
      <c r="A3275">
        <v>3956</v>
      </c>
      <c r="B3275" s="3" t="s">
        <v>3953</v>
      </c>
      <c r="C3275" s="3" t="s">
        <v>8063</v>
      </c>
      <c r="D3275" s="6">
        <v>5500</v>
      </c>
      <c r="E3275" s="8">
        <v>0</v>
      </c>
      <c r="F3275" t="s">
        <v>8220</v>
      </c>
      <c r="G3275" t="s">
        <v>8223</v>
      </c>
      <c r="H3275" t="s">
        <v>8245</v>
      </c>
      <c r="I3275">
        <v>1461543600</v>
      </c>
      <c r="J3275">
        <v>1459203727</v>
      </c>
      <c r="K3275" t="b">
        <v>0</v>
      </c>
      <c r="L3275">
        <v>0</v>
      </c>
      <c r="M3275" t="b">
        <v>0</v>
      </c>
      <c r="N3275" t="s">
        <v>8269</v>
      </c>
      <c r="O3275">
        <f t="shared" si="412"/>
        <v>0</v>
      </c>
      <c r="P3275">
        <f t="shared" si="407"/>
        <v>0</v>
      </c>
      <c r="Q3275" s="10" t="s">
        <v>8323</v>
      </c>
      <c r="R3275" t="s">
        <v>8326</v>
      </c>
      <c r="S3275" s="14">
        <f t="shared" si="408"/>
        <v>42457.932025462964</v>
      </c>
      <c r="T3275" s="15">
        <f t="shared" si="409"/>
        <v>42485.013888888891</v>
      </c>
      <c r="U3275">
        <f>YEAR(S3275)</f>
        <v>2016</v>
      </c>
    </row>
    <row r="3276" spans="1:21" ht="21" hidden="1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412"/>
        <v>0</v>
      </c>
      <c r="P3276">
        <f t="shared" si="407"/>
        <v>50</v>
      </c>
      <c r="Q3276" s="10" t="s">
        <v>8321</v>
      </c>
      <c r="R3276" t="s">
        <v>8325</v>
      </c>
      <c r="S3276" s="14">
        <f t="shared" si="408"/>
        <v>42527.650995370372</v>
      </c>
      <c r="T3276" s="15">
        <f t="shared" si="409"/>
        <v>42537.650995370372</v>
      </c>
    </row>
    <row r="3277" spans="1:21" ht="21" hidden="1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412"/>
        <v>0</v>
      </c>
      <c r="P3277">
        <f t="shared" si="407"/>
        <v>50</v>
      </c>
      <c r="Q3277" s="10" t="s">
        <v>8321</v>
      </c>
      <c r="R3277" t="s">
        <v>8325</v>
      </c>
      <c r="S3277" s="14">
        <f t="shared" si="408"/>
        <v>42377.577187499999</v>
      </c>
      <c r="T3277" s="15">
        <f t="shared" si="409"/>
        <v>42437.577187499999</v>
      </c>
    </row>
    <row r="3278" spans="1:21" ht="33" hidden="1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412"/>
        <v>5</v>
      </c>
      <c r="P3278">
        <f t="shared" si="407"/>
        <v>50</v>
      </c>
      <c r="Q3278" s="10" t="s">
        <v>8321</v>
      </c>
      <c r="R3278" t="s">
        <v>8339</v>
      </c>
      <c r="S3278" s="14">
        <f t="shared" si="408"/>
        <v>40894.906956018516</v>
      </c>
      <c r="T3278" s="15">
        <f t="shared" si="409"/>
        <v>40954.906956018516</v>
      </c>
    </row>
    <row r="3279" spans="1:21" ht="49" hidden="1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412"/>
        <v>0</v>
      </c>
      <c r="P3279">
        <f t="shared" si="407"/>
        <v>50</v>
      </c>
      <c r="Q3279" s="10" t="s">
        <v>8321</v>
      </c>
      <c r="R3279" t="s">
        <v>8339</v>
      </c>
      <c r="S3279" s="14">
        <f t="shared" si="408"/>
        <v>41761.94258101852</v>
      </c>
      <c r="T3279" s="15">
        <f t="shared" si="409"/>
        <v>41791.94258101852</v>
      </c>
    </row>
    <row r="3280" spans="1:21" ht="49" hidden="1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412"/>
        <v>3</v>
      </c>
      <c r="P3280">
        <f t="shared" si="407"/>
        <v>16.670000000000002</v>
      </c>
      <c r="Q3280" s="10" t="s">
        <v>8321</v>
      </c>
      <c r="R3280" t="s">
        <v>8339</v>
      </c>
      <c r="S3280" s="14">
        <f t="shared" si="408"/>
        <v>41830.613969907405</v>
      </c>
      <c r="T3280" s="15">
        <f t="shared" si="409"/>
        <v>41860.613969907405</v>
      </c>
    </row>
    <row r="3281" spans="1:20" ht="49" hidden="1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412"/>
        <v>0</v>
      </c>
      <c r="P3281">
        <f t="shared" si="407"/>
        <v>50</v>
      </c>
      <c r="Q3281" s="10" t="s">
        <v>8308</v>
      </c>
      <c r="R3281" t="s">
        <v>8342</v>
      </c>
      <c r="S3281" s="14">
        <f t="shared" si="408"/>
        <v>42321.283101851848</v>
      </c>
      <c r="T3281" s="15">
        <f t="shared" si="409"/>
        <v>42351.283101851848</v>
      </c>
    </row>
    <row r="3282" spans="1:20" ht="65" hidden="1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412"/>
        <v>3</v>
      </c>
      <c r="P3282">
        <f t="shared" si="407"/>
        <v>50</v>
      </c>
      <c r="Q3282" s="10" t="s">
        <v>8311</v>
      </c>
      <c r="R3282" t="s">
        <v>8352</v>
      </c>
      <c r="S3282" s="14">
        <f t="shared" si="408"/>
        <v>40068.056932870371</v>
      </c>
      <c r="T3282" s="15">
        <f t="shared" si="409"/>
        <v>40118.165972222225</v>
      </c>
    </row>
    <row r="3283" spans="1:20" ht="65" hidden="1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412"/>
        <v>0</v>
      </c>
      <c r="P3283">
        <f t="shared" si="407"/>
        <v>50</v>
      </c>
      <c r="Q3283" s="10" t="s">
        <v>8327</v>
      </c>
      <c r="R3283" t="s">
        <v>8350</v>
      </c>
      <c r="S3283" s="14">
        <f t="shared" si="408"/>
        <v>41616.027754629627</v>
      </c>
      <c r="T3283" s="15">
        <f t="shared" si="409"/>
        <v>41646.027754629627</v>
      </c>
    </row>
    <row r="3284" spans="1:20" ht="49" hidden="1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412"/>
        <v>1</v>
      </c>
      <c r="P3284">
        <f t="shared" ref="P3284:P3347" si="413">IFERROR(ROUND(E3284/L3284,2),0)</f>
        <v>25</v>
      </c>
      <c r="Q3284" s="10" t="s">
        <v>8327</v>
      </c>
      <c r="R3284" t="s">
        <v>8350</v>
      </c>
      <c r="S3284" s="14">
        <f t="shared" ref="S3284:S3347" si="414">(((J3284/60)/60)/24)+DATE(1970,1,1)</f>
        <v>42368.333668981482</v>
      </c>
      <c r="T3284" s="15">
        <f t="shared" ref="T3284:T3347" si="415">(((I3284/60)/60)/24)+DATE(1970,1,1)</f>
        <v>42398.333668981482</v>
      </c>
    </row>
    <row r="3285" spans="1:20" ht="49" hidden="1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412"/>
        <v>1</v>
      </c>
      <c r="P3285">
        <f t="shared" si="413"/>
        <v>50</v>
      </c>
      <c r="Q3285" s="10" t="s">
        <v>8346</v>
      </c>
      <c r="R3285" t="s">
        <v>8347</v>
      </c>
      <c r="S3285" s="14">
        <f t="shared" si="414"/>
        <v>42079.913113425922</v>
      </c>
      <c r="T3285" s="15">
        <f t="shared" si="415"/>
        <v>42109.913113425922</v>
      </c>
    </row>
    <row r="3286" spans="1:20" ht="65" hidden="1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412"/>
        <v>5</v>
      </c>
      <c r="P3286">
        <f t="shared" si="413"/>
        <v>50</v>
      </c>
      <c r="Q3286" s="10" t="s">
        <v>8316</v>
      </c>
      <c r="R3286" t="s">
        <v>8344</v>
      </c>
      <c r="S3286" s="14">
        <f t="shared" si="414"/>
        <v>42558.989513888882</v>
      </c>
      <c r="T3286" s="15">
        <f t="shared" si="415"/>
        <v>42588.989513888882</v>
      </c>
    </row>
    <row r="3287" spans="1:20" ht="33" hidden="1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412"/>
        <v>1</v>
      </c>
      <c r="P3287">
        <f t="shared" si="413"/>
        <v>50</v>
      </c>
      <c r="Q3287" s="10" t="s">
        <v>8319</v>
      </c>
      <c r="R3287" t="s">
        <v>8345</v>
      </c>
      <c r="S3287" s="14">
        <f t="shared" si="414"/>
        <v>42143.714178240742</v>
      </c>
      <c r="T3287" s="15">
        <f t="shared" si="415"/>
        <v>42173.714178240742</v>
      </c>
    </row>
    <row r="3288" spans="1:20" ht="49" hidden="1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412"/>
        <v>1</v>
      </c>
      <c r="P3288">
        <f t="shared" si="413"/>
        <v>25</v>
      </c>
      <c r="Q3288" s="10" t="s">
        <v>8311</v>
      </c>
      <c r="R3288" t="s">
        <v>8352</v>
      </c>
      <c r="S3288" s="14">
        <f t="shared" si="414"/>
        <v>42548.192997685182</v>
      </c>
      <c r="T3288" s="15">
        <f t="shared" si="415"/>
        <v>42573.192997685182</v>
      </c>
    </row>
    <row r="3289" spans="1:20" ht="33" hidden="1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412"/>
        <v>0</v>
      </c>
      <c r="P3289">
        <f t="shared" si="413"/>
        <v>50</v>
      </c>
      <c r="Q3289" s="10" t="s">
        <v>8313</v>
      </c>
      <c r="R3289" t="s">
        <v>8355</v>
      </c>
      <c r="S3289" s="14">
        <f t="shared" si="414"/>
        <v>42108.05322916666</v>
      </c>
      <c r="T3289" s="15">
        <f t="shared" si="415"/>
        <v>42123.05322916666</v>
      </c>
    </row>
    <row r="3290" spans="1:20" ht="49" hidden="1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412"/>
        <v>2</v>
      </c>
      <c r="P3290">
        <f t="shared" si="413"/>
        <v>50</v>
      </c>
      <c r="Q3290" s="10" t="s">
        <v>8327</v>
      </c>
      <c r="R3290" t="s">
        <v>8330</v>
      </c>
      <c r="S3290" s="14">
        <f t="shared" si="414"/>
        <v>41887.801064814819</v>
      </c>
      <c r="T3290" s="15">
        <f t="shared" si="415"/>
        <v>41917.801064814819</v>
      </c>
    </row>
    <row r="3291" spans="1:20" ht="49" hidden="1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412"/>
        <v>0</v>
      </c>
      <c r="P3291">
        <f t="shared" si="413"/>
        <v>25</v>
      </c>
      <c r="Q3291" s="10" t="s">
        <v>8308</v>
      </c>
      <c r="R3291" t="s">
        <v>8318</v>
      </c>
      <c r="S3291" s="14">
        <f t="shared" si="414"/>
        <v>42326.685428240744</v>
      </c>
      <c r="T3291" s="15">
        <f t="shared" si="415"/>
        <v>42371.685428240744</v>
      </c>
    </row>
    <row r="3292" spans="1:20" ht="49" hidden="1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412"/>
        <v>1</v>
      </c>
      <c r="P3292">
        <f t="shared" si="413"/>
        <v>50</v>
      </c>
      <c r="Q3292" s="10" t="s">
        <v>8313</v>
      </c>
      <c r="R3292" t="s">
        <v>8353</v>
      </c>
      <c r="S3292" s="14">
        <f t="shared" si="414"/>
        <v>42685.680648148147</v>
      </c>
      <c r="T3292" s="15">
        <f t="shared" si="415"/>
        <v>42715.680648148147</v>
      </c>
    </row>
    <row r="3293" spans="1:20" ht="65" hidden="1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412"/>
        <v>10</v>
      </c>
      <c r="P3293">
        <f t="shared" si="413"/>
        <v>10</v>
      </c>
      <c r="Q3293" s="10" t="s">
        <v>8316</v>
      </c>
      <c r="R3293" t="s">
        <v>8334</v>
      </c>
      <c r="S3293" s="14">
        <f t="shared" si="414"/>
        <v>40198.424849537041</v>
      </c>
      <c r="T3293" s="15">
        <f t="shared" si="415"/>
        <v>40252.290972222225</v>
      </c>
    </row>
    <row r="3294" spans="1:20" ht="49" hidden="1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412"/>
        <v>0</v>
      </c>
      <c r="P3294">
        <f t="shared" si="413"/>
        <v>12.5</v>
      </c>
      <c r="Q3294" s="10" t="s">
        <v>8316</v>
      </c>
      <c r="R3294" t="s">
        <v>8334</v>
      </c>
      <c r="S3294" s="14">
        <f t="shared" si="414"/>
        <v>41683.832280092596</v>
      </c>
      <c r="T3294" s="15">
        <f t="shared" si="415"/>
        <v>41713.790613425925</v>
      </c>
    </row>
    <row r="3295" spans="1:20" ht="33" hidden="1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412"/>
        <v>0</v>
      </c>
      <c r="P3295">
        <f t="shared" si="413"/>
        <v>50</v>
      </c>
      <c r="Q3295" s="10" t="s">
        <v>8308</v>
      </c>
      <c r="R3295" t="s">
        <v>8342</v>
      </c>
      <c r="S3295" s="14">
        <f t="shared" si="414"/>
        <v>42215.662314814821</v>
      </c>
      <c r="T3295" s="15">
        <f t="shared" si="415"/>
        <v>42245.662314814821</v>
      </c>
    </row>
    <row r="3296" spans="1:20" ht="49" hidden="1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412"/>
        <v>0</v>
      </c>
      <c r="P3296">
        <f t="shared" si="413"/>
        <v>50</v>
      </c>
      <c r="Q3296" s="10" t="s">
        <v>8308</v>
      </c>
      <c r="R3296" t="s">
        <v>8342</v>
      </c>
      <c r="S3296" s="14">
        <f t="shared" si="414"/>
        <v>42194.648344907408</v>
      </c>
      <c r="T3296" s="15">
        <f t="shared" si="415"/>
        <v>42224.648344907408</v>
      </c>
    </row>
    <row r="3297" spans="1:21" ht="49" hidden="1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412"/>
        <v>0</v>
      </c>
      <c r="P3297">
        <f t="shared" si="413"/>
        <v>50</v>
      </c>
      <c r="Q3297" s="10" t="s">
        <v>8319</v>
      </c>
      <c r="R3297" t="s">
        <v>8345</v>
      </c>
      <c r="S3297" s="14">
        <f t="shared" si="414"/>
        <v>42285.91506944444</v>
      </c>
      <c r="T3297" s="15">
        <f t="shared" si="415"/>
        <v>42345.956736111111</v>
      </c>
    </row>
    <row r="3298" spans="1:21" ht="49" hidden="1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412"/>
        <v>1</v>
      </c>
      <c r="P3298">
        <f t="shared" si="413"/>
        <v>50</v>
      </c>
      <c r="Q3298" s="10" t="s">
        <v>8319</v>
      </c>
      <c r="R3298" t="s">
        <v>8345</v>
      </c>
      <c r="S3298" s="14">
        <f t="shared" si="414"/>
        <v>42584.666597222225</v>
      </c>
      <c r="T3298" s="15">
        <f t="shared" si="415"/>
        <v>42614.666597222225</v>
      </c>
    </row>
    <row r="3299" spans="1:21" ht="49" hidden="1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412"/>
        <v>0</v>
      </c>
      <c r="P3299">
        <f t="shared" si="413"/>
        <v>50</v>
      </c>
      <c r="Q3299" s="10" t="s">
        <v>8319</v>
      </c>
      <c r="R3299" t="s">
        <v>8345</v>
      </c>
      <c r="S3299" s="14">
        <f t="shared" si="414"/>
        <v>41795.963333333333</v>
      </c>
      <c r="T3299" s="15">
        <f t="shared" si="415"/>
        <v>41825.963333333333</v>
      </c>
    </row>
    <row r="3300" spans="1:21" ht="49" hidden="1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412"/>
        <v>0</v>
      </c>
      <c r="P3300">
        <f t="shared" si="413"/>
        <v>50</v>
      </c>
      <c r="Q3300" s="10" t="s">
        <v>8319</v>
      </c>
      <c r="R3300" t="s">
        <v>8345</v>
      </c>
      <c r="S3300" s="14">
        <f t="shared" si="414"/>
        <v>41887.801168981481</v>
      </c>
      <c r="T3300" s="15">
        <f t="shared" si="415"/>
        <v>41917.801168981481</v>
      </c>
    </row>
    <row r="3301" spans="1:21" ht="49" hidden="1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412"/>
        <v>0</v>
      </c>
      <c r="P3301">
        <f t="shared" si="413"/>
        <v>16.670000000000002</v>
      </c>
      <c r="Q3301" s="10" t="s">
        <v>8323</v>
      </c>
      <c r="R3301" t="s">
        <v>8324</v>
      </c>
      <c r="S3301" s="14">
        <f t="shared" si="414"/>
        <v>42173.67082175926</v>
      </c>
      <c r="T3301" s="15">
        <f t="shared" si="415"/>
        <v>42233.67082175926</v>
      </c>
    </row>
    <row r="3302" spans="1:21" ht="49" hidden="1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412"/>
        <v>0</v>
      </c>
      <c r="P3302">
        <f t="shared" si="413"/>
        <v>50</v>
      </c>
      <c r="Q3302" s="10" t="s">
        <v>8323</v>
      </c>
      <c r="R3302" t="s">
        <v>8324</v>
      </c>
      <c r="S3302" s="14">
        <f t="shared" si="414"/>
        <v>42523.025231481486</v>
      </c>
      <c r="T3302" s="15">
        <f t="shared" si="415"/>
        <v>42583.025231481486</v>
      </c>
    </row>
    <row r="3303" spans="1:21" ht="49" x14ac:dyDescent="0.25">
      <c r="A3303">
        <v>3957</v>
      </c>
      <c r="B3303" s="3" t="s">
        <v>3954</v>
      </c>
      <c r="C3303" s="3" t="s">
        <v>8064</v>
      </c>
      <c r="D3303" s="6">
        <v>28000</v>
      </c>
      <c r="E3303" s="8">
        <v>7</v>
      </c>
      <c r="F3303" t="s">
        <v>8220</v>
      </c>
      <c r="G3303" t="s">
        <v>8223</v>
      </c>
      <c r="H3303" t="s">
        <v>8245</v>
      </c>
      <c r="I3303">
        <v>1468020354</v>
      </c>
      <c r="J3303">
        <v>1464045954</v>
      </c>
      <c r="K3303" t="b">
        <v>0</v>
      </c>
      <c r="L3303">
        <v>1</v>
      </c>
      <c r="M3303" t="b">
        <v>0</v>
      </c>
      <c r="N3303" t="s">
        <v>8269</v>
      </c>
      <c r="O3303">
        <f t="shared" si="412"/>
        <v>0</v>
      </c>
      <c r="P3303">
        <f t="shared" si="413"/>
        <v>7</v>
      </c>
      <c r="Q3303" s="10" t="s">
        <v>8323</v>
      </c>
      <c r="R3303" t="s">
        <v>8326</v>
      </c>
      <c r="S3303" s="14">
        <f t="shared" si="414"/>
        <v>42513.976319444439</v>
      </c>
      <c r="T3303" s="15">
        <f t="shared" si="415"/>
        <v>42559.976319444439</v>
      </c>
      <c r="U3303">
        <f>YEAR(S3303)</f>
        <v>2016</v>
      </c>
    </row>
    <row r="3304" spans="1:21" ht="49" hidden="1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412"/>
        <v>1</v>
      </c>
      <c r="P3304">
        <f t="shared" si="413"/>
        <v>50</v>
      </c>
      <c r="Q3304" s="10" t="s">
        <v>8323</v>
      </c>
      <c r="R3304" t="s">
        <v>8335</v>
      </c>
      <c r="S3304" s="14">
        <f t="shared" si="414"/>
        <v>42132.58048611111</v>
      </c>
      <c r="T3304" s="15">
        <f t="shared" si="415"/>
        <v>42162.58048611111</v>
      </c>
    </row>
    <row r="3305" spans="1:21" ht="49" x14ac:dyDescent="0.25">
      <c r="A3305">
        <v>3958</v>
      </c>
      <c r="B3305" s="3" t="s">
        <v>3955</v>
      </c>
      <c r="C3305" s="3" t="s">
        <v>8065</v>
      </c>
      <c r="D3305" s="6">
        <v>2000</v>
      </c>
      <c r="E3305" s="8">
        <v>641</v>
      </c>
      <c r="F3305" t="s">
        <v>8220</v>
      </c>
      <c r="G3305" t="s">
        <v>8223</v>
      </c>
      <c r="H3305" t="s">
        <v>8245</v>
      </c>
      <c r="I3305">
        <v>1406988000</v>
      </c>
      <c r="J3305">
        <v>1403822912</v>
      </c>
      <c r="K3305" t="b">
        <v>0</v>
      </c>
      <c r="L3305">
        <v>16</v>
      </c>
      <c r="M3305" t="b">
        <v>0</v>
      </c>
      <c r="N3305" t="s">
        <v>8269</v>
      </c>
      <c r="O3305">
        <f t="shared" si="412"/>
        <v>32</v>
      </c>
      <c r="P3305">
        <f t="shared" si="413"/>
        <v>40.06</v>
      </c>
      <c r="Q3305" s="10" t="s">
        <v>8323</v>
      </c>
      <c r="R3305" t="s">
        <v>8326</v>
      </c>
      <c r="S3305" s="14">
        <f t="shared" si="414"/>
        <v>41816.950370370374</v>
      </c>
      <c r="T3305" s="15">
        <f t="shared" si="415"/>
        <v>41853.583333333336</v>
      </c>
      <c r="U3305">
        <f t="shared" ref="U3305:U3307" si="416">YEAR(S3305)</f>
        <v>2014</v>
      </c>
    </row>
    <row r="3306" spans="1:21" ht="49" x14ac:dyDescent="0.25">
      <c r="A3306">
        <v>3959</v>
      </c>
      <c r="B3306" s="3" t="s">
        <v>3956</v>
      </c>
      <c r="C3306" s="3" t="s">
        <v>8066</v>
      </c>
      <c r="D3306" s="6">
        <v>1200</v>
      </c>
      <c r="E3306" s="8">
        <v>292</v>
      </c>
      <c r="F3306" t="s">
        <v>8220</v>
      </c>
      <c r="G3306" t="s">
        <v>8223</v>
      </c>
      <c r="H3306" t="s">
        <v>8245</v>
      </c>
      <c r="I3306">
        <v>1411930556</v>
      </c>
      <c r="J3306">
        <v>1409338556</v>
      </c>
      <c r="K3306" t="b">
        <v>0</v>
      </c>
      <c r="L3306">
        <v>12</v>
      </c>
      <c r="M3306" t="b">
        <v>0</v>
      </c>
      <c r="N3306" t="s">
        <v>8269</v>
      </c>
      <c r="O3306">
        <f t="shared" si="412"/>
        <v>24</v>
      </c>
      <c r="P3306">
        <f t="shared" si="413"/>
        <v>24.33</v>
      </c>
      <c r="Q3306" s="10" t="s">
        <v>8323</v>
      </c>
      <c r="R3306" t="s">
        <v>8326</v>
      </c>
      <c r="S3306" s="14">
        <f t="shared" si="414"/>
        <v>41880.788842592592</v>
      </c>
      <c r="T3306" s="15">
        <f t="shared" si="415"/>
        <v>41910.788842592592</v>
      </c>
      <c r="U3306">
        <f t="shared" si="416"/>
        <v>2014</v>
      </c>
    </row>
    <row r="3307" spans="1:21" ht="49" x14ac:dyDescent="0.25">
      <c r="A3307">
        <v>3960</v>
      </c>
      <c r="B3307" s="3" t="s">
        <v>3957</v>
      </c>
      <c r="C3307" s="3" t="s">
        <v>8067</v>
      </c>
      <c r="D3307" s="6">
        <v>3000</v>
      </c>
      <c r="E3307" s="8">
        <v>45</v>
      </c>
      <c r="F3307" t="s">
        <v>8220</v>
      </c>
      <c r="G3307" t="s">
        <v>8223</v>
      </c>
      <c r="H3307" t="s">
        <v>8245</v>
      </c>
      <c r="I3307">
        <v>1451852256</v>
      </c>
      <c r="J3307">
        <v>1449260256</v>
      </c>
      <c r="K3307" t="b">
        <v>0</v>
      </c>
      <c r="L3307">
        <v>4</v>
      </c>
      <c r="M3307" t="b">
        <v>0</v>
      </c>
      <c r="N3307" t="s">
        <v>8269</v>
      </c>
      <c r="O3307">
        <f t="shared" si="412"/>
        <v>2</v>
      </c>
      <c r="P3307">
        <f t="shared" si="413"/>
        <v>11.25</v>
      </c>
      <c r="Q3307" s="10" t="s">
        <v>8323</v>
      </c>
      <c r="R3307" t="s">
        <v>8326</v>
      </c>
      <c r="S3307" s="14">
        <f t="shared" si="414"/>
        <v>42342.845555555556</v>
      </c>
      <c r="T3307" s="15">
        <f t="shared" si="415"/>
        <v>42372.845555555556</v>
      </c>
      <c r="U3307">
        <f t="shared" si="416"/>
        <v>2015</v>
      </c>
    </row>
    <row r="3308" spans="1:21" ht="49" hidden="1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412"/>
        <v>0</v>
      </c>
      <c r="P3308">
        <f t="shared" si="413"/>
        <v>16</v>
      </c>
      <c r="Q3308" s="10" t="s">
        <v>8311</v>
      </c>
      <c r="R3308" t="s">
        <v>8352</v>
      </c>
      <c r="S3308" s="14">
        <f t="shared" si="414"/>
        <v>42032.168530092589</v>
      </c>
      <c r="T3308" s="15">
        <f t="shared" si="415"/>
        <v>42062.168530092589</v>
      </c>
    </row>
    <row r="3309" spans="1:21" ht="49" hidden="1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412"/>
        <v>0</v>
      </c>
      <c r="P3309">
        <f t="shared" si="413"/>
        <v>11.92</v>
      </c>
      <c r="Q3309" s="10" t="s">
        <v>8316</v>
      </c>
      <c r="R3309" t="s">
        <v>8334</v>
      </c>
      <c r="S3309" s="14">
        <f t="shared" si="414"/>
        <v>41536.509097222224</v>
      </c>
      <c r="T3309" s="15">
        <f t="shared" si="415"/>
        <v>41566.509097222224</v>
      </c>
    </row>
    <row r="3310" spans="1:21" ht="49" hidden="1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412"/>
        <v>0</v>
      </c>
      <c r="P3310">
        <f t="shared" si="413"/>
        <v>6.71</v>
      </c>
      <c r="Q3310" s="10" t="s">
        <v>8316</v>
      </c>
      <c r="R3310" t="s">
        <v>8334</v>
      </c>
      <c r="S3310" s="14">
        <f t="shared" si="414"/>
        <v>41660.792557870373</v>
      </c>
      <c r="T3310" s="15">
        <f t="shared" si="415"/>
        <v>41700.792557870373</v>
      </c>
    </row>
    <row r="3311" spans="1:21" ht="49" x14ac:dyDescent="0.25">
      <c r="A3311">
        <v>3961</v>
      </c>
      <c r="B3311" s="3" t="s">
        <v>3958</v>
      </c>
      <c r="C3311" s="3" t="s">
        <v>8068</v>
      </c>
      <c r="D3311" s="6">
        <v>5000</v>
      </c>
      <c r="E3311" s="8">
        <v>21</v>
      </c>
      <c r="F3311" t="s">
        <v>8220</v>
      </c>
      <c r="G3311" t="s">
        <v>8224</v>
      </c>
      <c r="H3311" t="s">
        <v>8246</v>
      </c>
      <c r="I3311">
        <v>1399584210</v>
      </c>
      <c r="J3311">
        <v>1397683410</v>
      </c>
      <c r="K3311" t="b">
        <v>0</v>
      </c>
      <c r="L3311">
        <v>2</v>
      </c>
      <c r="M3311" t="b">
        <v>0</v>
      </c>
      <c r="N3311" t="s">
        <v>8269</v>
      </c>
      <c r="O3311">
        <f t="shared" si="412"/>
        <v>0</v>
      </c>
      <c r="P3311">
        <f t="shared" si="413"/>
        <v>10.5</v>
      </c>
      <c r="Q3311" s="10" t="s">
        <v>8323</v>
      </c>
      <c r="R3311" t="s">
        <v>8326</v>
      </c>
      <c r="S3311" s="14">
        <f t="shared" si="414"/>
        <v>41745.891319444447</v>
      </c>
      <c r="T3311" s="15">
        <f t="shared" si="415"/>
        <v>41767.891319444447</v>
      </c>
      <c r="U3311">
        <f>YEAR(S3311)</f>
        <v>2014</v>
      </c>
    </row>
    <row r="3312" spans="1:21" ht="49" hidden="1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412"/>
        <v>2</v>
      </c>
      <c r="P3312">
        <f t="shared" si="413"/>
        <v>9</v>
      </c>
      <c r="Q3312" s="10" t="s">
        <v>8321</v>
      </c>
      <c r="R3312" t="s">
        <v>8339</v>
      </c>
      <c r="S3312" s="14">
        <f t="shared" si="414"/>
        <v>41534.568113425928</v>
      </c>
      <c r="T3312" s="15">
        <f t="shared" si="415"/>
        <v>41564.568113425928</v>
      </c>
    </row>
    <row r="3313" spans="1:21" ht="49" hidden="1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412"/>
        <v>0</v>
      </c>
      <c r="P3313">
        <f t="shared" si="413"/>
        <v>22.5</v>
      </c>
      <c r="Q3313" s="10" t="s">
        <v>8321</v>
      </c>
      <c r="R3313" t="s">
        <v>8339</v>
      </c>
      <c r="S3313" s="14">
        <f t="shared" si="414"/>
        <v>40971.002569444441</v>
      </c>
      <c r="T3313" s="15">
        <f t="shared" si="415"/>
        <v>41016.021527777775</v>
      </c>
    </row>
    <row r="3314" spans="1:21" ht="49" hidden="1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412"/>
        <v>2</v>
      </c>
      <c r="P3314">
        <f t="shared" si="413"/>
        <v>22.5</v>
      </c>
      <c r="Q3314" s="10" t="s">
        <v>8327</v>
      </c>
      <c r="R3314" t="s">
        <v>8350</v>
      </c>
      <c r="S3314" s="14">
        <f t="shared" si="414"/>
        <v>41230.77311342593</v>
      </c>
      <c r="T3314" s="15">
        <f t="shared" si="415"/>
        <v>41290.77311342593</v>
      </c>
    </row>
    <row r="3315" spans="1:21" ht="33" hidden="1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412"/>
        <v>1</v>
      </c>
      <c r="P3315">
        <f t="shared" si="413"/>
        <v>9</v>
      </c>
      <c r="Q3315" s="10" t="s">
        <v>8327</v>
      </c>
      <c r="R3315" t="s">
        <v>8350</v>
      </c>
      <c r="S3315" s="14">
        <f t="shared" si="414"/>
        <v>41184.167129629634</v>
      </c>
      <c r="T3315" s="15">
        <f t="shared" si="415"/>
        <v>41224.208796296298</v>
      </c>
    </row>
    <row r="3316" spans="1:21" ht="49" hidden="1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412"/>
        <v>0</v>
      </c>
      <c r="P3316">
        <f t="shared" si="413"/>
        <v>11.25</v>
      </c>
      <c r="Q3316" s="10" t="s">
        <v>8316</v>
      </c>
      <c r="R3316" t="s">
        <v>8334</v>
      </c>
      <c r="S3316" s="14">
        <f t="shared" si="414"/>
        <v>42440.371111111104</v>
      </c>
      <c r="T3316" s="15">
        <f t="shared" si="415"/>
        <v>42470.329444444447</v>
      </c>
    </row>
    <row r="3317" spans="1:21" ht="33" hidden="1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412"/>
        <v>5</v>
      </c>
      <c r="P3317">
        <f t="shared" si="413"/>
        <v>15</v>
      </c>
      <c r="Q3317" s="10" t="s">
        <v>8316</v>
      </c>
      <c r="R3317" t="s">
        <v>8334</v>
      </c>
      <c r="S3317" s="14">
        <f t="shared" si="414"/>
        <v>41005.904120370367</v>
      </c>
      <c r="T3317" s="15">
        <f t="shared" si="415"/>
        <v>41035.904120370367</v>
      </c>
    </row>
    <row r="3318" spans="1:21" ht="49" hidden="1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412"/>
        <v>8</v>
      </c>
      <c r="P3318">
        <f t="shared" si="413"/>
        <v>9</v>
      </c>
      <c r="Q3318" s="10" t="s">
        <v>8316</v>
      </c>
      <c r="R3318" t="s">
        <v>8334</v>
      </c>
      <c r="S3318" s="14">
        <f t="shared" si="414"/>
        <v>40701.195844907408</v>
      </c>
      <c r="T3318" s="15">
        <f t="shared" si="415"/>
        <v>40746.195844907408</v>
      </c>
    </row>
    <row r="3319" spans="1:21" ht="49" hidden="1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412"/>
        <v>0</v>
      </c>
      <c r="P3319">
        <f t="shared" si="413"/>
        <v>15</v>
      </c>
      <c r="Q3319" s="10" t="s">
        <v>8316</v>
      </c>
      <c r="R3319" t="s">
        <v>8334</v>
      </c>
      <c r="S3319" s="14">
        <f t="shared" si="414"/>
        <v>42662.752199074079</v>
      </c>
      <c r="T3319" s="15">
        <f t="shared" si="415"/>
        <v>42692.793865740736</v>
      </c>
    </row>
    <row r="3320" spans="1:21" ht="49" hidden="1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412"/>
        <v>5</v>
      </c>
      <c r="P3320">
        <f t="shared" si="413"/>
        <v>15</v>
      </c>
      <c r="Q3320" s="10" t="s">
        <v>8311</v>
      </c>
      <c r="R3320" t="s">
        <v>8348</v>
      </c>
      <c r="S3320" s="14">
        <f t="shared" si="414"/>
        <v>42432.379826388889</v>
      </c>
      <c r="T3320" s="15">
        <f t="shared" si="415"/>
        <v>42462.338159722218</v>
      </c>
    </row>
    <row r="3321" spans="1:21" ht="49" hidden="1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412"/>
        <v>0</v>
      </c>
      <c r="P3321">
        <f t="shared" si="413"/>
        <v>22.5</v>
      </c>
      <c r="Q3321" s="10" t="s">
        <v>8319</v>
      </c>
      <c r="R3321" t="s">
        <v>8345</v>
      </c>
      <c r="S3321" s="14">
        <f t="shared" si="414"/>
        <v>42338.615393518514</v>
      </c>
      <c r="T3321" s="15">
        <f t="shared" si="415"/>
        <v>42398.615393518514</v>
      </c>
    </row>
    <row r="3322" spans="1:21" ht="49" hidden="1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412"/>
        <v>1</v>
      </c>
      <c r="P3322">
        <f t="shared" si="413"/>
        <v>11.25</v>
      </c>
      <c r="Q3322" s="10" t="s">
        <v>8311</v>
      </c>
      <c r="R3322" t="s">
        <v>8356</v>
      </c>
      <c r="S3322" s="14">
        <f t="shared" si="414"/>
        <v>41030.292025462964</v>
      </c>
      <c r="T3322" s="15">
        <f t="shared" si="415"/>
        <v>41059.791666666664</v>
      </c>
    </row>
    <row r="3323" spans="1:21" ht="49" x14ac:dyDescent="0.25">
      <c r="A3323">
        <v>3962</v>
      </c>
      <c r="B3323" s="3" t="s">
        <v>3959</v>
      </c>
      <c r="C3323" s="3" t="s">
        <v>8069</v>
      </c>
      <c r="D3323" s="6">
        <v>1400</v>
      </c>
      <c r="E3323" s="8">
        <v>45</v>
      </c>
      <c r="F3323" t="s">
        <v>8220</v>
      </c>
      <c r="G3323" t="s">
        <v>8224</v>
      </c>
      <c r="H3323" t="s">
        <v>8246</v>
      </c>
      <c r="I3323">
        <v>1448722494</v>
      </c>
      <c r="J3323">
        <v>1446562494</v>
      </c>
      <c r="K3323" t="b">
        <v>0</v>
      </c>
      <c r="L3323">
        <v>3</v>
      </c>
      <c r="M3323" t="b">
        <v>0</v>
      </c>
      <c r="N3323" t="s">
        <v>8269</v>
      </c>
      <c r="O3323">
        <f t="shared" si="412"/>
        <v>3</v>
      </c>
      <c r="P3323">
        <f t="shared" si="413"/>
        <v>15</v>
      </c>
      <c r="Q3323" s="10" t="s">
        <v>8323</v>
      </c>
      <c r="R3323" t="s">
        <v>8326</v>
      </c>
      <c r="S3323" s="14">
        <f t="shared" si="414"/>
        <v>42311.621458333335</v>
      </c>
      <c r="T3323" s="15">
        <f t="shared" si="415"/>
        <v>42336.621458333335</v>
      </c>
      <c r="U3323">
        <f t="shared" ref="U3323:U3327" si="417">YEAR(S3323)</f>
        <v>2015</v>
      </c>
    </row>
    <row r="3324" spans="1:21" ht="49" x14ac:dyDescent="0.25">
      <c r="A3324">
        <v>3963</v>
      </c>
      <c r="B3324" s="3" t="s">
        <v>3960</v>
      </c>
      <c r="C3324" s="3" t="s">
        <v>8070</v>
      </c>
      <c r="D3324" s="6">
        <v>10000</v>
      </c>
      <c r="E3324" s="8">
        <v>0</v>
      </c>
      <c r="F3324" t="s">
        <v>8220</v>
      </c>
      <c r="G3324" t="s">
        <v>8228</v>
      </c>
      <c r="H3324" t="s">
        <v>8250</v>
      </c>
      <c r="I3324">
        <v>1447821717</v>
      </c>
      <c r="J3324">
        <v>1445226117</v>
      </c>
      <c r="K3324" t="b">
        <v>0</v>
      </c>
      <c r="L3324">
        <v>0</v>
      </c>
      <c r="M3324" t="b">
        <v>0</v>
      </c>
      <c r="N3324" t="s">
        <v>8269</v>
      </c>
      <c r="O3324">
        <f t="shared" si="412"/>
        <v>0</v>
      </c>
      <c r="P3324">
        <f t="shared" si="413"/>
        <v>0</v>
      </c>
      <c r="Q3324" s="10" t="s">
        <v>8323</v>
      </c>
      <c r="R3324" t="s">
        <v>8326</v>
      </c>
      <c r="S3324" s="14">
        <f t="shared" si="414"/>
        <v>42296.154131944444</v>
      </c>
      <c r="T3324" s="15">
        <f t="shared" si="415"/>
        <v>42326.195798611108</v>
      </c>
      <c r="U3324">
        <f t="shared" si="417"/>
        <v>2015</v>
      </c>
    </row>
    <row r="3325" spans="1:21" ht="49" x14ac:dyDescent="0.25">
      <c r="A3325">
        <v>3964</v>
      </c>
      <c r="B3325" s="3" t="s">
        <v>3961</v>
      </c>
      <c r="C3325" s="3" t="s">
        <v>8071</v>
      </c>
      <c r="D3325" s="6">
        <v>2000</v>
      </c>
      <c r="E3325" s="8">
        <v>126</v>
      </c>
      <c r="F3325" t="s">
        <v>8220</v>
      </c>
      <c r="G3325" t="s">
        <v>8223</v>
      </c>
      <c r="H3325" t="s">
        <v>8245</v>
      </c>
      <c r="I3325">
        <v>1429460386</v>
      </c>
      <c r="J3325">
        <v>1424279986</v>
      </c>
      <c r="K3325" t="b">
        <v>0</v>
      </c>
      <c r="L3325">
        <v>3</v>
      </c>
      <c r="M3325" t="b">
        <v>0</v>
      </c>
      <c r="N3325" t="s">
        <v>8269</v>
      </c>
      <c r="O3325">
        <f t="shared" si="412"/>
        <v>6</v>
      </c>
      <c r="P3325">
        <f t="shared" si="413"/>
        <v>42</v>
      </c>
      <c r="Q3325" s="10" t="s">
        <v>8323</v>
      </c>
      <c r="R3325" t="s">
        <v>8326</v>
      </c>
      <c r="S3325" s="14">
        <f t="shared" si="414"/>
        <v>42053.722060185188</v>
      </c>
      <c r="T3325" s="15">
        <f t="shared" si="415"/>
        <v>42113.680393518516</v>
      </c>
      <c r="U3325">
        <f t="shared" si="417"/>
        <v>2015</v>
      </c>
    </row>
    <row r="3326" spans="1:21" ht="49" x14ac:dyDescent="0.25">
      <c r="A3326">
        <v>3965</v>
      </c>
      <c r="B3326" s="3" t="s">
        <v>3962</v>
      </c>
      <c r="C3326" s="3" t="s">
        <v>8072</v>
      </c>
      <c r="D3326" s="6">
        <v>2000</v>
      </c>
      <c r="E3326" s="8">
        <v>285</v>
      </c>
      <c r="F3326" t="s">
        <v>8220</v>
      </c>
      <c r="G3326" t="s">
        <v>8223</v>
      </c>
      <c r="H3326" t="s">
        <v>8245</v>
      </c>
      <c r="I3326">
        <v>1460608780</v>
      </c>
      <c r="J3326">
        <v>1455428380</v>
      </c>
      <c r="K3326" t="b">
        <v>0</v>
      </c>
      <c r="L3326">
        <v>4</v>
      </c>
      <c r="M3326" t="b">
        <v>0</v>
      </c>
      <c r="N3326" t="s">
        <v>8269</v>
      </c>
      <c r="O3326">
        <f t="shared" si="412"/>
        <v>14</v>
      </c>
      <c r="P3326">
        <f t="shared" si="413"/>
        <v>71.25</v>
      </c>
      <c r="Q3326" s="10" t="s">
        <v>8323</v>
      </c>
      <c r="R3326" t="s">
        <v>8326</v>
      </c>
      <c r="S3326" s="14">
        <f t="shared" si="414"/>
        <v>42414.235879629632</v>
      </c>
      <c r="T3326" s="15">
        <f t="shared" si="415"/>
        <v>42474.194212962961</v>
      </c>
      <c r="U3326">
        <f t="shared" si="417"/>
        <v>2016</v>
      </c>
    </row>
    <row r="3327" spans="1:21" ht="49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412"/>
        <v>1</v>
      </c>
      <c r="P3327">
        <f t="shared" si="413"/>
        <v>22.5</v>
      </c>
      <c r="Q3327" s="10" t="s">
        <v>8323</v>
      </c>
      <c r="R3327" t="s">
        <v>8326</v>
      </c>
      <c r="S3327" s="14">
        <f t="shared" si="414"/>
        <v>41801.711550925924</v>
      </c>
      <c r="T3327" s="15">
        <f t="shared" si="415"/>
        <v>41844.124305555553</v>
      </c>
      <c r="U3327">
        <f t="shared" si="417"/>
        <v>2014</v>
      </c>
    </row>
    <row r="3328" spans="1:21" ht="49" hidden="1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412"/>
        <v>14</v>
      </c>
      <c r="P3328">
        <f t="shared" si="413"/>
        <v>10.56</v>
      </c>
      <c r="Q3328" s="10" t="s">
        <v>8316</v>
      </c>
      <c r="R3328" t="s">
        <v>8334</v>
      </c>
      <c r="S3328" s="14">
        <f t="shared" si="414"/>
        <v>42396.973807870367</v>
      </c>
      <c r="T3328" s="15">
        <f t="shared" si="415"/>
        <v>42411.973807870367</v>
      </c>
    </row>
    <row r="3329" spans="1:21" ht="49" hidden="1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412"/>
        <v>4</v>
      </c>
      <c r="P3329">
        <f t="shared" si="413"/>
        <v>10.5</v>
      </c>
      <c r="Q3329" s="10" t="s">
        <v>8319</v>
      </c>
      <c r="R3329" t="s">
        <v>8345</v>
      </c>
      <c r="S3329" s="14">
        <f t="shared" si="414"/>
        <v>42728.827407407407</v>
      </c>
      <c r="T3329" s="15">
        <f t="shared" si="415"/>
        <v>42747.695833333331</v>
      </c>
    </row>
    <row r="3330" spans="1:21" ht="49" hidden="1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ref="O3330:O3393" si="418">ROUND(E3330/D3330*100,0)</f>
        <v>0</v>
      </c>
      <c r="P3330">
        <f t="shared" si="413"/>
        <v>10.5</v>
      </c>
      <c r="Q3330" s="10" t="s">
        <v>8308</v>
      </c>
      <c r="R3330" t="s">
        <v>8318</v>
      </c>
      <c r="S3330" s="14">
        <f t="shared" si="414"/>
        <v>41859.925856481481</v>
      </c>
      <c r="T3330" s="15">
        <f t="shared" si="415"/>
        <v>41889.925856481481</v>
      </c>
    </row>
    <row r="3331" spans="1:21" ht="33" hidden="1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si="418"/>
        <v>0</v>
      </c>
      <c r="P3331">
        <f t="shared" si="413"/>
        <v>6.83</v>
      </c>
      <c r="Q3331" s="10" t="s">
        <v>8316</v>
      </c>
      <c r="R3331" t="s">
        <v>8334</v>
      </c>
      <c r="S3331" s="14">
        <f t="shared" si="414"/>
        <v>42538.77243055556</v>
      </c>
      <c r="T3331" s="15">
        <f t="shared" si="415"/>
        <v>42565.758333333331</v>
      </c>
    </row>
    <row r="3332" spans="1:21" ht="49" hidden="1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418"/>
        <v>4</v>
      </c>
      <c r="P3332">
        <f t="shared" si="413"/>
        <v>10.25</v>
      </c>
      <c r="Q3332" s="10" t="s">
        <v>8323</v>
      </c>
      <c r="R3332" t="s">
        <v>8324</v>
      </c>
      <c r="S3332" s="14">
        <f t="shared" si="414"/>
        <v>42241.429120370376</v>
      </c>
      <c r="T3332" s="15">
        <f t="shared" si="415"/>
        <v>42263.916666666672</v>
      </c>
    </row>
    <row r="3333" spans="1:21" ht="49" x14ac:dyDescent="0.25">
      <c r="A3333">
        <v>3967</v>
      </c>
      <c r="B3333" s="3" t="s">
        <v>3964</v>
      </c>
      <c r="C3333" s="3" t="s">
        <v>8074</v>
      </c>
      <c r="D3333" s="6">
        <v>1700</v>
      </c>
      <c r="E3333" s="8">
        <v>410</v>
      </c>
      <c r="F3333" t="s">
        <v>8220</v>
      </c>
      <c r="G3333" t="s">
        <v>8223</v>
      </c>
      <c r="H3333" t="s">
        <v>8245</v>
      </c>
      <c r="I3333">
        <v>1488783507</v>
      </c>
      <c r="J3333">
        <v>1486191507</v>
      </c>
      <c r="K3333" t="b">
        <v>0</v>
      </c>
      <c r="L3333">
        <v>10</v>
      </c>
      <c r="M3333" t="b">
        <v>0</v>
      </c>
      <c r="N3333" t="s">
        <v>8269</v>
      </c>
      <c r="O3333">
        <f t="shared" si="418"/>
        <v>24</v>
      </c>
      <c r="P3333">
        <f t="shared" si="413"/>
        <v>41</v>
      </c>
      <c r="Q3333" s="10" t="s">
        <v>8323</v>
      </c>
      <c r="R3333" t="s">
        <v>8326</v>
      </c>
      <c r="S3333" s="14">
        <f t="shared" si="414"/>
        <v>42770.290590277778</v>
      </c>
      <c r="T3333" s="15">
        <f t="shared" si="415"/>
        <v>42800.290590277778</v>
      </c>
      <c r="U3333">
        <f>YEAR(S3333)</f>
        <v>2017</v>
      </c>
    </row>
    <row r="3334" spans="1:21" ht="49" hidden="1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418"/>
        <v>0</v>
      </c>
      <c r="P3334">
        <f t="shared" si="413"/>
        <v>20</v>
      </c>
      <c r="Q3334" s="10" t="s">
        <v>8321</v>
      </c>
      <c r="R3334" t="s">
        <v>8337</v>
      </c>
      <c r="S3334" s="14">
        <f t="shared" si="414"/>
        <v>42397.281666666662</v>
      </c>
      <c r="T3334" s="15">
        <f t="shared" si="415"/>
        <v>42427.281666666662</v>
      </c>
    </row>
    <row r="3335" spans="1:21" ht="33" hidden="1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418"/>
        <v>3</v>
      </c>
      <c r="P3335">
        <f t="shared" si="413"/>
        <v>13.33</v>
      </c>
      <c r="Q3335" s="10" t="s">
        <v>8321</v>
      </c>
      <c r="R3335" t="s">
        <v>8337</v>
      </c>
      <c r="S3335" s="14">
        <f t="shared" si="414"/>
        <v>42115.547395833331</v>
      </c>
      <c r="T3335" s="15">
        <f t="shared" si="415"/>
        <v>42158.547395833331</v>
      </c>
    </row>
    <row r="3336" spans="1:21" ht="49" hidden="1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418"/>
        <v>1</v>
      </c>
      <c r="P3336">
        <f t="shared" si="413"/>
        <v>20</v>
      </c>
      <c r="Q3336" s="10" t="s">
        <v>8327</v>
      </c>
      <c r="R3336" t="s">
        <v>8350</v>
      </c>
      <c r="S3336" s="14">
        <f t="shared" si="414"/>
        <v>41551.798113425924</v>
      </c>
      <c r="T3336" s="15">
        <f t="shared" si="415"/>
        <v>41581.839780092596</v>
      </c>
    </row>
    <row r="3337" spans="1:21" ht="49" hidden="1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418"/>
        <v>1</v>
      </c>
      <c r="P3337">
        <f t="shared" si="413"/>
        <v>20</v>
      </c>
      <c r="Q3337" s="10" t="s">
        <v>8327</v>
      </c>
      <c r="R3337" t="s">
        <v>8350</v>
      </c>
      <c r="S3337" s="14">
        <f t="shared" si="414"/>
        <v>41416.763171296298</v>
      </c>
      <c r="T3337" s="15">
        <f t="shared" si="415"/>
        <v>41455.831944444442</v>
      </c>
    </row>
    <row r="3338" spans="1:21" ht="49" hidden="1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418"/>
        <v>1</v>
      </c>
      <c r="P3338">
        <f t="shared" si="413"/>
        <v>40</v>
      </c>
      <c r="Q3338" s="10" t="s">
        <v>8327</v>
      </c>
      <c r="R3338" t="s">
        <v>8354</v>
      </c>
      <c r="S3338" s="14">
        <f t="shared" si="414"/>
        <v>41506.848032407412</v>
      </c>
      <c r="T3338" s="15">
        <f t="shared" si="415"/>
        <v>41553.848032407412</v>
      </c>
    </row>
    <row r="3339" spans="1:21" ht="49" hidden="1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418"/>
        <v>1</v>
      </c>
      <c r="P3339">
        <f t="shared" si="413"/>
        <v>10</v>
      </c>
      <c r="Q3339" s="10" t="s">
        <v>8313</v>
      </c>
      <c r="R3339" t="s">
        <v>8314</v>
      </c>
      <c r="S3339" s="14">
        <f t="shared" si="414"/>
        <v>41956.250034722223</v>
      </c>
      <c r="T3339" s="15">
        <f t="shared" si="415"/>
        <v>42016.250034722223</v>
      </c>
    </row>
    <row r="3340" spans="1:21" ht="49" hidden="1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418"/>
        <v>1</v>
      </c>
      <c r="P3340">
        <f t="shared" si="413"/>
        <v>20</v>
      </c>
      <c r="Q3340" s="10" t="s">
        <v>8313</v>
      </c>
      <c r="R3340" t="s">
        <v>8314</v>
      </c>
      <c r="S3340" s="14">
        <f t="shared" si="414"/>
        <v>41940.89166666667</v>
      </c>
      <c r="T3340" s="15">
        <f t="shared" si="415"/>
        <v>41970.933333333334</v>
      </c>
    </row>
    <row r="3341" spans="1:21" ht="33" hidden="1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418"/>
        <v>0</v>
      </c>
      <c r="P3341">
        <f t="shared" si="413"/>
        <v>1.54</v>
      </c>
      <c r="Q3341" s="10" t="s">
        <v>8313</v>
      </c>
      <c r="R3341" t="s">
        <v>8314</v>
      </c>
      <c r="S3341" s="14">
        <f t="shared" si="414"/>
        <v>41876.433680555558</v>
      </c>
      <c r="T3341" s="15">
        <f t="shared" si="415"/>
        <v>41936.166666666664</v>
      </c>
    </row>
    <row r="3342" spans="1:21" ht="49" hidden="1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418"/>
        <v>1</v>
      </c>
      <c r="P3342">
        <f t="shared" si="413"/>
        <v>13.33</v>
      </c>
      <c r="Q3342" s="10" t="s">
        <v>8319</v>
      </c>
      <c r="R3342" t="s">
        <v>8345</v>
      </c>
      <c r="S3342" s="14">
        <f t="shared" si="414"/>
        <v>41834.138495370367</v>
      </c>
      <c r="T3342" s="15">
        <f t="shared" si="415"/>
        <v>41864.138495370367</v>
      </c>
    </row>
    <row r="3343" spans="1:21" ht="49" x14ac:dyDescent="0.25">
      <c r="A3343">
        <v>3968</v>
      </c>
      <c r="B3343" s="3" t="s">
        <v>3965</v>
      </c>
      <c r="C3343" s="3" t="s">
        <v>8075</v>
      </c>
      <c r="D3343" s="6">
        <v>5000</v>
      </c>
      <c r="E3343" s="8">
        <v>527</v>
      </c>
      <c r="F3343" t="s">
        <v>8220</v>
      </c>
      <c r="G3343" t="s">
        <v>8223</v>
      </c>
      <c r="H3343" t="s">
        <v>8245</v>
      </c>
      <c r="I3343">
        <v>1463945673</v>
      </c>
      <c r="J3343">
        <v>1458761673</v>
      </c>
      <c r="K3343" t="b">
        <v>0</v>
      </c>
      <c r="L3343">
        <v>11</v>
      </c>
      <c r="M3343" t="b">
        <v>0</v>
      </c>
      <c r="N3343" t="s">
        <v>8269</v>
      </c>
      <c r="O3343">
        <f t="shared" si="418"/>
        <v>11</v>
      </c>
      <c r="P3343">
        <f t="shared" si="413"/>
        <v>47.91</v>
      </c>
      <c r="Q3343" s="10" t="s">
        <v>8323</v>
      </c>
      <c r="R3343" t="s">
        <v>8326</v>
      </c>
      <c r="S3343" s="14">
        <f t="shared" si="414"/>
        <v>42452.815659722226</v>
      </c>
      <c r="T3343" s="15">
        <f t="shared" si="415"/>
        <v>42512.815659722226</v>
      </c>
      <c r="U3343">
        <f>YEAR(S3343)</f>
        <v>2016</v>
      </c>
    </row>
    <row r="3344" spans="1:21" ht="49" hidden="1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418"/>
        <v>0</v>
      </c>
      <c r="P3344">
        <f t="shared" si="413"/>
        <v>13.33</v>
      </c>
      <c r="Q3344" s="10" t="s">
        <v>8323</v>
      </c>
      <c r="R3344" t="s">
        <v>8324</v>
      </c>
      <c r="S3344" s="14">
        <f t="shared" si="414"/>
        <v>41862.761724537035</v>
      </c>
      <c r="T3344" s="15">
        <f t="shared" si="415"/>
        <v>41914.165972222225</v>
      </c>
    </row>
    <row r="3345" spans="1:21" ht="33" hidden="1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418"/>
        <v>3</v>
      </c>
      <c r="P3345">
        <f t="shared" si="413"/>
        <v>13.33</v>
      </c>
      <c r="Q3345" s="10" t="s">
        <v>8323</v>
      </c>
      <c r="R3345" t="s">
        <v>8335</v>
      </c>
      <c r="S3345" s="14">
        <f t="shared" si="414"/>
        <v>42763.780671296292</v>
      </c>
      <c r="T3345" s="15">
        <f t="shared" si="415"/>
        <v>42823.739004629635</v>
      </c>
    </row>
    <row r="3346" spans="1:21" ht="49" x14ac:dyDescent="0.25">
      <c r="A3346">
        <v>3969</v>
      </c>
      <c r="B3346" s="3" t="s">
        <v>3966</v>
      </c>
      <c r="C3346" s="3" t="s">
        <v>8076</v>
      </c>
      <c r="D3346" s="6">
        <v>2825</v>
      </c>
      <c r="E3346" s="8">
        <v>211</v>
      </c>
      <c r="F3346" t="s">
        <v>8220</v>
      </c>
      <c r="G3346" t="s">
        <v>8223</v>
      </c>
      <c r="H3346" t="s">
        <v>8245</v>
      </c>
      <c r="I3346">
        <v>1472442900</v>
      </c>
      <c r="J3346">
        <v>1471638646</v>
      </c>
      <c r="K3346" t="b">
        <v>0</v>
      </c>
      <c r="L3346">
        <v>6</v>
      </c>
      <c r="M3346" t="b">
        <v>0</v>
      </c>
      <c r="N3346" t="s">
        <v>8269</v>
      </c>
      <c r="O3346">
        <f t="shared" si="418"/>
        <v>7</v>
      </c>
      <c r="P3346">
        <f t="shared" si="413"/>
        <v>35.17</v>
      </c>
      <c r="Q3346" s="10" t="s">
        <v>8323</v>
      </c>
      <c r="R3346" t="s">
        <v>8326</v>
      </c>
      <c r="S3346" s="14">
        <f t="shared" si="414"/>
        <v>42601.854699074072</v>
      </c>
      <c r="T3346" s="15">
        <f t="shared" si="415"/>
        <v>42611.163194444445</v>
      </c>
      <c r="U3346">
        <f>YEAR(S3346)</f>
        <v>2016</v>
      </c>
    </row>
    <row r="3347" spans="1:21" ht="49" hidden="1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418"/>
        <v>0</v>
      </c>
      <c r="P3347">
        <f t="shared" si="413"/>
        <v>13</v>
      </c>
      <c r="Q3347" s="10" t="s">
        <v>8308</v>
      </c>
      <c r="R3347" t="s">
        <v>8342</v>
      </c>
      <c r="S3347" s="14">
        <f t="shared" si="414"/>
        <v>42615.79896990741</v>
      </c>
      <c r="T3347" s="15">
        <f t="shared" si="415"/>
        <v>42660.79896990741</v>
      </c>
    </row>
    <row r="3348" spans="1:21" ht="65" x14ac:dyDescent="0.25">
      <c r="A3348">
        <v>3970</v>
      </c>
      <c r="B3348" s="3" t="s">
        <v>3967</v>
      </c>
      <c r="C3348" s="3" t="s">
        <v>8077</v>
      </c>
      <c r="D3348" s="6">
        <v>15000</v>
      </c>
      <c r="E3348" s="8">
        <v>11</v>
      </c>
      <c r="F3348" t="s">
        <v>8220</v>
      </c>
      <c r="G3348" t="s">
        <v>8223</v>
      </c>
      <c r="H3348" t="s">
        <v>8245</v>
      </c>
      <c r="I3348">
        <v>1460925811</v>
      </c>
      <c r="J3348">
        <v>1458333811</v>
      </c>
      <c r="K3348" t="b">
        <v>0</v>
      </c>
      <c r="L3348">
        <v>2</v>
      </c>
      <c r="M3348" t="b">
        <v>0</v>
      </c>
      <c r="N3348" t="s">
        <v>8269</v>
      </c>
      <c r="O3348">
        <f t="shared" si="418"/>
        <v>0</v>
      </c>
      <c r="P3348">
        <f t="shared" ref="P3348:P3411" si="419">IFERROR(ROUND(E3348/L3348,2),0)</f>
        <v>5.5</v>
      </c>
      <c r="Q3348" s="10" t="s">
        <v>8323</v>
      </c>
      <c r="R3348" t="s">
        <v>8326</v>
      </c>
      <c r="S3348" s="14">
        <f t="shared" ref="S3348:S3411" si="420">(((J3348/60)/60)/24)+DATE(1970,1,1)</f>
        <v>42447.863553240735</v>
      </c>
      <c r="T3348" s="15">
        <f t="shared" ref="T3348:T3411" si="421">(((I3348/60)/60)/24)+DATE(1970,1,1)</f>
        <v>42477.863553240735</v>
      </c>
      <c r="U3348">
        <f t="shared" ref="U3348:U3350" si="422">YEAR(S3348)</f>
        <v>2016</v>
      </c>
    </row>
    <row r="3349" spans="1:21" ht="49" x14ac:dyDescent="0.25">
      <c r="A3349">
        <v>3971</v>
      </c>
      <c r="B3349" s="3" t="s">
        <v>3968</v>
      </c>
      <c r="C3349" s="3" t="s">
        <v>8078</v>
      </c>
      <c r="D3349" s="6">
        <v>14000</v>
      </c>
      <c r="E3349" s="8">
        <v>136</v>
      </c>
      <c r="F3349" t="s">
        <v>8220</v>
      </c>
      <c r="G3349" t="s">
        <v>8223</v>
      </c>
      <c r="H3349" t="s">
        <v>8245</v>
      </c>
      <c r="I3349">
        <v>1405947126</v>
      </c>
      <c r="J3349">
        <v>1403355126</v>
      </c>
      <c r="K3349" t="b">
        <v>0</v>
      </c>
      <c r="L3349">
        <v>6</v>
      </c>
      <c r="M3349" t="b">
        <v>0</v>
      </c>
      <c r="N3349" t="s">
        <v>8269</v>
      </c>
      <c r="O3349">
        <f t="shared" si="418"/>
        <v>1</v>
      </c>
      <c r="P3349">
        <f t="shared" si="419"/>
        <v>22.67</v>
      </c>
      <c r="Q3349" s="10" t="s">
        <v>8323</v>
      </c>
      <c r="R3349" t="s">
        <v>8326</v>
      </c>
      <c r="S3349" s="14">
        <f t="shared" si="420"/>
        <v>41811.536180555559</v>
      </c>
      <c r="T3349" s="15">
        <f t="shared" si="421"/>
        <v>41841.536180555559</v>
      </c>
      <c r="U3349">
        <f t="shared" si="422"/>
        <v>2014</v>
      </c>
    </row>
    <row r="3350" spans="1:21" ht="33" x14ac:dyDescent="0.25">
      <c r="A3350">
        <v>3972</v>
      </c>
      <c r="B3350" s="3" t="s">
        <v>3969</v>
      </c>
      <c r="C3350" s="3" t="s">
        <v>8079</v>
      </c>
      <c r="D3350" s="6">
        <v>1000</v>
      </c>
      <c r="E3350" s="8">
        <v>211</v>
      </c>
      <c r="F3350" t="s">
        <v>8220</v>
      </c>
      <c r="G3350" t="s">
        <v>8223</v>
      </c>
      <c r="H3350" t="s">
        <v>8245</v>
      </c>
      <c r="I3350">
        <v>1423186634</v>
      </c>
      <c r="J3350">
        <v>1418002634</v>
      </c>
      <c r="K3350" t="b">
        <v>0</v>
      </c>
      <c r="L3350">
        <v>8</v>
      </c>
      <c r="M3350" t="b">
        <v>0</v>
      </c>
      <c r="N3350" t="s">
        <v>8269</v>
      </c>
      <c r="O3350">
        <f t="shared" si="418"/>
        <v>21</v>
      </c>
      <c r="P3350">
        <f t="shared" si="419"/>
        <v>26.38</v>
      </c>
      <c r="Q3350" s="10" t="s">
        <v>8323</v>
      </c>
      <c r="R3350" t="s">
        <v>8326</v>
      </c>
      <c r="S3350" s="14">
        <f t="shared" si="420"/>
        <v>41981.067523148144</v>
      </c>
      <c r="T3350" s="15">
        <f t="shared" si="421"/>
        <v>42041.067523148144</v>
      </c>
      <c r="U3350">
        <f t="shared" si="422"/>
        <v>2014</v>
      </c>
    </row>
    <row r="3351" spans="1:21" ht="49" hidden="1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418"/>
        <v>0</v>
      </c>
      <c r="P3351">
        <f t="shared" si="419"/>
        <v>18</v>
      </c>
      <c r="Q3351" s="10" t="s">
        <v>8316</v>
      </c>
      <c r="R3351" t="s">
        <v>8344</v>
      </c>
      <c r="S3351" s="14">
        <f t="shared" si="420"/>
        <v>42164.615856481483</v>
      </c>
      <c r="T3351" s="15">
        <f t="shared" si="421"/>
        <v>42193.697916666672</v>
      </c>
    </row>
    <row r="3352" spans="1:21" ht="49" hidden="1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418"/>
        <v>1</v>
      </c>
      <c r="P3352">
        <f t="shared" si="419"/>
        <v>12</v>
      </c>
      <c r="Q3352" s="10" t="s">
        <v>8308</v>
      </c>
      <c r="R3352" t="s">
        <v>8315</v>
      </c>
      <c r="S3352" s="14">
        <f t="shared" si="420"/>
        <v>42200.261793981481</v>
      </c>
      <c r="T3352" s="15">
        <f t="shared" si="421"/>
        <v>42230.261793981481</v>
      </c>
    </row>
    <row r="3353" spans="1:21" ht="49" hidden="1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418"/>
        <v>0</v>
      </c>
      <c r="P3353">
        <f t="shared" si="419"/>
        <v>12</v>
      </c>
      <c r="Q3353" s="10" t="s">
        <v>8319</v>
      </c>
      <c r="R3353" t="s">
        <v>8345</v>
      </c>
      <c r="S3353" s="14">
        <f t="shared" si="420"/>
        <v>42034.75509259259</v>
      </c>
      <c r="T3353" s="15">
        <f t="shared" si="421"/>
        <v>42064.75509259259</v>
      </c>
    </row>
    <row r="3354" spans="1:21" ht="33" hidden="1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418"/>
        <v>1</v>
      </c>
      <c r="P3354">
        <f t="shared" si="419"/>
        <v>9</v>
      </c>
      <c r="Q3354" s="10" t="s">
        <v>8311</v>
      </c>
      <c r="R3354" t="s">
        <v>8356</v>
      </c>
      <c r="S3354" s="14">
        <f t="shared" si="420"/>
        <v>41247.063576388886</v>
      </c>
      <c r="T3354" s="15">
        <f t="shared" si="421"/>
        <v>41277.063576388886</v>
      </c>
    </row>
    <row r="3355" spans="1:21" ht="49" hidden="1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418"/>
        <v>1</v>
      </c>
      <c r="P3355">
        <f t="shared" si="419"/>
        <v>8.75</v>
      </c>
      <c r="Q3355" s="10" t="s">
        <v>8308</v>
      </c>
      <c r="R3355" t="s">
        <v>8342</v>
      </c>
      <c r="S3355" s="14">
        <f t="shared" si="420"/>
        <v>42753.678761574076</v>
      </c>
      <c r="T3355" s="15">
        <f t="shared" si="421"/>
        <v>42766.208333333328</v>
      </c>
    </row>
    <row r="3356" spans="1:21" ht="49" hidden="1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418"/>
        <v>0</v>
      </c>
      <c r="P3356">
        <f t="shared" si="419"/>
        <v>11.67</v>
      </c>
      <c r="Q3356" s="10" t="s">
        <v>8319</v>
      </c>
      <c r="R3356" t="s">
        <v>8345</v>
      </c>
      <c r="S3356" s="14">
        <f t="shared" si="420"/>
        <v>41952.09175925926</v>
      </c>
      <c r="T3356" s="15">
        <f t="shared" si="421"/>
        <v>41982.09175925926</v>
      </c>
    </row>
    <row r="3357" spans="1:21" ht="49" hidden="1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418"/>
        <v>0</v>
      </c>
      <c r="P3357">
        <f t="shared" si="419"/>
        <v>17.5</v>
      </c>
      <c r="Q3357" s="10" t="s">
        <v>8319</v>
      </c>
      <c r="R3357" t="s">
        <v>8345</v>
      </c>
      <c r="S3357" s="14">
        <f t="shared" si="420"/>
        <v>41876.683611111112</v>
      </c>
      <c r="T3357" s="15">
        <f t="shared" si="421"/>
        <v>41907.683611111112</v>
      </c>
    </row>
    <row r="3358" spans="1:21" ht="33" hidden="1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418"/>
        <v>5</v>
      </c>
      <c r="P3358">
        <f t="shared" si="419"/>
        <v>11.67</v>
      </c>
      <c r="Q3358" s="10" t="s">
        <v>8313</v>
      </c>
      <c r="R3358" t="s">
        <v>8355</v>
      </c>
      <c r="S3358" s="14">
        <f t="shared" si="420"/>
        <v>42185.397673611107</v>
      </c>
      <c r="T3358" s="15">
        <f t="shared" si="421"/>
        <v>42244.508333333331</v>
      </c>
    </row>
    <row r="3359" spans="1:21" ht="49" hidden="1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418"/>
        <v>1</v>
      </c>
      <c r="P3359">
        <f t="shared" si="419"/>
        <v>11.67</v>
      </c>
      <c r="Q3359" s="10" t="s">
        <v>8327</v>
      </c>
      <c r="R3359" t="s">
        <v>8330</v>
      </c>
      <c r="S3359" s="14">
        <f t="shared" si="420"/>
        <v>41869.534618055557</v>
      </c>
      <c r="T3359" s="15">
        <f t="shared" si="421"/>
        <v>41899.534618055557</v>
      </c>
    </row>
    <row r="3360" spans="1:21" ht="49" hidden="1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418"/>
        <v>1</v>
      </c>
      <c r="P3360">
        <f t="shared" si="419"/>
        <v>8.75</v>
      </c>
      <c r="Q3360" s="10" t="s">
        <v>8327</v>
      </c>
      <c r="R3360" t="s">
        <v>8330</v>
      </c>
      <c r="S3360" s="14">
        <f t="shared" si="420"/>
        <v>41912.932430555556</v>
      </c>
      <c r="T3360" s="15">
        <f t="shared" si="421"/>
        <v>41942.932430555556</v>
      </c>
    </row>
    <row r="3361" spans="1:21" ht="33" hidden="1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418"/>
        <v>0</v>
      </c>
      <c r="P3361">
        <f t="shared" si="419"/>
        <v>17.5</v>
      </c>
      <c r="Q3361" s="10" t="s">
        <v>8319</v>
      </c>
      <c r="R3361" t="s">
        <v>8345</v>
      </c>
      <c r="S3361" s="14">
        <f t="shared" si="420"/>
        <v>42089.724039351851</v>
      </c>
      <c r="T3361" s="15">
        <f t="shared" si="421"/>
        <v>42134.724039351851</v>
      </c>
    </row>
    <row r="3362" spans="1:21" ht="33" hidden="1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418"/>
        <v>0</v>
      </c>
      <c r="P3362">
        <f t="shared" si="419"/>
        <v>8.75</v>
      </c>
      <c r="Q3362" s="10" t="s">
        <v>8311</v>
      </c>
      <c r="R3362" t="s">
        <v>8356</v>
      </c>
      <c r="S3362" s="14">
        <f t="shared" si="420"/>
        <v>41911.657430555555</v>
      </c>
      <c r="T3362" s="15">
        <f t="shared" si="421"/>
        <v>41932.088194444441</v>
      </c>
    </row>
    <row r="3363" spans="1:21" ht="49" x14ac:dyDescent="0.25">
      <c r="A3363">
        <v>3973</v>
      </c>
      <c r="B3363" s="3" t="s">
        <v>3970</v>
      </c>
      <c r="C3363" s="3" t="s">
        <v>8080</v>
      </c>
      <c r="D3363" s="6">
        <v>5000</v>
      </c>
      <c r="E3363" s="8">
        <v>3905</v>
      </c>
      <c r="F3363" t="s">
        <v>8220</v>
      </c>
      <c r="G3363" t="s">
        <v>8223</v>
      </c>
      <c r="H3363" t="s">
        <v>8245</v>
      </c>
      <c r="I3363">
        <v>1462766400</v>
      </c>
      <c r="J3363">
        <v>1460219110</v>
      </c>
      <c r="K3363" t="b">
        <v>0</v>
      </c>
      <c r="L3363">
        <v>37</v>
      </c>
      <c r="M3363" t="b">
        <v>0</v>
      </c>
      <c r="N3363" t="s">
        <v>8269</v>
      </c>
      <c r="O3363">
        <f t="shared" si="418"/>
        <v>78</v>
      </c>
      <c r="P3363">
        <f t="shared" si="419"/>
        <v>105.54</v>
      </c>
      <c r="Q3363" s="10" t="s">
        <v>8323</v>
      </c>
      <c r="R3363" t="s">
        <v>8326</v>
      </c>
      <c r="S3363" s="14">
        <f t="shared" si="420"/>
        <v>42469.68414351852</v>
      </c>
      <c r="T3363" s="15">
        <f t="shared" si="421"/>
        <v>42499.166666666672</v>
      </c>
      <c r="U3363">
        <f>YEAR(S3363)</f>
        <v>2016</v>
      </c>
    </row>
    <row r="3364" spans="1:21" ht="33" hidden="1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418"/>
        <v>0</v>
      </c>
      <c r="P3364">
        <f t="shared" si="419"/>
        <v>17.5</v>
      </c>
      <c r="Q3364" s="10" t="s">
        <v>8323</v>
      </c>
      <c r="R3364" t="s">
        <v>8335</v>
      </c>
      <c r="S3364" s="14">
        <f t="shared" si="420"/>
        <v>42170.447013888886</v>
      </c>
      <c r="T3364" s="15">
        <f t="shared" si="421"/>
        <v>42200.447013888886</v>
      </c>
    </row>
    <row r="3365" spans="1:21" ht="49" hidden="1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418"/>
        <v>2</v>
      </c>
      <c r="P3365">
        <f t="shared" si="419"/>
        <v>17.5</v>
      </c>
      <c r="Q3365" s="10" t="s">
        <v>8323</v>
      </c>
      <c r="R3365" t="s">
        <v>8335</v>
      </c>
      <c r="S3365" s="14">
        <f t="shared" si="420"/>
        <v>42079.857974537037</v>
      </c>
      <c r="T3365" s="15">
        <f t="shared" si="421"/>
        <v>42125.916666666672</v>
      </c>
    </row>
    <row r="3366" spans="1:21" ht="49" x14ac:dyDescent="0.25">
      <c r="A3366">
        <v>3974</v>
      </c>
      <c r="B3366" s="3" t="s">
        <v>3971</v>
      </c>
      <c r="C3366" s="3" t="s">
        <v>8081</v>
      </c>
      <c r="D3366" s="6">
        <v>1000</v>
      </c>
      <c r="E3366" s="8">
        <v>320</v>
      </c>
      <c r="F3366" t="s">
        <v>8220</v>
      </c>
      <c r="G3366" t="s">
        <v>8224</v>
      </c>
      <c r="H3366" t="s">
        <v>8246</v>
      </c>
      <c r="I3366">
        <v>1464872848</v>
      </c>
      <c r="J3366">
        <v>1462280848</v>
      </c>
      <c r="K3366" t="b">
        <v>0</v>
      </c>
      <c r="L3366">
        <v>11</v>
      </c>
      <c r="M3366" t="b">
        <v>0</v>
      </c>
      <c r="N3366" t="s">
        <v>8269</v>
      </c>
      <c r="O3366">
        <f t="shared" si="418"/>
        <v>32</v>
      </c>
      <c r="P3366">
        <f t="shared" si="419"/>
        <v>29.09</v>
      </c>
      <c r="Q3366" s="10" t="s">
        <v>8323</v>
      </c>
      <c r="R3366" t="s">
        <v>8326</v>
      </c>
      <c r="S3366" s="14">
        <f t="shared" si="420"/>
        <v>42493.546851851846</v>
      </c>
      <c r="T3366" s="15">
        <f t="shared" si="421"/>
        <v>42523.546851851846</v>
      </c>
      <c r="U3366">
        <f>YEAR(S3366)</f>
        <v>2016</v>
      </c>
    </row>
    <row r="3367" spans="1:21" ht="33" hidden="1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418"/>
        <v>1</v>
      </c>
      <c r="P3367">
        <f t="shared" si="419"/>
        <v>34</v>
      </c>
      <c r="Q3367" s="10" t="s">
        <v>8327</v>
      </c>
      <c r="R3367" t="s">
        <v>8330</v>
      </c>
      <c r="S3367" s="14">
        <f t="shared" si="420"/>
        <v>42341.59129629629</v>
      </c>
      <c r="T3367" s="15">
        <f t="shared" si="421"/>
        <v>42387.541666666672</v>
      </c>
    </row>
    <row r="3368" spans="1:21" ht="49" hidden="1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418"/>
        <v>0</v>
      </c>
      <c r="P3368">
        <f t="shared" si="419"/>
        <v>8.5</v>
      </c>
      <c r="Q3368" s="10" t="s">
        <v>8316</v>
      </c>
      <c r="R3368" t="s">
        <v>8334</v>
      </c>
      <c r="S3368" s="14">
        <f t="shared" si="420"/>
        <v>41974.911087962959</v>
      </c>
      <c r="T3368" s="15">
        <f t="shared" si="421"/>
        <v>42014.332638888889</v>
      </c>
    </row>
    <row r="3369" spans="1:21" ht="49" hidden="1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418"/>
        <v>1</v>
      </c>
      <c r="P3369">
        <f t="shared" si="419"/>
        <v>11.33</v>
      </c>
      <c r="Q3369" s="10" t="s">
        <v>8311</v>
      </c>
      <c r="R3369" t="s">
        <v>8356</v>
      </c>
      <c r="S3369" s="14">
        <f t="shared" si="420"/>
        <v>42172.958912037036</v>
      </c>
      <c r="T3369" s="15">
        <f t="shared" si="421"/>
        <v>42232.958912037036</v>
      </c>
    </row>
    <row r="3370" spans="1:21" ht="49" hidden="1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418"/>
        <v>1</v>
      </c>
      <c r="P3370">
        <f t="shared" si="419"/>
        <v>16</v>
      </c>
      <c r="Q3370" s="10" t="s">
        <v>8311</v>
      </c>
      <c r="R3370" t="s">
        <v>8352</v>
      </c>
      <c r="S3370" s="14">
        <f t="shared" si="420"/>
        <v>42100.735937499994</v>
      </c>
      <c r="T3370" s="15">
        <f t="shared" si="421"/>
        <v>42134.959027777775</v>
      </c>
    </row>
    <row r="3371" spans="1:21" ht="49" x14ac:dyDescent="0.25">
      <c r="A3371">
        <v>3975</v>
      </c>
      <c r="B3371" s="3" t="s">
        <v>3972</v>
      </c>
      <c r="C3371" s="3" t="s">
        <v>8082</v>
      </c>
      <c r="D3371" s="6">
        <v>678</v>
      </c>
      <c r="E3371" s="8">
        <v>0</v>
      </c>
      <c r="F3371" t="s">
        <v>8220</v>
      </c>
      <c r="G3371" t="s">
        <v>8223</v>
      </c>
      <c r="H3371" t="s">
        <v>8245</v>
      </c>
      <c r="I3371">
        <v>1468442898</v>
      </c>
      <c r="J3371">
        <v>1465850898</v>
      </c>
      <c r="K3371" t="b">
        <v>0</v>
      </c>
      <c r="L3371">
        <v>0</v>
      </c>
      <c r="M3371" t="b">
        <v>0</v>
      </c>
      <c r="N3371" t="s">
        <v>8269</v>
      </c>
      <c r="O3371">
        <f t="shared" si="418"/>
        <v>0</v>
      </c>
      <c r="P3371">
        <f t="shared" si="419"/>
        <v>0</v>
      </c>
      <c r="Q3371" s="10" t="s">
        <v>8323</v>
      </c>
      <c r="R3371" t="s">
        <v>8326</v>
      </c>
      <c r="S3371" s="14">
        <f t="shared" si="420"/>
        <v>42534.866875</v>
      </c>
      <c r="T3371" s="15">
        <f t="shared" si="421"/>
        <v>42564.866875</v>
      </c>
      <c r="U3371">
        <f t="shared" ref="U3371:U3372" si="423">YEAR(S3371)</f>
        <v>2016</v>
      </c>
    </row>
    <row r="3372" spans="1:21" ht="49" x14ac:dyDescent="0.25">
      <c r="A3372">
        <v>3976</v>
      </c>
      <c r="B3372" s="3" t="s">
        <v>3973</v>
      </c>
      <c r="C3372" s="3" t="s">
        <v>8083</v>
      </c>
      <c r="D3372" s="6">
        <v>1300</v>
      </c>
      <c r="E3372" s="8">
        <v>620</v>
      </c>
      <c r="F3372" t="s">
        <v>8220</v>
      </c>
      <c r="G3372" t="s">
        <v>8223</v>
      </c>
      <c r="H3372" t="s">
        <v>8245</v>
      </c>
      <c r="I3372">
        <v>1406876400</v>
      </c>
      <c r="J3372">
        <v>1405024561</v>
      </c>
      <c r="K3372" t="b">
        <v>0</v>
      </c>
      <c r="L3372">
        <v>10</v>
      </c>
      <c r="M3372" t="b">
        <v>0</v>
      </c>
      <c r="N3372" t="s">
        <v>8269</v>
      </c>
      <c r="O3372">
        <f t="shared" si="418"/>
        <v>48</v>
      </c>
      <c r="P3372">
        <f t="shared" si="419"/>
        <v>62</v>
      </c>
      <c r="Q3372" s="10" t="s">
        <v>8323</v>
      </c>
      <c r="R3372" t="s">
        <v>8326</v>
      </c>
      <c r="S3372" s="14">
        <f t="shared" si="420"/>
        <v>41830.858344907407</v>
      </c>
      <c r="T3372" s="15">
        <f t="shared" si="421"/>
        <v>41852.291666666664</v>
      </c>
      <c r="U3372">
        <f t="shared" si="423"/>
        <v>2014</v>
      </c>
    </row>
    <row r="3373" spans="1:21" ht="49" hidden="1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418"/>
        <v>0</v>
      </c>
      <c r="P3373">
        <f t="shared" si="419"/>
        <v>10.33</v>
      </c>
      <c r="Q3373" s="10" t="s">
        <v>8321</v>
      </c>
      <c r="R3373" t="s">
        <v>8339</v>
      </c>
      <c r="S3373" s="14">
        <f t="shared" si="420"/>
        <v>41799.830613425926</v>
      </c>
      <c r="T3373" s="15">
        <f t="shared" si="421"/>
        <v>41823.125</v>
      </c>
    </row>
    <row r="3374" spans="1:21" ht="49" hidden="1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418"/>
        <v>0</v>
      </c>
      <c r="P3374">
        <f t="shared" si="419"/>
        <v>15.5</v>
      </c>
      <c r="Q3374" s="10" t="s">
        <v>8308</v>
      </c>
      <c r="R3374" t="s">
        <v>8342</v>
      </c>
      <c r="S3374" s="14">
        <f t="shared" si="420"/>
        <v>42047.812523148154</v>
      </c>
      <c r="T3374" s="15">
        <f t="shared" si="421"/>
        <v>42071.636111111111</v>
      </c>
    </row>
    <row r="3375" spans="1:21" ht="33" hidden="1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418"/>
        <v>0</v>
      </c>
      <c r="P3375">
        <f t="shared" si="419"/>
        <v>15</v>
      </c>
      <c r="Q3375" s="10" t="s">
        <v>8321</v>
      </c>
      <c r="R3375" t="s">
        <v>8337</v>
      </c>
      <c r="S3375" s="14">
        <f t="shared" si="420"/>
        <v>41875.077546296299</v>
      </c>
      <c r="T3375" s="15">
        <f t="shared" si="421"/>
        <v>41905.077546296299</v>
      </c>
    </row>
    <row r="3376" spans="1:21" ht="21" hidden="1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418"/>
        <v>1</v>
      </c>
      <c r="P3376">
        <f t="shared" si="419"/>
        <v>10</v>
      </c>
      <c r="Q3376" s="10" t="s">
        <v>8321</v>
      </c>
      <c r="R3376" t="s">
        <v>8339</v>
      </c>
      <c r="S3376" s="14">
        <f t="shared" si="420"/>
        <v>41945.037789351853</v>
      </c>
      <c r="T3376" s="15">
        <f t="shared" si="421"/>
        <v>41998.208333333328</v>
      </c>
    </row>
    <row r="3377" spans="1:21" ht="49" hidden="1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418"/>
        <v>1</v>
      </c>
      <c r="P3377">
        <f t="shared" si="419"/>
        <v>30</v>
      </c>
      <c r="Q3377" s="10" t="s">
        <v>8327</v>
      </c>
      <c r="R3377" t="s">
        <v>8328</v>
      </c>
      <c r="S3377" s="14">
        <f t="shared" si="420"/>
        <v>40877.25099537037</v>
      </c>
      <c r="T3377" s="15">
        <f t="shared" si="421"/>
        <v>40922.25099537037</v>
      </c>
    </row>
    <row r="3378" spans="1:21" ht="49" hidden="1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418"/>
        <v>1</v>
      </c>
      <c r="P3378">
        <f t="shared" si="419"/>
        <v>15</v>
      </c>
      <c r="Q3378" s="10" t="s">
        <v>8327</v>
      </c>
      <c r="R3378" t="s">
        <v>8350</v>
      </c>
      <c r="S3378" s="14">
        <f t="shared" si="420"/>
        <v>41194.109340277777</v>
      </c>
      <c r="T3378" s="15">
        <f t="shared" si="421"/>
        <v>41254.151006944441</v>
      </c>
    </row>
    <row r="3379" spans="1:21" ht="49" hidden="1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418"/>
        <v>1</v>
      </c>
      <c r="P3379">
        <f t="shared" si="419"/>
        <v>30</v>
      </c>
      <c r="Q3379" s="10" t="s">
        <v>8327</v>
      </c>
      <c r="R3379" t="s">
        <v>8350</v>
      </c>
      <c r="S3379" s="14">
        <f t="shared" si="420"/>
        <v>41802.94363425926</v>
      </c>
      <c r="T3379" s="15">
        <f t="shared" si="421"/>
        <v>41834.104166666664</v>
      </c>
    </row>
    <row r="3380" spans="1:21" ht="49" hidden="1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418"/>
        <v>0</v>
      </c>
      <c r="P3380">
        <f t="shared" si="419"/>
        <v>30</v>
      </c>
      <c r="Q3380" s="10" t="s">
        <v>8319</v>
      </c>
      <c r="R3380" t="s">
        <v>8345</v>
      </c>
      <c r="S3380" s="14">
        <f t="shared" si="420"/>
        <v>42184.185844907406</v>
      </c>
      <c r="T3380" s="15">
        <f t="shared" si="421"/>
        <v>42219.185844907406</v>
      </c>
    </row>
    <row r="3381" spans="1:21" ht="49" hidden="1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418"/>
        <v>1</v>
      </c>
      <c r="P3381">
        <f t="shared" si="419"/>
        <v>15</v>
      </c>
      <c r="Q3381" s="10" t="s">
        <v>8311</v>
      </c>
      <c r="R3381" t="s">
        <v>8352</v>
      </c>
      <c r="S3381" s="14">
        <f t="shared" si="420"/>
        <v>40682.884791666671</v>
      </c>
      <c r="T3381" s="15">
        <f t="shared" si="421"/>
        <v>40712.884791666671</v>
      </c>
    </row>
    <row r="3382" spans="1:21" ht="49" hidden="1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418"/>
        <v>120</v>
      </c>
      <c r="P3382">
        <f t="shared" si="419"/>
        <v>7.5</v>
      </c>
      <c r="Q3382" s="10" t="s">
        <v>8313</v>
      </c>
      <c r="R3382" t="s">
        <v>8314</v>
      </c>
      <c r="S3382" s="14">
        <f t="shared" si="420"/>
        <v>42252.788900462961</v>
      </c>
      <c r="T3382" s="15">
        <f t="shared" si="421"/>
        <v>42282.788900462961</v>
      </c>
    </row>
    <row r="3383" spans="1:21" ht="49" hidden="1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418"/>
        <v>0</v>
      </c>
      <c r="P3383">
        <f t="shared" si="419"/>
        <v>30</v>
      </c>
      <c r="Q3383" s="10" t="s">
        <v>8308</v>
      </c>
      <c r="R3383" t="s">
        <v>8342</v>
      </c>
      <c r="S3383" s="14">
        <f t="shared" si="420"/>
        <v>42179.653379629628</v>
      </c>
      <c r="T3383" s="15">
        <f t="shared" si="421"/>
        <v>42210.915972222225</v>
      </c>
    </row>
    <row r="3384" spans="1:21" ht="33" hidden="1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418"/>
        <v>0</v>
      </c>
      <c r="P3384">
        <f t="shared" si="419"/>
        <v>15</v>
      </c>
      <c r="Q3384" s="10" t="s">
        <v>8319</v>
      </c>
      <c r="R3384" t="s">
        <v>8345</v>
      </c>
      <c r="S3384" s="14">
        <f t="shared" si="420"/>
        <v>41919.140706018516</v>
      </c>
      <c r="T3384" s="15">
        <f t="shared" si="421"/>
        <v>41949.182372685187</v>
      </c>
    </row>
    <row r="3385" spans="1:21" ht="49" hidden="1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418"/>
        <v>1</v>
      </c>
      <c r="P3385">
        <f t="shared" si="419"/>
        <v>15</v>
      </c>
      <c r="Q3385" s="10" t="s">
        <v>8319</v>
      </c>
      <c r="R3385" t="s">
        <v>8357</v>
      </c>
      <c r="S3385" s="14">
        <f t="shared" si="420"/>
        <v>42258.297094907408</v>
      </c>
      <c r="T3385" s="15">
        <f t="shared" si="421"/>
        <v>42280.875</v>
      </c>
    </row>
    <row r="3386" spans="1:21" ht="49" x14ac:dyDescent="0.25">
      <c r="A3386">
        <v>3977</v>
      </c>
      <c r="B3386" s="3" t="s">
        <v>3974</v>
      </c>
      <c r="C3386" s="3" t="s">
        <v>8084</v>
      </c>
      <c r="D3386" s="6">
        <v>90000</v>
      </c>
      <c r="E3386" s="8">
        <v>1305</v>
      </c>
      <c r="F3386" t="s">
        <v>8220</v>
      </c>
      <c r="G3386" t="s">
        <v>8223</v>
      </c>
      <c r="H3386" t="s">
        <v>8245</v>
      </c>
      <c r="I3386">
        <v>1469213732</v>
      </c>
      <c r="J3386">
        <v>1466621732</v>
      </c>
      <c r="K3386" t="b">
        <v>0</v>
      </c>
      <c r="L3386">
        <v>6</v>
      </c>
      <c r="M3386" t="b">
        <v>0</v>
      </c>
      <c r="N3386" t="s">
        <v>8269</v>
      </c>
      <c r="O3386">
        <f t="shared" si="418"/>
        <v>1</v>
      </c>
      <c r="P3386">
        <f t="shared" si="419"/>
        <v>217.5</v>
      </c>
      <c r="Q3386" s="10" t="s">
        <v>8323</v>
      </c>
      <c r="R3386" t="s">
        <v>8326</v>
      </c>
      <c r="S3386" s="14">
        <f t="shared" si="420"/>
        <v>42543.788564814815</v>
      </c>
      <c r="T3386" s="15">
        <f t="shared" si="421"/>
        <v>42573.788564814815</v>
      </c>
      <c r="U3386">
        <f>YEAR(S3386)</f>
        <v>2016</v>
      </c>
    </row>
    <row r="3387" spans="1:21" ht="49" hidden="1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418"/>
        <v>6</v>
      </c>
      <c r="P3387">
        <f t="shared" si="419"/>
        <v>15</v>
      </c>
      <c r="Q3387" s="10" t="s">
        <v>8323</v>
      </c>
      <c r="R3387" t="s">
        <v>8335</v>
      </c>
      <c r="S3387" s="14">
        <f t="shared" si="420"/>
        <v>42598.749155092592</v>
      </c>
      <c r="T3387" s="15">
        <f t="shared" si="421"/>
        <v>42643.749155092592</v>
      </c>
    </row>
    <row r="3388" spans="1:21" ht="49" hidden="1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418"/>
        <v>0</v>
      </c>
      <c r="P3388">
        <f t="shared" si="419"/>
        <v>5.8</v>
      </c>
      <c r="Q3388" s="10" t="s">
        <v>8316</v>
      </c>
      <c r="R3388" t="s">
        <v>8334</v>
      </c>
      <c r="S3388" s="14">
        <f t="shared" si="420"/>
        <v>42412.934212962966</v>
      </c>
      <c r="T3388" s="15">
        <f t="shared" si="421"/>
        <v>42442.892546296294</v>
      </c>
    </row>
    <row r="3389" spans="1:21" ht="49" hidden="1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418"/>
        <v>116</v>
      </c>
      <c r="P3389">
        <f t="shared" si="419"/>
        <v>7.25</v>
      </c>
      <c r="Q3389" s="10" t="s">
        <v>8327</v>
      </c>
      <c r="R3389" t="s">
        <v>8341</v>
      </c>
      <c r="S3389" s="14">
        <f t="shared" si="420"/>
        <v>41464.106087962966</v>
      </c>
      <c r="T3389" s="15">
        <f t="shared" si="421"/>
        <v>41485.106087962966</v>
      </c>
    </row>
    <row r="3390" spans="1:21" ht="49" x14ac:dyDescent="0.25">
      <c r="A3390">
        <v>3978</v>
      </c>
      <c r="B3390" s="3" t="s">
        <v>3975</v>
      </c>
      <c r="C3390" s="3" t="s">
        <v>8085</v>
      </c>
      <c r="D3390" s="6">
        <v>2000</v>
      </c>
      <c r="E3390" s="8">
        <v>214</v>
      </c>
      <c r="F3390" t="s">
        <v>8220</v>
      </c>
      <c r="G3390" t="s">
        <v>8223</v>
      </c>
      <c r="H3390" t="s">
        <v>8245</v>
      </c>
      <c r="I3390">
        <v>1422717953</v>
      </c>
      <c r="J3390">
        <v>1417533953</v>
      </c>
      <c r="K3390" t="b">
        <v>0</v>
      </c>
      <c r="L3390">
        <v>8</v>
      </c>
      <c r="M3390" t="b">
        <v>0</v>
      </c>
      <c r="N3390" t="s">
        <v>8269</v>
      </c>
      <c r="O3390">
        <f t="shared" si="418"/>
        <v>11</v>
      </c>
      <c r="P3390">
        <f t="shared" si="419"/>
        <v>26.75</v>
      </c>
      <c r="Q3390" s="10" t="s">
        <v>8323</v>
      </c>
      <c r="R3390" t="s">
        <v>8326</v>
      </c>
      <c r="S3390" s="14">
        <f t="shared" si="420"/>
        <v>41975.642974537041</v>
      </c>
      <c r="T3390" s="15">
        <f t="shared" si="421"/>
        <v>42035.642974537041</v>
      </c>
      <c r="U3390">
        <f t="shared" ref="U3390:U3391" si="424">YEAR(S3390)</f>
        <v>2014</v>
      </c>
    </row>
    <row r="3391" spans="1:21" ht="49" x14ac:dyDescent="0.25">
      <c r="A3391">
        <v>3979</v>
      </c>
      <c r="B3391" s="3" t="s">
        <v>3976</v>
      </c>
      <c r="C3391" s="3" t="s">
        <v>8086</v>
      </c>
      <c r="D3391" s="6">
        <v>6000</v>
      </c>
      <c r="E3391" s="8">
        <v>110</v>
      </c>
      <c r="F3391" t="s">
        <v>8220</v>
      </c>
      <c r="G3391" t="s">
        <v>8224</v>
      </c>
      <c r="H3391" t="s">
        <v>8246</v>
      </c>
      <c r="I3391">
        <v>1427659200</v>
      </c>
      <c r="J3391">
        <v>1425678057</v>
      </c>
      <c r="K3391" t="b">
        <v>0</v>
      </c>
      <c r="L3391">
        <v>6</v>
      </c>
      <c r="M3391" t="b">
        <v>0</v>
      </c>
      <c r="N3391" t="s">
        <v>8269</v>
      </c>
      <c r="O3391">
        <f t="shared" si="418"/>
        <v>2</v>
      </c>
      <c r="P3391">
        <f t="shared" si="419"/>
        <v>18.329999999999998</v>
      </c>
      <c r="Q3391" s="10" t="s">
        <v>8323</v>
      </c>
      <c r="R3391" t="s">
        <v>8326</v>
      </c>
      <c r="S3391" s="14">
        <f t="shared" si="420"/>
        <v>42069.903437500005</v>
      </c>
      <c r="T3391" s="15">
        <f t="shared" si="421"/>
        <v>42092.833333333328</v>
      </c>
      <c r="U3391">
        <f t="shared" si="424"/>
        <v>2015</v>
      </c>
    </row>
    <row r="3392" spans="1:21" ht="49" hidden="1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418"/>
        <v>1</v>
      </c>
      <c r="P3392">
        <f t="shared" si="419"/>
        <v>28</v>
      </c>
      <c r="Q3392" s="10" t="s">
        <v>8308</v>
      </c>
      <c r="R3392" t="s">
        <v>8310</v>
      </c>
      <c r="S3392" s="14">
        <f t="shared" si="420"/>
        <v>42082.702800925923</v>
      </c>
      <c r="T3392" s="15">
        <f t="shared" si="421"/>
        <v>42112.702800925923</v>
      </c>
    </row>
    <row r="3393" spans="1:21" ht="33" hidden="1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418"/>
        <v>1</v>
      </c>
      <c r="P3393">
        <f t="shared" si="419"/>
        <v>14</v>
      </c>
      <c r="Q3393" s="10" t="s">
        <v>8311</v>
      </c>
      <c r="R3393" t="s">
        <v>8349</v>
      </c>
      <c r="S3393" s="14">
        <f t="shared" si="420"/>
        <v>41481.996423611112</v>
      </c>
      <c r="T3393" s="15">
        <f t="shared" si="421"/>
        <v>41514.996423611112</v>
      </c>
    </row>
    <row r="3394" spans="1:21" ht="49" x14ac:dyDescent="0.25">
      <c r="A3394">
        <v>3980</v>
      </c>
      <c r="B3394" s="3" t="s">
        <v>3977</v>
      </c>
      <c r="C3394" s="3" t="s">
        <v>8087</v>
      </c>
      <c r="D3394" s="6">
        <v>2500</v>
      </c>
      <c r="E3394" s="8">
        <v>450</v>
      </c>
      <c r="F3394" t="s">
        <v>8220</v>
      </c>
      <c r="G3394" t="s">
        <v>8223</v>
      </c>
      <c r="H3394" t="s">
        <v>8245</v>
      </c>
      <c r="I3394">
        <v>1404570147</v>
      </c>
      <c r="J3394">
        <v>1401978147</v>
      </c>
      <c r="K3394" t="b">
        <v>0</v>
      </c>
      <c r="L3394">
        <v>7</v>
      </c>
      <c r="M3394" t="b">
        <v>0</v>
      </c>
      <c r="N3394" t="s">
        <v>8269</v>
      </c>
      <c r="O3394">
        <f t="shared" ref="O3394:O3457" si="425">ROUND(E3394/D3394*100,0)</f>
        <v>18</v>
      </c>
      <c r="P3394">
        <f t="shared" si="419"/>
        <v>64.290000000000006</v>
      </c>
      <c r="Q3394" s="10" t="s">
        <v>8323</v>
      </c>
      <c r="R3394" t="s">
        <v>8326</v>
      </c>
      <c r="S3394" s="14">
        <f t="shared" si="420"/>
        <v>41795.598923611113</v>
      </c>
      <c r="T3394" s="15">
        <f t="shared" si="421"/>
        <v>41825.598923611113</v>
      </c>
      <c r="U3394">
        <f>YEAR(S3394)</f>
        <v>2014</v>
      </c>
    </row>
    <row r="3395" spans="1:21" ht="49" hidden="1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si="425"/>
        <v>0</v>
      </c>
      <c r="P3395">
        <f t="shared" si="419"/>
        <v>13.01</v>
      </c>
      <c r="Q3395" s="10" t="s">
        <v>8319</v>
      </c>
      <c r="R3395" t="s">
        <v>8345</v>
      </c>
      <c r="S3395" s="14">
        <f t="shared" si="420"/>
        <v>41787.898240740738</v>
      </c>
      <c r="T3395" s="15">
        <f t="shared" si="421"/>
        <v>41817.898240740738</v>
      </c>
    </row>
    <row r="3396" spans="1:21" ht="49" hidden="1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425"/>
        <v>0</v>
      </c>
      <c r="P3396">
        <f t="shared" si="419"/>
        <v>13</v>
      </c>
      <c r="Q3396" s="10" t="s">
        <v>8321</v>
      </c>
      <c r="R3396" t="s">
        <v>8339</v>
      </c>
      <c r="S3396" s="14">
        <f t="shared" si="420"/>
        <v>42038.824988425928</v>
      </c>
      <c r="T3396" s="15">
        <f t="shared" si="421"/>
        <v>42054.824988425928</v>
      </c>
    </row>
    <row r="3397" spans="1:21" ht="33" hidden="1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425"/>
        <v>0</v>
      </c>
      <c r="P3397">
        <f t="shared" si="419"/>
        <v>13</v>
      </c>
      <c r="Q3397" s="10" t="s">
        <v>8308</v>
      </c>
      <c r="R3397" t="s">
        <v>8342</v>
      </c>
      <c r="S3397" s="14">
        <f t="shared" si="420"/>
        <v>42446.780162037037</v>
      </c>
      <c r="T3397" s="15">
        <f t="shared" si="421"/>
        <v>42476.780162037037</v>
      </c>
    </row>
    <row r="3398" spans="1:21" ht="49" hidden="1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425"/>
        <v>0</v>
      </c>
      <c r="P3398">
        <f t="shared" si="419"/>
        <v>13</v>
      </c>
      <c r="Q3398" s="10" t="s">
        <v>8308</v>
      </c>
      <c r="R3398" t="s">
        <v>8310</v>
      </c>
      <c r="S3398" s="14">
        <f t="shared" si="420"/>
        <v>41855.784305555557</v>
      </c>
      <c r="T3398" s="15">
        <f t="shared" si="421"/>
        <v>41885.784305555557</v>
      </c>
    </row>
    <row r="3399" spans="1:21" ht="49" hidden="1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425"/>
        <v>0</v>
      </c>
      <c r="P3399">
        <f t="shared" si="419"/>
        <v>13</v>
      </c>
      <c r="Q3399" s="10" t="s">
        <v>8311</v>
      </c>
      <c r="R3399" t="s">
        <v>8348</v>
      </c>
      <c r="S3399" s="14">
        <f t="shared" si="420"/>
        <v>42604.239629629628</v>
      </c>
      <c r="T3399" s="15">
        <f t="shared" si="421"/>
        <v>42634.239629629628</v>
      </c>
    </row>
    <row r="3400" spans="1:21" ht="49" hidden="1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425"/>
        <v>0</v>
      </c>
      <c r="P3400">
        <f t="shared" si="419"/>
        <v>13</v>
      </c>
      <c r="Q3400" s="10" t="s">
        <v>8316</v>
      </c>
      <c r="R3400" t="s">
        <v>8344</v>
      </c>
      <c r="S3400" s="14">
        <f t="shared" si="420"/>
        <v>42529.969131944439</v>
      </c>
      <c r="T3400" s="15">
        <f t="shared" si="421"/>
        <v>42549.969131944439</v>
      </c>
    </row>
    <row r="3401" spans="1:21" ht="65" hidden="1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425"/>
        <v>1</v>
      </c>
      <c r="P3401">
        <f t="shared" si="419"/>
        <v>13</v>
      </c>
      <c r="Q3401" s="10" t="s">
        <v>8316</v>
      </c>
      <c r="R3401" t="s">
        <v>8334</v>
      </c>
      <c r="S3401" s="14">
        <f t="shared" si="420"/>
        <v>40710.731180555551</v>
      </c>
      <c r="T3401" s="15">
        <f t="shared" si="421"/>
        <v>40740.731180555551</v>
      </c>
    </row>
    <row r="3402" spans="1:21" ht="49" hidden="1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425"/>
        <v>0</v>
      </c>
      <c r="P3402">
        <f t="shared" si="419"/>
        <v>13</v>
      </c>
      <c r="Q3402" s="10" t="s">
        <v>8319</v>
      </c>
      <c r="R3402" t="s">
        <v>8345</v>
      </c>
      <c r="S3402" s="14">
        <f t="shared" si="420"/>
        <v>42180.18604166666</v>
      </c>
      <c r="T3402" s="15">
        <f t="shared" si="421"/>
        <v>42220.18604166666</v>
      </c>
    </row>
    <row r="3403" spans="1:21" ht="49" hidden="1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425"/>
        <v>2</v>
      </c>
      <c r="P3403">
        <f t="shared" si="419"/>
        <v>13</v>
      </c>
      <c r="Q3403" s="10" t="s">
        <v>8319</v>
      </c>
      <c r="R3403" t="s">
        <v>8345</v>
      </c>
      <c r="S3403" s="14">
        <f t="shared" si="420"/>
        <v>42382.906527777777</v>
      </c>
      <c r="T3403" s="15">
        <f t="shared" si="421"/>
        <v>42442.864861111113</v>
      </c>
    </row>
    <row r="3404" spans="1:21" ht="21" hidden="1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425"/>
        <v>0</v>
      </c>
      <c r="P3404">
        <f t="shared" si="419"/>
        <v>13</v>
      </c>
      <c r="Q3404" s="10" t="s">
        <v>8323</v>
      </c>
      <c r="R3404" t="s">
        <v>8324</v>
      </c>
      <c r="S3404" s="14">
        <f t="shared" si="420"/>
        <v>42062.680486111116</v>
      </c>
      <c r="T3404" s="15">
        <f t="shared" si="421"/>
        <v>42122.638819444444</v>
      </c>
    </row>
    <row r="3405" spans="1:21" ht="33" hidden="1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425"/>
        <v>0</v>
      </c>
      <c r="P3405">
        <f t="shared" si="419"/>
        <v>6.5</v>
      </c>
      <c r="Q3405" s="10" t="s">
        <v>8323</v>
      </c>
      <c r="R3405" t="s">
        <v>8324</v>
      </c>
      <c r="S3405" s="14">
        <f t="shared" si="420"/>
        <v>41977.780104166668</v>
      </c>
      <c r="T3405" s="15">
        <f t="shared" si="421"/>
        <v>42037.780104166668</v>
      </c>
    </row>
    <row r="3406" spans="1:21" ht="33" x14ac:dyDescent="0.25">
      <c r="A3406">
        <v>3981</v>
      </c>
      <c r="B3406" s="3" t="s">
        <v>3358</v>
      </c>
      <c r="C3406" s="3" t="s">
        <v>7469</v>
      </c>
      <c r="D3406" s="6">
        <v>30000</v>
      </c>
      <c r="E3406" s="8">
        <v>1225</v>
      </c>
      <c r="F3406" t="s">
        <v>8220</v>
      </c>
      <c r="G3406" t="s">
        <v>8223</v>
      </c>
      <c r="H3406" t="s">
        <v>8245</v>
      </c>
      <c r="I3406">
        <v>1468729149</v>
      </c>
      <c r="J3406">
        <v>1463545149</v>
      </c>
      <c r="K3406" t="b">
        <v>0</v>
      </c>
      <c r="L3406">
        <v>7</v>
      </c>
      <c r="M3406" t="b">
        <v>0</v>
      </c>
      <c r="N3406" t="s">
        <v>8269</v>
      </c>
      <c r="O3406">
        <f t="shared" si="425"/>
        <v>4</v>
      </c>
      <c r="P3406">
        <f t="shared" si="419"/>
        <v>175</v>
      </c>
      <c r="Q3406" s="10" t="s">
        <v>8323</v>
      </c>
      <c r="R3406" t="s">
        <v>8326</v>
      </c>
      <c r="S3406" s="14">
        <f t="shared" si="420"/>
        <v>42508.179965277777</v>
      </c>
      <c r="T3406" s="15">
        <f t="shared" si="421"/>
        <v>42568.179965277777</v>
      </c>
      <c r="U3406">
        <f t="shared" ref="U3406:U3407" si="426">YEAR(S3406)</f>
        <v>2016</v>
      </c>
    </row>
    <row r="3407" spans="1:21" ht="65" x14ac:dyDescent="0.25">
      <c r="A3407">
        <v>3982</v>
      </c>
      <c r="B3407" s="3" t="s">
        <v>3978</v>
      </c>
      <c r="C3407" s="3" t="s">
        <v>8088</v>
      </c>
      <c r="D3407" s="6">
        <v>850</v>
      </c>
      <c r="E3407" s="8">
        <v>170</v>
      </c>
      <c r="F3407" t="s">
        <v>8220</v>
      </c>
      <c r="G3407" t="s">
        <v>8224</v>
      </c>
      <c r="H3407" t="s">
        <v>8246</v>
      </c>
      <c r="I3407">
        <v>1436297180</v>
      </c>
      <c r="J3407">
        <v>1431113180</v>
      </c>
      <c r="K3407" t="b">
        <v>0</v>
      </c>
      <c r="L3407">
        <v>5</v>
      </c>
      <c r="M3407" t="b">
        <v>0</v>
      </c>
      <c r="N3407" t="s">
        <v>8269</v>
      </c>
      <c r="O3407">
        <f t="shared" si="425"/>
        <v>20</v>
      </c>
      <c r="P3407">
        <f t="shared" si="419"/>
        <v>34</v>
      </c>
      <c r="Q3407" s="10" t="s">
        <v>8323</v>
      </c>
      <c r="R3407" t="s">
        <v>8326</v>
      </c>
      <c r="S3407" s="14">
        <f t="shared" si="420"/>
        <v>42132.809953703705</v>
      </c>
      <c r="T3407" s="15">
        <f t="shared" si="421"/>
        <v>42192.809953703705</v>
      </c>
      <c r="U3407">
        <f t="shared" si="426"/>
        <v>2015</v>
      </c>
    </row>
    <row r="3408" spans="1:21" ht="49" hidden="1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425"/>
        <v>0</v>
      </c>
      <c r="P3408">
        <f t="shared" si="419"/>
        <v>25</v>
      </c>
      <c r="Q3408" s="10" t="s">
        <v>8321</v>
      </c>
      <c r="R3408" t="s">
        <v>8339</v>
      </c>
      <c r="S3408" s="14">
        <f t="shared" si="420"/>
        <v>40800.6403587963</v>
      </c>
      <c r="T3408" s="15">
        <f t="shared" si="421"/>
        <v>40860.682025462964</v>
      </c>
    </row>
    <row r="3409" spans="1:20" ht="33" hidden="1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425"/>
        <v>0</v>
      </c>
      <c r="P3409">
        <f t="shared" si="419"/>
        <v>12.5</v>
      </c>
      <c r="Q3409" s="10" t="s">
        <v>8321</v>
      </c>
      <c r="R3409" t="s">
        <v>8339</v>
      </c>
      <c r="S3409" s="14">
        <f t="shared" si="420"/>
        <v>41759.542534722219</v>
      </c>
      <c r="T3409" s="15">
        <f t="shared" si="421"/>
        <v>41791.166666666664</v>
      </c>
    </row>
    <row r="3410" spans="1:20" ht="49" hidden="1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425"/>
        <v>1</v>
      </c>
      <c r="P3410">
        <f t="shared" si="419"/>
        <v>25</v>
      </c>
      <c r="Q3410" s="10" t="s">
        <v>8308</v>
      </c>
      <c r="R3410" t="s">
        <v>8342</v>
      </c>
      <c r="S3410" s="14">
        <f t="shared" si="420"/>
        <v>42276.046689814815</v>
      </c>
      <c r="T3410" s="15">
        <f t="shared" si="421"/>
        <v>42306.046689814815</v>
      </c>
    </row>
    <row r="3411" spans="1:20" ht="49" hidden="1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425"/>
        <v>0</v>
      </c>
      <c r="P3411">
        <f t="shared" si="419"/>
        <v>25</v>
      </c>
      <c r="Q3411" s="10" t="s">
        <v>8327</v>
      </c>
      <c r="R3411" t="s">
        <v>8350</v>
      </c>
      <c r="S3411" s="14">
        <f t="shared" si="420"/>
        <v>41124.479722222226</v>
      </c>
      <c r="T3411" s="15">
        <f t="shared" si="421"/>
        <v>41154.479722222226</v>
      </c>
    </row>
    <row r="3412" spans="1:20" ht="49" hidden="1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425"/>
        <v>13</v>
      </c>
      <c r="P3412">
        <f t="shared" ref="P3412:P3475" si="427">IFERROR(ROUND(E3412/L3412,2),0)</f>
        <v>12.5</v>
      </c>
      <c r="Q3412" s="10" t="s">
        <v>8316</v>
      </c>
      <c r="R3412" t="s">
        <v>8334</v>
      </c>
      <c r="S3412" s="14">
        <f t="shared" ref="S3412:S3475" si="428">(((J3412/60)/60)/24)+DATE(1970,1,1)</f>
        <v>42440.820277777777</v>
      </c>
      <c r="T3412" s="15">
        <f t="shared" ref="T3412:T3475" si="429">(((I3412/60)/60)/24)+DATE(1970,1,1)</f>
        <v>42470.778611111105</v>
      </c>
    </row>
    <row r="3413" spans="1:20" ht="49" hidden="1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425"/>
        <v>1</v>
      </c>
      <c r="P3413">
        <f t="shared" si="427"/>
        <v>25</v>
      </c>
      <c r="Q3413" s="10" t="s">
        <v>8316</v>
      </c>
      <c r="R3413" t="s">
        <v>8334</v>
      </c>
      <c r="S3413" s="14">
        <f t="shared" si="428"/>
        <v>42107.836435185185</v>
      </c>
      <c r="T3413" s="15">
        <f t="shared" si="429"/>
        <v>42137.836435185185</v>
      </c>
    </row>
    <row r="3414" spans="1:20" ht="33" hidden="1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425"/>
        <v>0</v>
      </c>
      <c r="P3414">
        <f t="shared" si="427"/>
        <v>25</v>
      </c>
      <c r="Q3414" s="10" t="s">
        <v>8319</v>
      </c>
      <c r="R3414" t="s">
        <v>8345</v>
      </c>
      <c r="S3414" s="14">
        <f t="shared" si="428"/>
        <v>41938.804710648146</v>
      </c>
      <c r="T3414" s="15">
        <f t="shared" si="429"/>
        <v>41956.846377314811</v>
      </c>
    </row>
    <row r="3415" spans="1:20" ht="49" hidden="1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425"/>
        <v>1</v>
      </c>
      <c r="P3415">
        <f t="shared" si="427"/>
        <v>25</v>
      </c>
      <c r="Q3415" s="10" t="s">
        <v>8327</v>
      </c>
      <c r="R3415" t="s">
        <v>8354</v>
      </c>
      <c r="S3415" s="14">
        <f t="shared" si="428"/>
        <v>40985.459803240738</v>
      </c>
      <c r="T3415" s="15">
        <f t="shared" si="429"/>
        <v>41015.666666666664</v>
      </c>
    </row>
    <row r="3416" spans="1:20" ht="49" hidden="1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425"/>
        <v>2</v>
      </c>
      <c r="P3416">
        <f t="shared" si="427"/>
        <v>6.25</v>
      </c>
      <c r="Q3416" s="10" t="s">
        <v>8313</v>
      </c>
      <c r="R3416" t="s">
        <v>8314</v>
      </c>
      <c r="S3416" s="14">
        <f t="shared" si="428"/>
        <v>41820.752268518518</v>
      </c>
      <c r="T3416" s="15">
        <f t="shared" si="429"/>
        <v>41850.752268518518</v>
      </c>
    </row>
    <row r="3417" spans="1:20" ht="21" hidden="1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425"/>
        <v>0</v>
      </c>
      <c r="P3417">
        <f t="shared" si="427"/>
        <v>25</v>
      </c>
      <c r="Q3417" s="10" t="s">
        <v>8313</v>
      </c>
      <c r="R3417" t="s">
        <v>8353</v>
      </c>
      <c r="S3417" s="14">
        <f t="shared" si="428"/>
        <v>42206.763217592597</v>
      </c>
      <c r="T3417" s="15">
        <f t="shared" si="429"/>
        <v>42236.763217592597</v>
      </c>
    </row>
    <row r="3418" spans="1:20" ht="49" hidden="1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425"/>
        <v>0</v>
      </c>
      <c r="P3418">
        <f t="shared" si="427"/>
        <v>25</v>
      </c>
      <c r="Q3418" s="10" t="s">
        <v>8316</v>
      </c>
      <c r="R3418" t="s">
        <v>8334</v>
      </c>
      <c r="S3418" s="14">
        <f t="shared" si="428"/>
        <v>41843.772789351853</v>
      </c>
      <c r="T3418" s="15">
        <f t="shared" si="429"/>
        <v>41903.772789351853</v>
      </c>
    </row>
    <row r="3419" spans="1:20" ht="49" hidden="1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425"/>
        <v>5</v>
      </c>
      <c r="P3419">
        <f t="shared" si="427"/>
        <v>8.33</v>
      </c>
      <c r="Q3419" s="10" t="s">
        <v>8316</v>
      </c>
      <c r="R3419" t="s">
        <v>8334</v>
      </c>
      <c r="S3419" s="14">
        <f t="shared" si="428"/>
        <v>42167.207071759258</v>
      </c>
      <c r="T3419" s="15">
        <f t="shared" si="429"/>
        <v>42197.207071759258</v>
      </c>
    </row>
    <row r="3420" spans="1:20" ht="49" hidden="1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425"/>
        <v>0</v>
      </c>
      <c r="P3420">
        <f t="shared" si="427"/>
        <v>25</v>
      </c>
      <c r="Q3420" s="10" t="s">
        <v>8308</v>
      </c>
      <c r="R3420" t="s">
        <v>8342</v>
      </c>
      <c r="S3420" s="14">
        <f t="shared" si="428"/>
        <v>41954.722916666666</v>
      </c>
      <c r="T3420" s="15">
        <f t="shared" si="429"/>
        <v>42014.722916666666</v>
      </c>
    </row>
    <row r="3421" spans="1:20" ht="33" hidden="1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425"/>
        <v>0</v>
      </c>
      <c r="P3421">
        <f t="shared" si="427"/>
        <v>25</v>
      </c>
      <c r="Q3421" s="10" t="s">
        <v>8308</v>
      </c>
      <c r="R3421" t="s">
        <v>8342</v>
      </c>
      <c r="S3421" s="14">
        <f t="shared" si="428"/>
        <v>42064.794490740736</v>
      </c>
      <c r="T3421" s="15">
        <f t="shared" si="429"/>
        <v>42094.752824074079</v>
      </c>
    </row>
    <row r="3422" spans="1:20" ht="49" hidden="1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425"/>
        <v>1</v>
      </c>
      <c r="P3422">
        <f t="shared" si="427"/>
        <v>8.33</v>
      </c>
      <c r="Q3422" s="10" t="s">
        <v>8319</v>
      </c>
      <c r="R3422" t="s">
        <v>8345</v>
      </c>
      <c r="S3422" s="14">
        <f t="shared" si="428"/>
        <v>41760.10974537037</v>
      </c>
      <c r="T3422" s="15">
        <f t="shared" si="429"/>
        <v>41790.979166666664</v>
      </c>
    </row>
    <row r="3423" spans="1:20" ht="49" hidden="1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425"/>
        <v>1</v>
      </c>
      <c r="P3423">
        <f t="shared" si="427"/>
        <v>25</v>
      </c>
      <c r="Q3423" s="10" t="s">
        <v>8319</v>
      </c>
      <c r="R3423" t="s">
        <v>8345</v>
      </c>
      <c r="S3423" s="14">
        <f t="shared" si="428"/>
        <v>42058.334027777775</v>
      </c>
      <c r="T3423" s="15">
        <f t="shared" si="429"/>
        <v>42088.292361111111</v>
      </c>
    </row>
    <row r="3424" spans="1:20" ht="49" hidden="1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425"/>
        <v>1</v>
      </c>
      <c r="P3424">
        <f t="shared" si="427"/>
        <v>25</v>
      </c>
      <c r="Q3424" s="10" t="s">
        <v>8311</v>
      </c>
      <c r="R3424" t="s">
        <v>8356</v>
      </c>
      <c r="S3424" s="14">
        <f t="shared" si="428"/>
        <v>40927.036979166667</v>
      </c>
      <c r="T3424" s="15">
        <f t="shared" si="429"/>
        <v>40986.995312500003</v>
      </c>
    </row>
    <row r="3425" spans="1:21" ht="49" x14ac:dyDescent="0.25">
      <c r="A3425">
        <v>3983</v>
      </c>
      <c r="B3425" s="3" t="s">
        <v>3979</v>
      </c>
      <c r="C3425" s="3" t="s">
        <v>8089</v>
      </c>
      <c r="D3425" s="6">
        <v>11140</v>
      </c>
      <c r="E3425" s="8">
        <v>3877</v>
      </c>
      <c r="F3425" t="s">
        <v>8220</v>
      </c>
      <c r="G3425" t="s">
        <v>8223</v>
      </c>
      <c r="H3425" t="s">
        <v>8245</v>
      </c>
      <c r="I3425">
        <v>1400569140</v>
      </c>
      <c r="J3425">
        <v>1397854356</v>
      </c>
      <c r="K3425" t="b">
        <v>0</v>
      </c>
      <c r="L3425">
        <v>46</v>
      </c>
      <c r="M3425" t="b">
        <v>0</v>
      </c>
      <c r="N3425" t="s">
        <v>8269</v>
      </c>
      <c r="O3425">
        <f t="shared" si="425"/>
        <v>35</v>
      </c>
      <c r="P3425">
        <f t="shared" si="427"/>
        <v>84.28</v>
      </c>
      <c r="Q3425" s="10" t="s">
        <v>8323</v>
      </c>
      <c r="R3425" t="s">
        <v>8326</v>
      </c>
      <c r="S3425" s="14">
        <f t="shared" si="428"/>
        <v>41747.86986111111</v>
      </c>
      <c r="T3425" s="15">
        <f t="shared" si="429"/>
        <v>41779.290972222225</v>
      </c>
      <c r="U3425">
        <f t="shared" ref="U3425:U3426" si="430">YEAR(S3425)</f>
        <v>2014</v>
      </c>
    </row>
    <row r="3426" spans="1:21" ht="49" x14ac:dyDescent="0.25">
      <c r="A3426">
        <v>3984</v>
      </c>
      <c r="B3426" s="3" t="s">
        <v>3980</v>
      </c>
      <c r="C3426" s="3" t="s">
        <v>8090</v>
      </c>
      <c r="D3426" s="6">
        <v>1500</v>
      </c>
      <c r="E3426" s="8">
        <v>95</v>
      </c>
      <c r="F3426" t="s">
        <v>8220</v>
      </c>
      <c r="G3426" t="s">
        <v>8224</v>
      </c>
      <c r="H3426" t="s">
        <v>8246</v>
      </c>
      <c r="I3426">
        <v>1415404800</v>
      </c>
      <c r="J3426">
        <v>1412809644</v>
      </c>
      <c r="K3426" t="b">
        <v>0</v>
      </c>
      <c r="L3426">
        <v>10</v>
      </c>
      <c r="M3426" t="b">
        <v>0</v>
      </c>
      <c r="N3426" t="s">
        <v>8269</v>
      </c>
      <c r="O3426">
        <f t="shared" si="425"/>
        <v>6</v>
      </c>
      <c r="P3426">
        <f t="shared" si="427"/>
        <v>9.5</v>
      </c>
      <c r="Q3426" s="10" t="s">
        <v>8323</v>
      </c>
      <c r="R3426" t="s">
        <v>8326</v>
      </c>
      <c r="S3426" s="14">
        <f t="shared" si="428"/>
        <v>41920.963472222218</v>
      </c>
      <c r="T3426" s="15">
        <f t="shared" si="429"/>
        <v>41951</v>
      </c>
      <c r="U3426">
        <f t="shared" si="430"/>
        <v>2014</v>
      </c>
    </row>
    <row r="3427" spans="1:21" ht="49" hidden="1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425"/>
        <v>3</v>
      </c>
      <c r="P3427">
        <f t="shared" si="427"/>
        <v>12.5</v>
      </c>
      <c r="Q3427" s="10" t="s">
        <v>8323</v>
      </c>
      <c r="R3427" t="s">
        <v>8324</v>
      </c>
      <c r="S3427" s="14">
        <f t="shared" si="428"/>
        <v>42297.823113425926</v>
      </c>
      <c r="T3427" s="15">
        <f t="shared" si="429"/>
        <v>42327.864780092597</v>
      </c>
    </row>
    <row r="3428" spans="1:21" ht="33" hidden="1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425"/>
        <v>0</v>
      </c>
      <c r="P3428">
        <f t="shared" si="427"/>
        <v>25</v>
      </c>
      <c r="Q3428" s="10" t="s">
        <v>8323</v>
      </c>
      <c r="R3428" t="s">
        <v>8324</v>
      </c>
      <c r="S3428" s="14">
        <f t="shared" si="428"/>
        <v>42207.795787037037</v>
      </c>
      <c r="T3428" s="15">
        <f t="shared" si="429"/>
        <v>42267.795787037037</v>
      </c>
    </row>
    <row r="3429" spans="1:21" ht="49" hidden="1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425"/>
        <v>1</v>
      </c>
      <c r="P3429">
        <f t="shared" si="427"/>
        <v>12.5</v>
      </c>
      <c r="Q3429" s="10" t="s">
        <v>8323</v>
      </c>
      <c r="R3429" t="s">
        <v>8335</v>
      </c>
      <c r="S3429" s="14">
        <f t="shared" si="428"/>
        <v>41861.767094907409</v>
      </c>
      <c r="T3429" s="15">
        <f t="shared" si="429"/>
        <v>41882.767094907409</v>
      </c>
    </row>
    <row r="3430" spans="1:21" ht="49" x14ac:dyDescent="0.25">
      <c r="A3430">
        <v>3985</v>
      </c>
      <c r="B3430" s="3" t="s">
        <v>3981</v>
      </c>
      <c r="C3430" s="3" t="s">
        <v>8091</v>
      </c>
      <c r="D3430" s="6">
        <v>2000</v>
      </c>
      <c r="E3430" s="8">
        <v>641</v>
      </c>
      <c r="F3430" t="s">
        <v>8220</v>
      </c>
      <c r="G3430" t="s">
        <v>8223</v>
      </c>
      <c r="H3430" t="s">
        <v>8245</v>
      </c>
      <c r="I3430">
        <v>1456002300</v>
      </c>
      <c r="J3430">
        <v>1454173120</v>
      </c>
      <c r="K3430" t="b">
        <v>0</v>
      </c>
      <c r="L3430">
        <v>19</v>
      </c>
      <c r="M3430" t="b">
        <v>0</v>
      </c>
      <c r="N3430" t="s">
        <v>8269</v>
      </c>
      <c r="O3430">
        <f t="shared" si="425"/>
        <v>32</v>
      </c>
      <c r="P3430">
        <f t="shared" si="427"/>
        <v>33.74</v>
      </c>
      <c r="Q3430" s="10" t="s">
        <v>8323</v>
      </c>
      <c r="R3430" t="s">
        <v>8326</v>
      </c>
      <c r="S3430" s="14">
        <f t="shared" si="428"/>
        <v>42399.707407407404</v>
      </c>
      <c r="T3430" s="15">
        <f t="shared" si="429"/>
        <v>42420.878472222219</v>
      </c>
      <c r="U3430">
        <f t="shared" ref="U3430:U3431" si="431">YEAR(S3430)</f>
        <v>2016</v>
      </c>
    </row>
    <row r="3431" spans="1:21" ht="49" x14ac:dyDescent="0.25">
      <c r="A3431">
        <v>3986</v>
      </c>
      <c r="B3431" s="3" t="s">
        <v>3982</v>
      </c>
      <c r="C3431" s="3" t="s">
        <v>8092</v>
      </c>
      <c r="D3431" s="6">
        <v>5000</v>
      </c>
      <c r="E3431" s="8">
        <v>488</v>
      </c>
      <c r="F3431" t="s">
        <v>8220</v>
      </c>
      <c r="G3431" t="s">
        <v>8224</v>
      </c>
      <c r="H3431" t="s">
        <v>8246</v>
      </c>
      <c r="I3431">
        <v>1462539840</v>
      </c>
      <c r="J3431">
        <v>1460034594</v>
      </c>
      <c r="K3431" t="b">
        <v>0</v>
      </c>
      <c r="L3431">
        <v>13</v>
      </c>
      <c r="M3431" t="b">
        <v>0</v>
      </c>
      <c r="N3431" t="s">
        <v>8269</v>
      </c>
      <c r="O3431">
        <f t="shared" si="425"/>
        <v>10</v>
      </c>
      <c r="P3431">
        <f t="shared" si="427"/>
        <v>37.54</v>
      </c>
      <c r="Q3431" s="10" t="s">
        <v>8323</v>
      </c>
      <c r="R3431" t="s">
        <v>8326</v>
      </c>
      <c r="S3431" s="14">
        <f t="shared" si="428"/>
        <v>42467.548541666663</v>
      </c>
      <c r="T3431" s="15">
        <f t="shared" si="429"/>
        <v>42496.544444444444</v>
      </c>
      <c r="U3431">
        <f t="shared" si="431"/>
        <v>2016</v>
      </c>
    </row>
    <row r="3432" spans="1:21" ht="33" hidden="1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425"/>
        <v>5</v>
      </c>
      <c r="P3432">
        <f t="shared" si="427"/>
        <v>25</v>
      </c>
      <c r="Q3432" s="10" t="s">
        <v>8323</v>
      </c>
      <c r="R3432" t="s">
        <v>8335</v>
      </c>
      <c r="S3432" s="14">
        <f t="shared" si="428"/>
        <v>42756.018506944441</v>
      </c>
      <c r="T3432" s="15">
        <f t="shared" si="429"/>
        <v>42786.018506944441</v>
      </c>
    </row>
    <row r="3433" spans="1:21" ht="49" x14ac:dyDescent="0.25">
      <c r="A3433">
        <v>3987</v>
      </c>
      <c r="B3433" s="3" t="s">
        <v>3983</v>
      </c>
      <c r="C3433" s="3" t="s">
        <v>8093</v>
      </c>
      <c r="D3433" s="6">
        <v>400</v>
      </c>
      <c r="E3433" s="8">
        <v>151</v>
      </c>
      <c r="F3433" t="s">
        <v>8220</v>
      </c>
      <c r="G3433" t="s">
        <v>8224</v>
      </c>
      <c r="H3433" t="s">
        <v>8246</v>
      </c>
      <c r="I3433">
        <v>1400278290</v>
      </c>
      <c r="J3433">
        <v>1399414290</v>
      </c>
      <c r="K3433" t="b">
        <v>0</v>
      </c>
      <c r="L3433">
        <v>13</v>
      </c>
      <c r="M3433" t="b">
        <v>0</v>
      </c>
      <c r="N3433" t="s">
        <v>8269</v>
      </c>
      <c r="O3433">
        <f t="shared" si="425"/>
        <v>38</v>
      </c>
      <c r="P3433">
        <f t="shared" si="427"/>
        <v>11.62</v>
      </c>
      <c r="Q3433" s="10" t="s">
        <v>8323</v>
      </c>
      <c r="R3433" t="s">
        <v>8326</v>
      </c>
      <c r="S3433" s="14">
        <f t="shared" si="428"/>
        <v>41765.92465277778</v>
      </c>
      <c r="T3433" s="15">
        <f t="shared" si="429"/>
        <v>41775.92465277778</v>
      </c>
      <c r="U3433">
        <f t="shared" ref="U3433:U3437" si="432">YEAR(S3433)</f>
        <v>2014</v>
      </c>
    </row>
    <row r="3434" spans="1:21" ht="33" x14ac:dyDescent="0.25">
      <c r="A3434">
        <v>3988</v>
      </c>
      <c r="B3434" s="3" t="s">
        <v>3984</v>
      </c>
      <c r="C3434" s="3" t="s">
        <v>8094</v>
      </c>
      <c r="D3434" s="6">
        <v>1500</v>
      </c>
      <c r="E3434" s="8">
        <v>32</v>
      </c>
      <c r="F3434" t="s">
        <v>8220</v>
      </c>
      <c r="G3434" t="s">
        <v>8223</v>
      </c>
      <c r="H3434" t="s">
        <v>8245</v>
      </c>
      <c r="I3434">
        <v>1440813413</v>
      </c>
      <c r="J3434">
        <v>1439517413</v>
      </c>
      <c r="K3434" t="b">
        <v>0</v>
      </c>
      <c r="L3434">
        <v>4</v>
      </c>
      <c r="M3434" t="b">
        <v>0</v>
      </c>
      <c r="N3434" t="s">
        <v>8269</v>
      </c>
      <c r="O3434">
        <f t="shared" si="425"/>
        <v>2</v>
      </c>
      <c r="P3434">
        <f t="shared" si="427"/>
        <v>8</v>
      </c>
      <c r="Q3434" s="10" t="s">
        <v>8323</v>
      </c>
      <c r="R3434" t="s">
        <v>8326</v>
      </c>
      <c r="S3434" s="14">
        <f t="shared" si="428"/>
        <v>42230.08116898148</v>
      </c>
      <c r="T3434" s="15">
        <f t="shared" si="429"/>
        <v>42245.08116898148</v>
      </c>
      <c r="U3434">
        <f t="shared" si="432"/>
        <v>2015</v>
      </c>
    </row>
    <row r="3435" spans="1:21" ht="49" x14ac:dyDescent="0.25">
      <c r="A3435">
        <v>3989</v>
      </c>
      <c r="B3435" s="3" t="s">
        <v>3985</v>
      </c>
      <c r="C3435" s="3" t="s">
        <v>8095</v>
      </c>
      <c r="D3435" s="6">
        <v>3000</v>
      </c>
      <c r="E3435" s="8">
        <v>0</v>
      </c>
      <c r="F3435" t="s">
        <v>8220</v>
      </c>
      <c r="G3435" t="s">
        <v>8223</v>
      </c>
      <c r="H3435" t="s">
        <v>8245</v>
      </c>
      <c r="I3435">
        <v>1447009181</v>
      </c>
      <c r="J3435">
        <v>1444413581</v>
      </c>
      <c r="K3435" t="b">
        <v>0</v>
      </c>
      <c r="L3435">
        <v>0</v>
      </c>
      <c r="M3435" t="b">
        <v>0</v>
      </c>
      <c r="N3435" t="s">
        <v>8269</v>
      </c>
      <c r="O3435">
        <f t="shared" si="425"/>
        <v>0</v>
      </c>
      <c r="P3435">
        <f t="shared" si="427"/>
        <v>0</v>
      </c>
      <c r="Q3435" s="10" t="s">
        <v>8323</v>
      </c>
      <c r="R3435" t="s">
        <v>8326</v>
      </c>
      <c r="S3435" s="14">
        <f t="shared" si="428"/>
        <v>42286.749780092592</v>
      </c>
      <c r="T3435" s="15">
        <f t="shared" si="429"/>
        <v>42316.791446759264</v>
      </c>
      <c r="U3435">
        <f t="shared" si="432"/>
        <v>2015</v>
      </c>
    </row>
    <row r="3436" spans="1:21" ht="49" x14ac:dyDescent="0.25">
      <c r="A3436">
        <v>3990</v>
      </c>
      <c r="B3436" s="3" t="s">
        <v>3986</v>
      </c>
      <c r="C3436" s="3" t="s">
        <v>8096</v>
      </c>
      <c r="D3436" s="6">
        <v>1650</v>
      </c>
      <c r="E3436" s="8">
        <v>69</v>
      </c>
      <c r="F3436" t="s">
        <v>8220</v>
      </c>
      <c r="G3436" t="s">
        <v>8224</v>
      </c>
      <c r="H3436" t="s">
        <v>8246</v>
      </c>
      <c r="I3436">
        <v>1456934893</v>
      </c>
      <c r="J3436">
        <v>1454342893</v>
      </c>
      <c r="K3436" t="b">
        <v>0</v>
      </c>
      <c r="L3436">
        <v>3</v>
      </c>
      <c r="M3436" t="b">
        <v>0</v>
      </c>
      <c r="N3436" t="s">
        <v>8269</v>
      </c>
      <c r="O3436">
        <f t="shared" si="425"/>
        <v>4</v>
      </c>
      <c r="P3436">
        <f t="shared" si="427"/>
        <v>23</v>
      </c>
      <c r="Q3436" s="10" t="s">
        <v>8323</v>
      </c>
      <c r="R3436" t="s">
        <v>8326</v>
      </c>
      <c r="S3436" s="14">
        <f t="shared" si="428"/>
        <v>42401.672372685185</v>
      </c>
      <c r="T3436" s="15">
        <f t="shared" si="429"/>
        <v>42431.672372685185</v>
      </c>
      <c r="U3436">
        <f t="shared" si="432"/>
        <v>2016</v>
      </c>
    </row>
    <row r="3437" spans="1:21" ht="33" x14ac:dyDescent="0.25">
      <c r="A3437">
        <v>3991</v>
      </c>
      <c r="B3437" s="3" t="s">
        <v>3987</v>
      </c>
      <c r="C3437" s="3" t="s">
        <v>8097</v>
      </c>
      <c r="D3437" s="6">
        <v>500</v>
      </c>
      <c r="E3437" s="8">
        <v>100</v>
      </c>
      <c r="F3437" t="s">
        <v>8220</v>
      </c>
      <c r="G3437" t="s">
        <v>8223</v>
      </c>
      <c r="H3437" t="s">
        <v>8245</v>
      </c>
      <c r="I3437">
        <v>1433086082</v>
      </c>
      <c r="J3437">
        <v>1430494082</v>
      </c>
      <c r="K3437" t="b">
        <v>0</v>
      </c>
      <c r="L3437">
        <v>1</v>
      </c>
      <c r="M3437" t="b">
        <v>0</v>
      </c>
      <c r="N3437" t="s">
        <v>8269</v>
      </c>
      <c r="O3437">
        <f t="shared" si="425"/>
        <v>20</v>
      </c>
      <c r="P3437">
        <f t="shared" si="427"/>
        <v>100</v>
      </c>
      <c r="Q3437" s="10" t="s">
        <v>8323</v>
      </c>
      <c r="R3437" t="s">
        <v>8326</v>
      </c>
      <c r="S3437" s="14">
        <f t="shared" si="428"/>
        <v>42125.644467592589</v>
      </c>
      <c r="T3437" s="15">
        <f t="shared" si="429"/>
        <v>42155.644467592589</v>
      </c>
      <c r="U3437">
        <f t="shared" si="432"/>
        <v>2015</v>
      </c>
    </row>
    <row r="3438" spans="1:21" ht="33" hidden="1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425"/>
        <v>2</v>
      </c>
      <c r="P3438">
        <f t="shared" si="427"/>
        <v>4.8</v>
      </c>
      <c r="Q3438" s="10" t="s">
        <v>8321</v>
      </c>
      <c r="R3438" t="s">
        <v>8339</v>
      </c>
      <c r="S3438" s="14">
        <f t="shared" si="428"/>
        <v>41513.107256944444</v>
      </c>
      <c r="T3438" s="15">
        <f t="shared" si="429"/>
        <v>41528.107256944444</v>
      </c>
    </row>
    <row r="3439" spans="1:21" ht="49" hidden="1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425"/>
        <v>0</v>
      </c>
      <c r="P3439">
        <f t="shared" si="427"/>
        <v>2.67</v>
      </c>
      <c r="Q3439" s="10" t="s">
        <v>8323</v>
      </c>
      <c r="R3439" t="s">
        <v>8324</v>
      </c>
      <c r="S3439" s="14">
        <f t="shared" si="428"/>
        <v>42097.649224537032</v>
      </c>
      <c r="T3439" s="15">
        <f t="shared" si="429"/>
        <v>42157.649224537032</v>
      </c>
    </row>
    <row r="3440" spans="1:21" ht="49" x14ac:dyDescent="0.25">
      <c r="A3440">
        <v>3992</v>
      </c>
      <c r="B3440" s="3" t="s">
        <v>3988</v>
      </c>
      <c r="C3440" s="3" t="s">
        <v>8098</v>
      </c>
      <c r="D3440" s="6">
        <v>10000</v>
      </c>
      <c r="E3440" s="8">
        <v>541</v>
      </c>
      <c r="F3440" t="s">
        <v>8220</v>
      </c>
      <c r="G3440" t="s">
        <v>8223</v>
      </c>
      <c r="H3440" t="s">
        <v>8245</v>
      </c>
      <c r="I3440">
        <v>1449876859</v>
      </c>
      <c r="J3440">
        <v>1444689259</v>
      </c>
      <c r="K3440" t="b">
        <v>0</v>
      </c>
      <c r="L3440">
        <v>9</v>
      </c>
      <c r="M3440" t="b">
        <v>0</v>
      </c>
      <c r="N3440" t="s">
        <v>8269</v>
      </c>
      <c r="O3440">
        <f t="shared" si="425"/>
        <v>5</v>
      </c>
      <c r="P3440">
        <f t="shared" si="427"/>
        <v>60.11</v>
      </c>
      <c r="Q3440" s="10" t="s">
        <v>8323</v>
      </c>
      <c r="R3440" t="s">
        <v>8326</v>
      </c>
      <c r="S3440" s="14">
        <f t="shared" si="428"/>
        <v>42289.94049768518</v>
      </c>
      <c r="T3440" s="15">
        <f t="shared" si="429"/>
        <v>42349.982164351852</v>
      </c>
      <c r="U3440">
        <f t="shared" ref="U3440:U3441" si="433">YEAR(S3440)</f>
        <v>2015</v>
      </c>
    </row>
    <row r="3441" spans="1:21" ht="49" x14ac:dyDescent="0.25">
      <c r="A3441">
        <v>3993</v>
      </c>
      <c r="B3441" s="3" t="s">
        <v>3989</v>
      </c>
      <c r="C3441" s="3" t="s">
        <v>8099</v>
      </c>
      <c r="D3441" s="6">
        <v>50000</v>
      </c>
      <c r="E3441" s="8">
        <v>3</v>
      </c>
      <c r="F3441" t="s">
        <v>8220</v>
      </c>
      <c r="G3441" t="s">
        <v>8223</v>
      </c>
      <c r="H3441" t="s">
        <v>8245</v>
      </c>
      <c r="I3441">
        <v>1431549912</v>
      </c>
      <c r="J3441">
        <v>1428957912</v>
      </c>
      <c r="K3441" t="b">
        <v>0</v>
      </c>
      <c r="L3441">
        <v>1</v>
      </c>
      <c r="M3441" t="b">
        <v>0</v>
      </c>
      <c r="N3441" t="s">
        <v>8269</v>
      </c>
      <c r="O3441">
        <f t="shared" si="425"/>
        <v>0</v>
      </c>
      <c r="P3441">
        <f t="shared" si="427"/>
        <v>3</v>
      </c>
      <c r="Q3441" s="10" t="s">
        <v>8323</v>
      </c>
      <c r="R3441" t="s">
        <v>8326</v>
      </c>
      <c r="S3441" s="14">
        <f t="shared" si="428"/>
        <v>42107.864722222221</v>
      </c>
      <c r="T3441" s="15">
        <f t="shared" si="429"/>
        <v>42137.864722222221</v>
      </c>
      <c r="U3441">
        <f t="shared" si="433"/>
        <v>2015</v>
      </c>
    </row>
    <row r="3442" spans="1:21" ht="33" hidden="1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425"/>
        <v>1</v>
      </c>
      <c r="P3442">
        <f t="shared" si="427"/>
        <v>22</v>
      </c>
      <c r="Q3442" s="10" t="s">
        <v>8327</v>
      </c>
      <c r="R3442" t="s">
        <v>8330</v>
      </c>
      <c r="S3442" s="14">
        <f t="shared" si="428"/>
        <v>42286.861493055556</v>
      </c>
      <c r="T3442" s="15">
        <f t="shared" si="429"/>
        <v>42316.90315972222</v>
      </c>
    </row>
    <row r="3443" spans="1:21" ht="65" hidden="1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425"/>
        <v>0</v>
      </c>
      <c r="P3443">
        <f t="shared" si="427"/>
        <v>7.33</v>
      </c>
      <c r="Q3443" s="10" t="s">
        <v>8323</v>
      </c>
      <c r="R3443" t="s">
        <v>8324</v>
      </c>
      <c r="S3443" s="14">
        <f t="shared" si="428"/>
        <v>42409.571284722217</v>
      </c>
      <c r="T3443" s="15">
        <f t="shared" si="429"/>
        <v>42439.571284722217</v>
      </c>
    </row>
    <row r="3444" spans="1:21" ht="49" hidden="1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425"/>
        <v>1</v>
      </c>
      <c r="P3444">
        <f t="shared" si="427"/>
        <v>7</v>
      </c>
      <c r="Q3444" s="10" t="s">
        <v>8311</v>
      </c>
      <c r="R3444" t="s">
        <v>8352</v>
      </c>
      <c r="S3444" s="14">
        <f t="shared" si="428"/>
        <v>41456.981215277774</v>
      </c>
      <c r="T3444" s="15">
        <f t="shared" si="429"/>
        <v>41486.981215277774</v>
      </c>
    </row>
    <row r="3445" spans="1:21" ht="33" hidden="1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425"/>
        <v>0</v>
      </c>
      <c r="P3445">
        <f t="shared" si="427"/>
        <v>10.5</v>
      </c>
      <c r="Q3445" s="10" t="s">
        <v>8327</v>
      </c>
      <c r="R3445" t="s">
        <v>8350</v>
      </c>
      <c r="S3445" s="14">
        <f t="shared" si="428"/>
        <v>42429.84956018519</v>
      </c>
      <c r="T3445" s="15">
        <f t="shared" si="429"/>
        <v>42459.807893518519</v>
      </c>
    </row>
    <row r="3446" spans="1:21" ht="49" hidden="1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425"/>
        <v>1</v>
      </c>
      <c r="P3446">
        <f t="shared" si="427"/>
        <v>3</v>
      </c>
      <c r="Q3446" s="10" t="s">
        <v>8316</v>
      </c>
      <c r="R3446" t="s">
        <v>8334</v>
      </c>
      <c r="S3446" s="14">
        <f t="shared" si="428"/>
        <v>41250.025902777779</v>
      </c>
      <c r="T3446" s="15">
        <f t="shared" si="429"/>
        <v>41280.025902777779</v>
      </c>
    </row>
    <row r="3447" spans="1:21" ht="49" hidden="1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425"/>
        <v>0</v>
      </c>
      <c r="P3447">
        <f t="shared" si="427"/>
        <v>10.5</v>
      </c>
      <c r="Q3447" s="10" t="s">
        <v>8316</v>
      </c>
      <c r="R3447" t="s">
        <v>8344</v>
      </c>
      <c r="S3447" s="14">
        <f t="shared" si="428"/>
        <v>42496.264965277776</v>
      </c>
      <c r="T3447" s="15">
        <f t="shared" si="429"/>
        <v>42526.264965277776</v>
      </c>
    </row>
    <row r="3448" spans="1:21" ht="49" hidden="1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425"/>
        <v>1</v>
      </c>
      <c r="P3448">
        <f t="shared" si="427"/>
        <v>10.5</v>
      </c>
      <c r="Q3448" s="10" t="s">
        <v>8319</v>
      </c>
      <c r="R3448" t="s">
        <v>8345</v>
      </c>
      <c r="S3448" s="14">
        <f t="shared" si="428"/>
        <v>42382.130833333329</v>
      </c>
      <c r="T3448" s="15">
        <f t="shared" si="429"/>
        <v>42412.130833333329</v>
      </c>
    </row>
    <row r="3449" spans="1:21" ht="33" x14ac:dyDescent="0.25">
      <c r="A3449">
        <v>3994</v>
      </c>
      <c r="B3449" s="3" t="s">
        <v>3990</v>
      </c>
      <c r="C3449" s="3" t="s">
        <v>8100</v>
      </c>
      <c r="D3449" s="6">
        <v>2000</v>
      </c>
      <c r="E3449" s="8">
        <v>5</v>
      </c>
      <c r="F3449" t="s">
        <v>8220</v>
      </c>
      <c r="G3449" t="s">
        <v>8223</v>
      </c>
      <c r="H3449" t="s">
        <v>8245</v>
      </c>
      <c r="I3449">
        <v>1405761690</v>
      </c>
      <c r="J3449">
        <v>1403169690</v>
      </c>
      <c r="K3449" t="b">
        <v>0</v>
      </c>
      <c r="L3449">
        <v>1</v>
      </c>
      <c r="M3449" t="b">
        <v>0</v>
      </c>
      <c r="N3449" t="s">
        <v>8269</v>
      </c>
      <c r="O3449">
        <f t="shared" si="425"/>
        <v>0</v>
      </c>
      <c r="P3449">
        <f t="shared" si="427"/>
        <v>5</v>
      </c>
      <c r="Q3449" s="10" t="s">
        <v>8323</v>
      </c>
      <c r="R3449" t="s">
        <v>8326</v>
      </c>
      <c r="S3449" s="14">
        <f t="shared" si="428"/>
        <v>41809.389930555553</v>
      </c>
      <c r="T3449" s="15">
        <f t="shared" si="429"/>
        <v>41839.389930555553</v>
      </c>
      <c r="U3449">
        <f t="shared" ref="U3449:U3452" si="434">YEAR(S3449)</f>
        <v>2014</v>
      </c>
    </row>
    <row r="3450" spans="1:21" ht="49" x14ac:dyDescent="0.25">
      <c r="A3450">
        <v>3995</v>
      </c>
      <c r="B3450" s="3" t="s">
        <v>3991</v>
      </c>
      <c r="C3450" s="3" t="s">
        <v>8101</v>
      </c>
      <c r="D3450" s="6">
        <v>200</v>
      </c>
      <c r="E3450" s="8">
        <v>70</v>
      </c>
      <c r="F3450" t="s">
        <v>8220</v>
      </c>
      <c r="G3450" t="s">
        <v>8224</v>
      </c>
      <c r="H3450" t="s">
        <v>8246</v>
      </c>
      <c r="I3450">
        <v>1423913220</v>
      </c>
      <c r="J3450">
        <v>1421339077</v>
      </c>
      <c r="K3450" t="b">
        <v>0</v>
      </c>
      <c r="L3450">
        <v>4</v>
      </c>
      <c r="M3450" t="b">
        <v>0</v>
      </c>
      <c r="N3450" t="s">
        <v>8269</v>
      </c>
      <c r="O3450">
        <f t="shared" si="425"/>
        <v>35</v>
      </c>
      <c r="P3450">
        <f t="shared" si="427"/>
        <v>17.5</v>
      </c>
      <c r="Q3450" s="10" t="s">
        <v>8323</v>
      </c>
      <c r="R3450" t="s">
        <v>8326</v>
      </c>
      <c r="S3450" s="14">
        <f t="shared" si="428"/>
        <v>42019.683761574073</v>
      </c>
      <c r="T3450" s="15">
        <f t="shared" si="429"/>
        <v>42049.477083333331</v>
      </c>
      <c r="U3450">
        <f t="shared" si="434"/>
        <v>2015</v>
      </c>
    </row>
    <row r="3451" spans="1:21" ht="49" x14ac:dyDescent="0.25">
      <c r="A3451">
        <v>3996</v>
      </c>
      <c r="B3451" s="3" t="s">
        <v>3992</v>
      </c>
      <c r="C3451" s="3" t="s">
        <v>8102</v>
      </c>
      <c r="D3451" s="6">
        <v>3000</v>
      </c>
      <c r="E3451" s="8">
        <v>497</v>
      </c>
      <c r="F3451" t="s">
        <v>8220</v>
      </c>
      <c r="G3451" t="s">
        <v>8223</v>
      </c>
      <c r="H3451" t="s">
        <v>8245</v>
      </c>
      <c r="I3451">
        <v>1416499440</v>
      </c>
      <c r="J3451">
        <v>1415341464</v>
      </c>
      <c r="K3451" t="b">
        <v>0</v>
      </c>
      <c r="L3451">
        <v>17</v>
      </c>
      <c r="M3451" t="b">
        <v>0</v>
      </c>
      <c r="N3451" t="s">
        <v>8269</v>
      </c>
      <c r="O3451">
        <f t="shared" si="425"/>
        <v>17</v>
      </c>
      <c r="P3451">
        <f t="shared" si="427"/>
        <v>29.24</v>
      </c>
      <c r="Q3451" s="10" t="s">
        <v>8323</v>
      </c>
      <c r="R3451" t="s">
        <v>8326</v>
      </c>
      <c r="S3451" s="14">
        <f t="shared" si="428"/>
        <v>41950.26694444444</v>
      </c>
      <c r="T3451" s="15">
        <f t="shared" si="429"/>
        <v>41963.669444444444</v>
      </c>
      <c r="U3451">
        <f t="shared" si="434"/>
        <v>2014</v>
      </c>
    </row>
    <row r="3452" spans="1:21" ht="49" x14ac:dyDescent="0.25">
      <c r="A3452">
        <v>3997</v>
      </c>
      <c r="B3452" s="3" t="s">
        <v>3993</v>
      </c>
      <c r="C3452" s="3" t="s">
        <v>8103</v>
      </c>
      <c r="D3452" s="6">
        <v>3000</v>
      </c>
      <c r="E3452" s="8">
        <v>0</v>
      </c>
      <c r="F3452" t="s">
        <v>8220</v>
      </c>
      <c r="G3452" t="s">
        <v>8224</v>
      </c>
      <c r="H3452" t="s">
        <v>8246</v>
      </c>
      <c r="I3452">
        <v>1428222221</v>
      </c>
      <c r="J3452">
        <v>1425633821</v>
      </c>
      <c r="K3452" t="b">
        <v>0</v>
      </c>
      <c r="L3452">
        <v>0</v>
      </c>
      <c r="M3452" t="b">
        <v>0</v>
      </c>
      <c r="N3452" t="s">
        <v>8269</v>
      </c>
      <c r="O3452">
        <f t="shared" si="425"/>
        <v>0</v>
      </c>
      <c r="P3452">
        <f t="shared" si="427"/>
        <v>0</v>
      </c>
      <c r="Q3452" s="10" t="s">
        <v>8323</v>
      </c>
      <c r="R3452" t="s">
        <v>8326</v>
      </c>
      <c r="S3452" s="14">
        <f t="shared" si="428"/>
        <v>42069.391446759255</v>
      </c>
      <c r="T3452" s="15">
        <f t="shared" si="429"/>
        <v>42099.349780092598</v>
      </c>
      <c r="U3452">
        <f t="shared" si="434"/>
        <v>2015</v>
      </c>
    </row>
    <row r="3453" spans="1:21" ht="49" hidden="1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425"/>
        <v>0</v>
      </c>
      <c r="P3453">
        <f t="shared" si="427"/>
        <v>20</v>
      </c>
      <c r="Q3453" s="10" t="s">
        <v>8321</v>
      </c>
      <c r="R3453" t="s">
        <v>8325</v>
      </c>
      <c r="S3453" s="14">
        <f t="shared" si="428"/>
        <v>42202.594293981485</v>
      </c>
      <c r="T3453" s="15">
        <f t="shared" si="429"/>
        <v>42232.587974537033</v>
      </c>
    </row>
    <row r="3454" spans="1:21" ht="49" hidden="1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425"/>
        <v>1</v>
      </c>
      <c r="P3454">
        <f t="shared" si="427"/>
        <v>20</v>
      </c>
      <c r="Q3454" s="10" t="s">
        <v>8308</v>
      </c>
      <c r="R3454" t="s">
        <v>8342</v>
      </c>
      <c r="S3454" s="14">
        <f t="shared" si="428"/>
        <v>42340.847361111111</v>
      </c>
      <c r="T3454" s="15">
        <f t="shared" si="429"/>
        <v>42370.847361111111</v>
      </c>
    </row>
    <row r="3455" spans="1:21" ht="49" hidden="1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425"/>
        <v>0</v>
      </c>
      <c r="P3455">
        <f t="shared" si="427"/>
        <v>10</v>
      </c>
      <c r="Q3455" s="10" t="s">
        <v>8308</v>
      </c>
      <c r="R3455" t="s">
        <v>8342</v>
      </c>
      <c r="S3455" s="14">
        <f t="shared" si="428"/>
        <v>42545.705266203702</v>
      </c>
      <c r="T3455" s="15">
        <f t="shared" si="429"/>
        <v>42582.666666666672</v>
      </c>
    </row>
    <row r="3456" spans="1:21" ht="49" hidden="1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425"/>
        <v>1</v>
      </c>
      <c r="P3456">
        <f t="shared" si="427"/>
        <v>10</v>
      </c>
      <c r="Q3456" s="10" t="s">
        <v>8327</v>
      </c>
      <c r="R3456" t="s">
        <v>8328</v>
      </c>
      <c r="S3456" s="14">
        <f t="shared" si="428"/>
        <v>40981.802615740737</v>
      </c>
      <c r="T3456" s="15">
        <f t="shared" si="429"/>
        <v>41041.104861111111</v>
      </c>
    </row>
    <row r="3457" spans="1:21" ht="49" hidden="1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425"/>
        <v>1</v>
      </c>
      <c r="P3457">
        <f t="shared" si="427"/>
        <v>20</v>
      </c>
      <c r="Q3457" s="10" t="s">
        <v>8316</v>
      </c>
      <c r="R3457" t="s">
        <v>8344</v>
      </c>
      <c r="S3457" s="14">
        <f t="shared" si="428"/>
        <v>41821.407187500001</v>
      </c>
      <c r="T3457" s="15">
        <f t="shared" si="429"/>
        <v>41851.407187500001</v>
      </c>
    </row>
    <row r="3458" spans="1:21" ht="49" hidden="1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ref="O3458:O3521" si="435">ROUND(E3458/D3458*100,0)</f>
        <v>4</v>
      </c>
      <c r="P3458">
        <f t="shared" si="427"/>
        <v>20</v>
      </c>
      <c r="Q3458" s="10" t="s">
        <v>8313</v>
      </c>
      <c r="R3458" t="s">
        <v>8355</v>
      </c>
      <c r="S3458" s="14">
        <f t="shared" si="428"/>
        <v>42170.996527777781</v>
      </c>
      <c r="T3458" s="15">
        <f t="shared" si="429"/>
        <v>42185.996527777781</v>
      </c>
    </row>
    <row r="3459" spans="1:21" ht="33" hidden="1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si="435"/>
        <v>0</v>
      </c>
      <c r="P3459">
        <f t="shared" si="427"/>
        <v>20</v>
      </c>
      <c r="Q3459" s="10" t="s">
        <v>8327</v>
      </c>
      <c r="R3459" t="s">
        <v>8330</v>
      </c>
      <c r="S3459" s="14">
        <f t="shared" si="428"/>
        <v>41884.874328703707</v>
      </c>
      <c r="T3459" s="15">
        <f t="shared" si="429"/>
        <v>41914.874328703707</v>
      </c>
    </row>
    <row r="3460" spans="1:21" ht="49" x14ac:dyDescent="0.25">
      <c r="A3460">
        <v>3998</v>
      </c>
      <c r="B3460" s="3" t="s">
        <v>3994</v>
      </c>
      <c r="C3460" s="3" t="s">
        <v>8104</v>
      </c>
      <c r="D3460" s="6">
        <v>1250</v>
      </c>
      <c r="E3460" s="8">
        <v>715</v>
      </c>
      <c r="F3460" t="s">
        <v>8220</v>
      </c>
      <c r="G3460" t="s">
        <v>8223</v>
      </c>
      <c r="H3460" t="s">
        <v>8245</v>
      </c>
      <c r="I3460">
        <v>1427580426</v>
      </c>
      <c r="J3460">
        <v>1424992026</v>
      </c>
      <c r="K3460" t="b">
        <v>0</v>
      </c>
      <c r="L3460">
        <v>12</v>
      </c>
      <c r="M3460" t="b">
        <v>0</v>
      </c>
      <c r="N3460" t="s">
        <v>8269</v>
      </c>
      <c r="O3460">
        <f t="shared" si="435"/>
        <v>57</v>
      </c>
      <c r="P3460">
        <f t="shared" si="427"/>
        <v>59.58</v>
      </c>
      <c r="Q3460" s="10" t="s">
        <v>8323</v>
      </c>
      <c r="R3460" t="s">
        <v>8326</v>
      </c>
      <c r="S3460" s="14">
        <f t="shared" si="428"/>
        <v>42061.963263888887</v>
      </c>
      <c r="T3460" s="15">
        <f t="shared" si="429"/>
        <v>42091.921597222223</v>
      </c>
      <c r="U3460">
        <f t="shared" ref="U3460:U3464" si="436">YEAR(S3460)</f>
        <v>2015</v>
      </c>
    </row>
    <row r="3461" spans="1:21" ht="49" x14ac:dyDescent="0.25">
      <c r="A3461">
        <v>3999</v>
      </c>
      <c r="B3461" s="3" t="s">
        <v>3995</v>
      </c>
      <c r="C3461" s="3" t="s">
        <v>8105</v>
      </c>
      <c r="D3461" s="6">
        <v>7000</v>
      </c>
      <c r="E3461" s="8">
        <v>1156</v>
      </c>
      <c r="F3461" t="s">
        <v>8220</v>
      </c>
      <c r="G3461" t="s">
        <v>8223</v>
      </c>
      <c r="H3461" t="s">
        <v>8245</v>
      </c>
      <c r="I3461">
        <v>1409514709</v>
      </c>
      <c r="J3461">
        <v>1406058798</v>
      </c>
      <c r="K3461" t="b">
        <v>0</v>
      </c>
      <c r="L3461">
        <v>14</v>
      </c>
      <c r="M3461" t="b">
        <v>0</v>
      </c>
      <c r="N3461" t="s">
        <v>8269</v>
      </c>
      <c r="O3461">
        <f t="shared" si="435"/>
        <v>17</v>
      </c>
      <c r="P3461">
        <f t="shared" si="427"/>
        <v>82.57</v>
      </c>
      <c r="Q3461" s="10" t="s">
        <v>8323</v>
      </c>
      <c r="R3461" t="s">
        <v>8326</v>
      </c>
      <c r="S3461" s="14">
        <f t="shared" si="428"/>
        <v>41842.828680555554</v>
      </c>
      <c r="T3461" s="15">
        <f t="shared" si="429"/>
        <v>41882.827650462961</v>
      </c>
      <c r="U3461">
        <f t="shared" si="436"/>
        <v>2014</v>
      </c>
    </row>
    <row r="3462" spans="1:21" ht="21" x14ac:dyDescent="0.25">
      <c r="A3462">
        <v>4000</v>
      </c>
      <c r="B3462" s="3" t="s">
        <v>3996</v>
      </c>
      <c r="C3462" s="3" t="s">
        <v>8106</v>
      </c>
      <c r="D3462" s="6">
        <v>8000</v>
      </c>
      <c r="E3462" s="8">
        <v>10</v>
      </c>
      <c r="F3462" t="s">
        <v>8220</v>
      </c>
      <c r="G3462" t="s">
        <v>8223</v>
      </c>
      <c r="H3462" t="s">
        <v>8245</v>
      </c>
      <c r="I3462">
        <v>1462631358</v>
      </c>
      <c r="J3462">
        <v>1457450958</v>
      </c>
      <c r="K3462" t="b">
        <v>0</v>
      </c>
      <c r="L3462">
        <v>1</v>
      </c>
      <c r="M3462" t="b">
        <v>0</v>
      </c>
      <c r="N3462" t="s">
        <v>8269</v>
      </c>
      <c r="O3462">
        <f t="shared" si="435"/>
        <v>0</v>
      </c>
      <c r="P3462">
        <f t="shared" si="427"/>
        <v>10</v>
      </c>
      <c r="Q3462" s="10" t="s">
        <v>8323</v>
      </c>
      <c r="R3462" t="s">
        <v>8326</v>
      </c>
      <c r="S3462" s="14">
        <f t="shared" si="428"/>
        <v>42437.64534722222</v>
      </c>
      <c r="T3462" s="15">
        <f t="shared" si="429"/>
        <v>42497.603680555556</v>
      </c>
      <c r="U3462">
        <f t="shared" si="436"/>
        <v>2016</v>
      </c>
    </row>
    <row r="3463" spans="1:21" ht="49" x14ac:dyDescent="0.25">
      <c r="A3463">
        <v>4001</v>
      </c>
      <c r="B3463" s="3" t="s">
        <v>3997</v>
      </c>
      <c r="C3463" s="3" t="s">
        <v>8107</v>
      </c>
      <c r="D3463" s="6">
        <v>1200</v>
      </c>
      <c r="E3463" s="8">
        <v>453</v>
      </c>
      <c r="F3463" t="s">
        <v>8220</v>
      </c>
      <c r="G3463" t="s">
        <v>8224</v>
      </c>
      <c r="H3463" t="s">
        <v>8246</v>
      </c>
      <c r="I3463">
        <v>1488394800</v>
      </c>
      <c r="J3463">
        <v>1486681708</v>
      </c>
      <c r="K3463" t="b">
        <v>0</v>
      </c>
      <c r="L3463">
        <v>14</v>
      </c>
      <c r="M3463" t="b">
        <v>0</v>
      </c>
      <c r="N3463" t="s">
        <v>8269</v>
      </c>
      <c r="O3463">
        <f t="shared" si="435"/>
        <v>38</v>
      </c>
      <c r="P3463">
        <f t="shared" si="427"/>
        <v>32.36</v>
      </c>
      <c r="Q3463" s="10" t="s">
        <v>8323</v>
      </c>
      <c r="R3463" t="s">
        <v>8326</v>
      </c>
      <c r="S3463" s="14">
        <f t="shared" si="428"/>
        <v>42775.964212962965</v>
      </c>
      <c r="T3463" s="15">
        <f t="shared" si="429"/>
        <v>42795.791666666672</v>
      </c>
      <c r="U3463">
        <f t="shared" si="436"/>
        <v>2017</v>
      </c>
    </row>
    <row r="3464" spans="1:21" ht="49" x14ac:dyDescent="0.25">
      <c r="A3464">
        <v>4002</v>
      </c>
      <c r="B3464" s="3" t="s">
        <v>3998</v>
      </c>
      <c r="C3464" s="3" t="s">
        <v>8108</v>
      </c>
      <c r="D3464" s="6">
        <v>1250</v>
      </c>
      <c r="E3464" s="8">
        <v>23</v>
      </c>
      <c r="F3464" t="s">
        <v>8220</v>
      </c>
      <c r="G3464" t="s">
        <v>8223</v>
      </c>
      <c r="H3464" t="s">
        <v>8245</v>
      </c>
      <c r="I3464">
        <v>1411779761</v>
      </c>
      <c r="J3464">
        <v>1409187761</v>
      </c>
      <c r="K3464" t="b">
        <v>0</v>
      </c>
      <c r="L3464">
        <v>4</v>
      </c>
      <c r="M3464" t="b">
        <v>0</v>
      </c>
      <c r="N3464" t="s">
        <v>8269</v>
      </c>
      <c r="O3464">
        <f t="shared" si="435"/>
        <v>2</v>
      </c>
      <c r="P3464">
        <f t="shared" si="427"/>
        <v>5.75</v>
      </c>
      <c r="Q3464" s="10" t="s">
        <v>8323</v>
      </c>
      <c r="R3464" t="s">
        <v>8326</v>
      </c>
      <c r="S3464" s="14">
        <f t="shared" si="428"/>
        <v>41879.043530092589</v>
      </c>
      <c r="T3464" s="15">
        <f t="shared" si="429"/>
        <v>41909.043530092589</v>
      </c>
      <c r="U3464">
        <f t="shared" si="436"/>
        <v>2014</v>
      </c>
    </row>
    <row r="3465" spans="1:21" ht="49" hidden="1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435"/>
        <v>0</v>
      </c>
      <c r="P3465">
        <f t="shared" si="427"/>
        <v>3.8</v>
      </c>
      <c r="Q3465" s="10" t="s">
        <v>8308</v>
      </c>
      <c r="R3465" t="s">
        <v>8315</v>
      </c>
      <c r="S3465" s="14">
        <f t="shared" si="428"/>
        <v>42272.713171296295</v>
      </c>
      <c r="T3465" s="15">
        <f t="shared" si="429"/>
        <v>42332.754837962959</v>
      </c>
    </row>
    <row r="3466" spans="1:21" ht="49" x14ac:dyDescent="0.25">
      <c r="A3466">
        <v>4003</v>
      </c>
      <c r="B3466" s="3" t="s">
        <v>3999</v>
      </c>
      <c r="C3466" s="3" t="s">
        <v>8071</v>
      </c>
      <c r="D3466" s="6">
        <v>2000</v>
      </c>
      <c r="E3466" s="8">
        <v>201</v>
      </c>
      <c r="F3466" t="s">
        <v>8220</v>
      </c>
      <c r="G3466" t="s">
        <v>8223</v>
      </c>
      <c r="H3466" t="s">
        <v>8245</v>
      </c>
      <c r="I3466">
        <v>1424009147</v>
      </c>
      <c r="J3466">
        <v>1421417147</v>
      </c>
      <c r="K3466" t="b">
        <v>0</v>
      </c>
      <c r="L3466">
        <v>2</v>
      </c>
      <c r="M3466" t="b">
        <v>0</v>
      </c>
      <c r="N3466" t="s">
        <v>8269</v>
      </c>
      <c r="O3466">
        <f t="shared" si="435"/>
        <v>10</v>
      </c>
      <c r="P3466">
        <f t="shared" si="427"/>
        <v>100.5</v>
      </c>
      <c r="Q3466" s="10" t="s">
        <v>8323</v>
      </c>
      <c r="R3466" t="s">
        <v>8326</v>
      </c>
      <c r="S3466" s="14">
        <f t="shared" si="428"/>
        <v>42020.587349537032</v>
      </c>
      <c r="T3466" s="15">
        <f t="shared" si="429"/>
        <v>42050.587349537032</v>
      </c>
      <c r="U3466">
        <f>YEAR(S3466)</f>
        <v>2015</v>
      </c>
    </row>
    <row r="3467" spans="1:21" ht="21" hidden="1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435"/>
        <v>0</v>
      </c>
      <c r="P3467">
        <f t="shared" si="427"/>
        <v>3</v>
      </c>
      <c r="Q3467" s="10" t="s">
        <v>8308</v>
      </c>
      <c r="R3467" t="s">
        <v>8342</v>
      </c>
      <c r="S3467" s="14">
        <f t="shared" si="428"/>
        <v>42759.593310185184</v>
      </c>
      <c r="T3467" s="15">
        <f t="shared" si="429"/>
        <v>42819.55164351852</v>
      </c>
    </row>
    <row r="3468" spans="1:21" ht="49" hidden="1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435"/>
        <v>0</v>
      </c>
      <c r="P3468">
        <f t="shared" si="427"/>
        <v>18</v>
      </c>
      <c r="Q3468" s="10" t="s">
        <v>8327</v>
      </c>
      <c r="R3468" t="s">
        <v>8330</v>
      </c>
      <c r="S3468" s="14">
        <f t="shared" si="428"/>
        <v>42792.843969907408</v>
      </c>
      <c r="T3468" s="15">
        <f t="shared" si="429"/>
        <v>42852.802303240736</v>
      </c>
    </row>
    <row r="3469" spans="1:21" ht="49" hidden="1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435"/>
        <v>0</v>
      </c>
      <c r="P3469">
        <f t="shared" si="427"/>
        <v>5.67</v>
      </c>
      <c r="Q3469" s="10" t="s">
        <v>8321</v>
      </c>
      <c r="R3469" t="s">
        <v>8325</v>
      </c>
      <c r="S3469" s="14">
        <f t="shared" si="428"/>
        <v>41899.792037037041</v>
      </c>
      <c r="T3469" s="15">
        <f t="shared" si="429"/>
        <v>41929.792037037041</v>
      </c>
    </row>
    <row r="3470" spans="1:21" ht="49" hidden="1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435"/>
        <v>0</v>
      </c>
      <c r="P3470">
        <f t="shared" si="427"/>
        <v>5.67</v>
      </c>
      <c r="Q3470" s="10" t="s">
        <v>8319</v>
      </c>
      <c r="R3470" t="s">
        <v>8345</v>
      </c>
      <c r="S3470" s="14">
        <f t="shared" si="428"/>
        <v>42027.353738425925</v>
      </c>
      <c r="T3470" s="15">
        <f t="shared" si="429"/>
        <v>42057.353738425925</v>
      </c>
    </row>
    <row r="3471" spans="1:21" ht="49" hidden="1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435"/>
        <v>2</v>
      </c>
      <c r="P3471">
        <f t="shared" si="427"/>
        <v>5.33</v>
      </c>
      <c r="Q3471" s="10" t="s">
        <v>8316</v>
      </c>
      <c r="R3471" t="s">
        <v>8334</v>
      </c>
      <c r="S3471" s="14">
        <f t="shared" si="428"/>
        <v>40619.097210648149</v>
      </c>
      <c r="T3471" s="15">
        <f t="shared" si="429"/>
        <v>40657.290972222225</v>
      </c>
    </row>
    <row r="3472" spans="1:21" ht="21" x14ac:dyDescent="0.25">
      <c r="A3472">
        <v>4004</v>
      </c>
      <c r="B3472" s="3" t="s">
        <v>4000</v>
      </c>
      <c r="C3472" s="3" t="s">
        <v>8109</v>
      </c>
      <c r="D3472" s="6">
        <v>500</v>
      </c>
      <c r="E3472" s="8">
        <v>1</v>
      </c>
      <c r="F3472" t="s">
        <v>8220</v>
      </c>
      <c r="G3472" t="s">
        <v>8223</v>
      </c>
      <c r="H3472" t="s">
        <v>8245</v>
      </c>
      <c r="I3472">
        <v>1412740457</v>
      </c>
      <c r="J3472">
        <v>1410148457</v>
      </c>
      <c r="K3472" t="b">
        <v>0</v>
      </c>
      <c r="L3472">
        <v>1</v>
      </c>
      <c r="M3472" t="b">
        <v>0</v>
      </c>
      <c r="N3472" t="s">
        <v>8269</v>
      </c>
      <c r="O3472">
        <f t="shared" si="435"/>
        <v>0</v>
      </c>
      <c r="P3472">
        <f t="shared" si="427"/>
        <v>1</v>
      </c>
      <c r="Q3472" s="10" t="s">
        <v>8323</v>
      </c>
      <c r="R3472" t="s">
        <v>8326</v>
      </c>
      <c r="S3472" s="14">
        <f t="shared" si="428"/>
        <v>41890.16269675926</v>
      </c>
      <c r="T3472" s="15">
        <f t="shared" si="429"/>
        <v>41920.16269675926</v>
      </c>
      <c r="U3472">
        <f>YEAR(S3472)</f>
        <v>2014</v>
      </c>
    </row>
    <row r="3473" spans="1:21" ht="33" hidden="1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435"/>
        <v>0</v>
      </c>
      <c r="P3473">
        <f t="shared" si="427"/>
        <v>7.5</v>
      </c>
      <c r="Q3473" s="10" t="s">
        <v>8308</v>
      </c>
      <c r="R3473" t="s">
        <v>8310</v>
      </c>
      <c r="S3473" s="14">
        <f t="shared" si="428"/>
        <v>41803.116053240738</v>
      </c>
      <c r="T3473" s="15">
        <f t="shared" si="429"/>
        <v>41863.116053240738</v>
      </c>
    </row>
    <row r="3474" spans="1:21" ht="49" hidden="1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435"/>
        <v>1</v>
      </c>
      <c r="P3474">
        <f t="shared" si="427"/>
        <v>15</v>
      </c>
      <c r="Q3474" s="10" t="s">
        <v>8346</v>
      </c>
      <c r="R3474" t="s">
        <v>8347</v>
      </c>
      <c r="S3474" s="14">
        <f t="shared" si="428"/>
        <v>42775.172824074078</v>
      </c>
      <c r="T3474" s="15">
        <f t="shared" si="429"/>
        <v>42800.172824074078</v>
      </c>
    </row>
    <row r="3475" spans="1:21" ht="21" hidden="1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435"/>
        <v>0</v>
      </c>
      <c r="P3475">
        <f t="shared" si="427"/>
        <v>7.5</v>
      </c>
      <c r="Q3475" s="10" t="s">
        <v>8316</v>
      </c>
      <c r="R3475" t="s">
        <v>8334</v>
      </c>
      <c r="S3475" s="14">
        <f t="shared" si="428"/>
        <v>41845.866793981484</v>
      </c>
      <c r="T3475" s="15">
        <f t="shared" si="429"/>
        <v>41875.866793981484</v>
      </c>
    </row>
    <row r="3476" spans="1:21" ht="21" hidden="1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435"/>
        <v>0</v>
      </c>
      <c r="P3476">
        <f t="shared" ref="P3476:P3539" si="437">IFERROR(ROUND(E3476/L3476,2),0)</f>
        <v>5</v>
      </c>
      <c r="Q3476" s="10" t="s">
        <v>8311</v>
      </c>
      <c r="R3476" t="s">
        <v>8348</v>
      </c>
      <c r="S3476" s="14">
        <f t="shared" ref="S3476:S3539" si="438">(((J3476/60)/60)/24)+DATE(1970,1,1)</f>
        <v>42297.432951388888</v>
      </c>
      <c r="T3476" s="15">
        <f t="shared" ref="T3476:T3539" si="439">(((I3476/60)/60)/24)+DATE(1970,1,1)</f>
        <v>42350.416666666672</v>
      </c>
    </row>
    <row r="3477" spans="1:21" ht="49" hidden="1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435"/>
        <v>1</v>
      </c>
      <c r="P3477">
        <f t="shared" si="437"/>
        <v>7.5</v>
      </c>
      <c r="Q3477" s="10" t="s">
        <v>8311</v>
      </c>
      <c r="R3477" t="s">
        <v>8348</v>
      </c>
      <c r="S3477" s="14">
        <f t="shared" si="438"/>
        <v>41838.536782407406</v>
      </c>
      <c r="T3477" s="15">
        <f t="shared" si="439"/>
        <v>41863.536782407406</v>
      </c>
    </row>
    <row r="3478" spans="1:21" ht="33" hidden="1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435"/>
        <v>0</v>
      </c>
      <c r="P3478">
        <f t="shared" si="437"/>
        <v>7.5</v>
      </c>
      <c r="Q3478" s="10" t="s">
        <v>8311</v>
      </c>
      <c r="R3478" t="s">
        <v>8348</v>
      </c>
      <c r="S3478" s="14">
        <f t="shared" si="438"/>
        <v>42258.780324074076</v>
      </c>
      <c r="T3478" s="15">
        <f t="shared" si="439"/>
        <v>42288.780324074076</v>
      </c>
    </row>
    <row r="3479" spans="1:21" ht="49" hidden="1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435"/>
        <v>1</v>
      </c>
      <c r="P3479">
        <f t="shared" si="437"/>
        <v>15</v>
      </c>
      <c r="Q3479" s="10" t="s">
        <v>8311</v>
      </c>
      <c r="R3479" t="s">
        <v>8348</v>
      </c>
      <c r="S3479" s="14">
        <f t="shared" si="438"/>
        <v>42463.866666666669</v>
      </c>
      <c r="T3479" s="15">
        <f t="shared" si="439"/>
        <v>42484.915972222225</v>
      </c>
    </row>
    <row r="3480" spans="1:21" ht="49" hidden="1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435"/>
        <v>0</v>
      </c>
      <c r="P3480">
        <f t="shared" si="437"/>
        <v>15</v>
      </c>
      <c r="Q3480" s="10" t="s">
        <v>8313</v>
      </c>
      <c r="R3480" t="s">
        <v>8351</v>
      </c>
      <c r="S3480" s="14">
        <f t="shared" si="438"/>
        <v>41877.904988425929</v>
      </c>
      <c r="T3480" s="15">
        <f t="shared" si="439"/>
        <v>41907.904988425929</v>
      </c>
    </row>
    <row r="3481" spans="1:21" ht="49" hidden="1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435"/>
        <v>3</v>
      </c>
      <c r="P3481">
        <f t="shared" si="437"/>
        <v>7.5</v>
      </c>
      <c r="Q3481" s="10" t="s">
        <v>8313</v>
      </c>
      <c r="R3481" t="s">
        <v>8314</v>
      </c>
      <c r="S3481" s="14">
        <f t="shared" si="438"/>
        <v>41860.91002314815</v>
      </c>
      <c r="T3481" s="15">
        <f t="shared" si="439"/>
        <v>41872.91002314815</v>
      </c>
    </row>
    <row r="3482" spans="1:21" ht="49" hidden="1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435"/>
        <v>2</v>
      </c>
      <c r="P3482">
        <f t="shared" si="437"/>
        <v>15</v>
      </c>
      <c r="Q3482" s="10" t="s">
        <v>8308</v>
      </c>
      <c r="R3482" t="s">
        <v>8342</v>
      </c>
      <c r="S3482" s="14">
        <f t="shared" si="438"/>
        <v>42577.607361111113</v>
      </c>
      <c r="T3482" s="15">
        <f t="shared" si="439"/>
        <v>42607.607361111113</v>
      </c>
    </row>
    <row r="3483" spans="1:21" ht="33" hidden="1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435"/>
        <v>1</v>
      </c>
      <c r="P3483">
        <f t="shared" si="437"/>
        <v>15</v>
      </c>
      <c r="Q3483" s="10" t="s">
        <v>8308</v>
      </c>
      <c r="R3483" t="s">
        <v>8315</v>
      </c>
      <c r="S3483" s="14">
        <f t="shared" si="438"/>
        <v>41880.827118055553</v>
      </c>
      <c r="T3483" s="15">
        <f t="shared" si="439"/>
        <v>41897.839583333334</v>
      </c>
    </row>
    <row r="3484" spans="1:21" ht="65" hidden="1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435"/>
        <v>2</v>
      </c>
      <c r="P3484">
        <f t="shared" si="437"/>
        <v>7.5</v>
      </c>
      <c r="Q3484" s="10" t="s">
        <v>8323</v>
      </c>
      <c r="R3484" t="s">
        <v>8335</v>
      </c>
      <c r="S3484" s="14">
        <f t="shared" si="438"/>
        <v>42297.816284722227</v>
      </c>
      <c r="T3484" s="15">
        <f t="shared" si="439"/>
        <v>42338.708333333328</v>
      </c>
    </row>
    <row r="3485" spans="1:21" ht="49" x14ac:dyDescent="0.25">
      <c r="A3485">
        <v>4005</v>
      </c>
      <c r="B3485" s="3" t="s">
        <v>4001</v>
      </c>
      <c r="C3485" s="3" t="s">
        <v>8110</v>
      </c>
      <c r="D3485" s="6">
        <v>3000</v>
      </c>
      <c r="E3485" s="8">
        <v>40</v>
      </c>
      <c r="F3485" t="s">
        <v>8220</v>
      </c>
      <c r="G3485" t="s">
        <v>8223</v>
      </c>
      <c r="H3485" t="s">
        <v>8245</v>
      </c>
      <c r="I3485">
        <v>1413832985</v>
      </c>
      <c r="J3485">
        <v>1408648985</v>
      </c>
      <c r="K3485" t="b">
        <v>0</v>
      </c>
      <c r="L3485">
        <v>2</v>
      </c>
      <c r="M3485" t="b">
        <v>0</v>
      </c>
      <c r="N3485" t="s">
        <v>8269</v>
      </c>
      <c r="O3485">
        <f t="shared" si="435"/>
        <v>1</v>
      </c>
      <c r="P3485">
        <f t="shared" si="437"/>
        <v>20</v>
      </c>
      <c r="Q3485" s="10" t="s">
        <v>8323</v>
      </c>
      <c r="R3485" t="s">
        <v>8326</v>
      </c>
      <c r="S3485" s="14">
        <f t="shared" si="438"/>
        <v>41872.807696759257</v>
      </c>
      <c r="T3485" s="15">
        <f t="shared" si="439"/>
        <v>41932.807696759257</v>
      </c>
      <c r="U3485">
        <f t="shared" ref="U3485:U3486" si="440">YEAR(S3485)</f>
        <v>2014</v>
      </c>
    </row>
    <row r="3486" spans="1:21" ht="49" x14ac:dyDescent="0.25">
      <c r="A3486">
        <v>4006</v>
      </c>
      <c r="B3486" s="3" t="s">
        <v>4002</v>
      </c>
      <c r="C3486" s="3" t="s">
        <v>8111</v>
      </c>
      <c r="D3486" s="6">
        <v>30000</v>
      </c>
      <c r="E3486" s="8">
        <v>2</v>
      </c>
      <c r="F3486" t="s">
        <v>8220</v>
      </c>
      <c r="G3486" t="s">
        <v>8223</v>
      </c>
      <c r="H3486" t="s">
        <v>8245</v>
      </c>
      <c r="I3486">
        <v>1455647587</v>
      </c>
      <c r="J3486">
        <v>1453487587</v>
      </c>
      <c r="K3486" t="b">
        <v>0</v>
      </c>
      <c r="L3486">
        <v>1</v>
      </c>
      <c r="M3486" t="b">
        <v>0</v>
      </c>
      <c r="N3486" t="s">
        <v>8269</v>
      </c>
      <c r="O3486">
        <f t="shared" si="435"/>
        <v>0</v>
      </c>
      <c r="P3486">
        <f t="shared" si="437"/>
        <v>2</v>
      </c>
      <c r="Q3486" s="10" t="s">
        <v>8323</v>
      </c>
      <c r="R3486" t="s">
        <v>8326</v>
      </c>
      <c r="S3486" s="14">
        <f t="shared" si="438"/>
        <v>42391.772997685184</v>
      </c>
      <c r="T3486" s="15">
        <f t="shared" si="439"/>
        <v>42416.772997685184</v>
      </c>
      <c r="U3486">
        <f t="shared" si="440"/>
        <v>2016</v>
      </c>
    </row>
    <row r="3487" spans="1:21" ht="49" hidden="1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435"/>
        <v>0</v>
      </c>
      <c r="P3487">
        <f t="shared" si="437"/>
        <v>4.83</v>
      </c>
      <c r="Q3487" s="10" t="s">
        <v>8321</v>
      </c>
      <c r="R3487" t="s">
        <v>8339</v>
      </c>
      <c r="S3487" s="14">
        <f t="shared" si="438"/>
        <v>41682.23646990741</v>
      </c>
      <c r="T3487" s="15">
        <f t="shared" si="439"/>
        <v>41712.194803240738</v>
      </c>
    </row>
    <row r="3488" spans="1:21" ht="33" hidden="1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435"/>
        <v>0</v>
      </c>
      <c r="P3488">
        <f t="shared" si="437"/>
        <v>2</v>
      </c>
      <c r="Q3488" s="10" t="s">
        <v>8308</v>
      </c>
      <c r="R3488" t="s">
        <v>8342</v>
      </c>
      <c r="S3488" s="14">
        <f t="shared" si="438"/>
        <v>42230.578622685185</v>
      </c>
      <c r="T3488" s="15">
        <f t="shared" si="439"/>
        <v>42254.578622685185</v>
      </c>
    </row>
    <row r="3489" spans="1:21" ht="49" hidden="1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435"/>
        <v>100</v>
      </c>
      <c r="P3489">
        <f t="shared" si="437"/>
        <v>13</v>
      </c>
      <c r="Q3489" s="10" t="s">
        <v>8321</v>
      </c>
      <c r="R3489" t="s">
        <v>8332</v>
      </c>
      <c r="S3489" s="14">
        <f t="shared" si="438"/>
        <v>42376.79206018518</v>
      </c>
      <c r="T3489" s="15">
        <f t="shared" si="439"/>
        <v>42394.79206018518</v>
      </c>
    </row>
    <row r="3490" spans="1:21" ht="49" x14ac:dyDescent="0.25">
      <c r="A3490">
        <v>4007</v>
      </c>
      <c r="B3490" s="3" t="s">
        <v>4003</v>
      </c>
      <c r="C3490" s="3" t="s">
        <v>8112</v>
      </c>
      <c r="D3490" s="6">
        <v>2000</v>
      </c>
      <c r="E3490" s="8">
        <v>5</v>
      </c>
      <c r="F3490" t="s">
        <v>8220</v>
      </c>
      <c r="G3490" t="s">
        <v>8223</v>
      </c>
      <c r="H3490" t="s">
        <v>8245</v>
      </c>
      <c r="I3490">
        <v>1409070480</v>
      </c>
      <c r="J3490">
        <v>1406572381</v>
      </c>
      <c r="K3490" t="b">
        <v>0</v>
      </c>
      <c r="L3490">
        <v>1</v>
      </c>
      <c r="M3490" t="b">
        <v>0</v>
      </c>
      <c r="N3490" t="s">
        <v>8269</v>
      </c>
      <c r="O3490">
        <f t="shared" si="435"/>
        <v>0</v>
      </c>
      <c r="P3490">
        <f t="shared" si="437"/>
        <v>5</v>
      </c>
      <c r="Q3490" s="10" t="s">
        <v>8323</v>
      </c>
      <c r="R3490" t="s">
        <v>8326</v>
      </c>
      <c r="S3490" s="14">
        <f t="shared" si="438"/>
        <v>41848.772928240738</v>
      </c>
      <c r="T3490" s="15">
        <f t="shared" si="439"/>
        <v>41877.686111111114</v>
      </c>
      <c r="U3490">
        <f>YEAR(S3490)</f>
        <v>2014</v>
      </c>
    </row>
    <row r="3491" spans="1:21" ht="49" hidden="1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435"/>
        <v>0</v>
      </c>
      <c r="P3491">
        <f t="shared" si="437"/>
        <v>4</v>
      </c>
      <c r="Q3491" s="10" t="s">
        <v>8308</v>
      </c>
      <c r="R3491" t="s">
        <v>8342</v>
      </c>
      <c r="S3491" s="14">
        <f t="shared" si="438"/>
        <v>41960.771354166667</v>
      </c>
      <c r="T3491" s="15">
        <f t="shared" si="439"/>
        <v>41990.771354166667</v>
      </c>
    </row>
    <row r="3492" spans="1:21" ht="49" hidden="1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435"/>
        <v>0</v>
      </c>
      <c r="P3492">
        <f t="shared" si="437"/>
        <v>3</v>
      </c>
      <c r="Q3492" s="10" t="s">
        <v>8316</v>
      </c>
      <c r="R3492" t="s">
        <v>8334</v>
      </c>
      <c r="S3492" s="14">
        <f t="shared" si="438"/>
        <v>42002.926990740743</v>
      </c>
      <c r="T3492" s="15">
        <f t="shared" si="439"/>
        <v>42032.926990740743</v>
      </c>
    </row>
    <row r="3493" spans="1:21" ht="49" hidden="1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435"/>
        <v>1</v>
      </c>
      <c r="P3493">
        <f t="shared" si="437"/>
        <v>4</v>
      </c>
      <c r="Q3493" s="10" t="s">
        <v>8308</v>
      </c>
      <c r="R3493" t="s">
        <v>8318</v>
      </c>
      <c r="S3493" s="14">
        <f t="shared" si="438"/>
        <v>42037.789895833332</v>
      </c>
      <c r="T3493" s="15">
        <f t="shared" si="439"/>
        <v>42067.789895833332</v>
      </c>
    </row>
    <row r="3494" spans="1:21" ht="49" hidden="1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435"/>
        <v>0</v>
      </c>
      <c r="P3494">
        <f t="shared" si="437"/>
        <v>5.5</v>
      </c>
      <c r="Q3494" s="10" t="s">
        <v>8321</v>
      </c>
      <c r="R3494" t="s">
        <v>8325</v>
      </c>
      <c r="S3494" s="14">
        <f t="shared" si="438"/>
        <v>42160.927488425921</v>
      </c>
      <c r="T3494" s="15">
        <f t="shared" si="439"/>
        <v>42220.927488425921</v>
      </c>
    </row>
    <row r="3495" spans="1:21" ht="49" hidden="1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435"/>
        <v>0</v>
      </c>
      <c r="P3495">
        <f t="shared" si="437"/>
        <v>5.5</v>
      </c>
      <c r="Q3495" s="10" t="s">
        <v>8321</v>
      </c>
      <c r="R3495" t="s">
        <v>8339</v>
      </c>
      <c r="S3495" s="14">
        <f t="shared" si="438"/>
        <v>42649.742210648154</v>
      </c>
      <c r="T3495" s="15">
        <f t="shared" si="439"/>
        <v>42694.783877314811</v>
      </c>
    </row>
    <row r="3496" spans="1:21" ht="49" hidden="1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435"/>
        <v>0</v>
      </c>
      <c r="P3496">
        <f t="shared" si="437"/>
        <v>2.75</v>
      </c>
      <c r="Q3496" s="10" t="s">
        <v>8308</v>
      </c>
      <c r="R3496" t="s">
        <v>8310</v>
      </c>
      <c r="S3496" s="14">
        <f t="shared" si="438"/>
        <v>41830.947013888886</v>
      </c>
      <c r="T3496" s="15">
        <f t="shared" si="439"/>
        <v>41860.947013888886</v>
      </c>
    </row>
    <row r="3497" spans="1:21" ht="49" hidden="1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435"/>
        <v>0</v>
      </c>
      <c r="P3497">
        <f t="shared" si="437"/>
        <v>3.67</v>
      </c>
      <c r="Q3497" s="10" t="s">
        <v>8316</v>
      </c>
      <c r="R3497" t="s">
        <v>8334</v>
      </c>
      <c r="S3497" s="14">
        <f t="shared" si="438"/>
        <v>41718.5237037037</v>
      </c>
      <c r="T3497" s="15">
        <f t="shared" si="439"/>
        <v>41748.5237037037</v>
      </c>
    </row>
    <row r="3498" spans="1:21" ht="49" hidden="1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435"/>
        <v>0</v>
      </c>
      <c r="P3498">
        <f t="shared" si="437"/>
        <v>3.67</v>
      </c>
      <c r="Q3498" s="10" t="s">
        <v>8316</v>
      </c>
      <c r="R3498" t="s">
        <v>8344</v>
      </c>
      <c r="S3498" s="14">
        <f t="shared" si="438"/>
        <v>41908.996527777781</v>
      </c>
      <c r="T3498" s="15">
        <f t="shared" si="439"/>
        <v>41969.038194444445</v>
      </c>
    </row>
    <row r="3499" spans="1:21" ht="49" hidden="1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435"/>
        <v>0</v>
      </c>
      <c r="P3499">
        <f t="shared" si="437"/>
        <v>5.5</v>
      </c>
      <c r="Q3499" s="10" t="s">
        <v>8327</v>
      </c>
      <c r="R3499" t="s">
        <v>8330</v>
      </c>
      <c r="S3499" s="14">
        <f t="shared" si="438"/>
        <v>42064.217418981483</v>
      </c>
      <c r="T3499" s="15">
        <f t="shared" si="439"/>
        <v>42094.140277777777</v>
      </c>
    </row>
    <row r="3500" spans="1:21" ht="33" hidden="1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435"/>
        <v>0</v>
      </c>
      <c r="P3500">
        <f t="shared" si="437"/>
        <v>5.5</v>
      </c>
      <c r="Q3500" s="10" t="s">
        <v>8323</v>
      </c>
      <c r="R3500" t="s">
        <v>8324</v>
      </c>
      <c r="S3500" s="14">
        <f t="shared" si="438"/>
        <v>42107.156319444446</v>
      </c>
      <c r="T3500" s="15">
        <f t="shared" si="439"/>
        <v>42167.156319444446</v>
      </c>
    </row>
    <row r="3501" spans="1:21" ht="49" x14ac:dyDescent="0.25">
      <c r="A3501">
        <v>4008</v>
      </c>
      <c r="B3501" s="3" t="s">
        <v>4004</v>
      </c>
      <c r="C3501" s="3" t="s">
        <v>8113</v>
      </c>
      <c r="D3501" s="6">
        <v>1000</v>
      </c>
      <c r="E3501" s="8">
        <v>60</v>
      </c>
      <c r="F3501" t="s">
        <v>8220</v>
      </c>
      <c r="G3501" t="s">
        <v>8224</v>
      </c>
      <c r="H3501" t="s">
        <v>8246</v>
      </c>
      <c r="I3501">
        <v>1437606507</v>
      </c>
      <c r="J3501">
        <v>1435014507</v>
      </c>
      <c r="K3501" t="b">
        <v>0</v>
      </c>
      <c r="L3501">
        <v>4</v>
      </c>
      <c r="M3501" t="b">
        <v>0</v>
      </c>
      <c r="N3501" t="s">
        <v>8269</v>
      </c>
      <c r="O3501">
        <f t="shared" si="435"/>
        <v>6</v>
      </c>
      <c r="P3501">
        <f t="shared" si="437"/>
        <v>15</v>
      </c>
      <c r="Q3501" s="10" t="s">
        <v>8323</v>
      </c>
      <c r="R3501" t="s">
        <v>8326</v>
      </c>
      <c r="S3501" s="14">
        <f t="shared" si="438"/>
        <v>42177.964201388888</v>
      </c>
      <c r="T3501" s="15">
        <f t="shared" si="439"/>
        <v>42207.964201388888</v>
      </c>
      <c r="U3501">
        <f t="shared" ref="U3501:U3503" si="441">YEAR(S3501)</f>
        <v>2015</v>
      </c>
    </row>
    <row r="3502" spans="1:21" ht="49" x14ac:dyDescent="0.25">
      <c r="A3502">
        <v>4009</v>
      </c>
      <c r="B3502" s="3" t="s">
        <v>4005</v>
      </c>
      <c r="C3502" s="3" t="s">
        <v>8114</v>
      </c>
      <c r="D3502" s="6">
        <v>1930</v>
      </c>
      <c r="E3502" s="8">
        <v>75</v>
      </c>
      <c r="F3502" t="s">
        <v>8220</v>
      </c>
      <c r="G3502" t="s">
        <v>8224</v>
      </c>
      <c r="H3502" t="s">
        <v>8246</v>
      </c>
      <c r="I3502">
        <v>1410281360</v>
      </c>
      <c r="J3502">
        <v>1406825360</v>
      </c>
      <c r="K3502" t="b">
        <v>0</v>
      </c>
      <c r="L3502">
        <v>3</v>
      </c>
      <c r="M3502" t="b">
        <v>0</v>
      </c>
      <c r="N3502" t="s">
        <v>8269</v>
      </c>
      <c r="O3502">
        <f t="shared" si="435"/>
        <v>4</v>
      </c>
      <c r="P3502">
        <f t="shared" si="437"/>
        <v>25</v>
      </c>
      <c r="Q3502" s="10" t="s">
        <v>8323</v>
      </c>
      <c r="R3502" t="s">
        <v>8326</v>
      </c>
      <c r="S3502" s="14">
        <f t="shared" si="438"/>
        <v>41851.700925925928</v>
      </c>
      <c r="T3502" s="15">
        <f t="shared" si="439"/>
        <v>41891.700925925928</v>
      </c>
      <c r="U3502">
        <f t="shared" si="441"/>
        <v>2014</v>
      </c>
    </row>
    <row r="3503" spans="1:21" ht="49" x14ac:dyDescent="0.25">
      <c r="A3503">
        <v>4010</v>
      </c>
      <c r="B3503" s="3" t="s">
        <v>4006</v>
      </c>
      <c r="C3503" s="3" t="s">
        <v>8115</v>
      </c>
      <c r="D3503" s="6">
        <v>7200</v>
      </c>
      <c r="E3503" s="8">
        <v>1742</v>
      </c>
      <c r="F3503" t="s">
        <v>8220</v>
      </c>
      <c r="G3503" t="s">
        <v>8223</v>
      </c>
      <c r="H3503" t="s">
        <v>8245</v>
      </c>
      <c r="I3503">
        <v>1414348166</v>
      </c>
      <c r="J3503">
        <v>1412879366</v>
      </c>
      <c r="K3503" t="b">
        <v>0</v>
      </c>
      <c r="L3503">
        <v>38</v>
      </c>
      <c r="M3503" t="b">
        <v>0</v>
      </c>
      <c r="N3503" t="s">
        <v>8269</v>
      </c>
      <c r="O3503">
        <f t="shared" si="435"/>
        <v>24</v>
      </c>
      <c r="P3503">
        <f t="shared" si="437"/>
        <v>45.84</v>
      </c>
      <c r="Q3503" s="10" t="s">
        <v>8323</v>
      </c>
      <c r="R3503" t="s">
        <v>8326</v>
      </c>
      <c r="S3503" s="14">
        <f t="shared" si="438"/>
        <v>41921.770439814813</v>
      </c>
      <c r="T3503" s="15">
        <f t="shared" si="439"/>
        <v>41938.770439814813</v>
      </c>
      <c r="U3503">
        <f t="shared" si="441"/>
        <v>2014</v>
      </c>
    </row>
    <row r="3504" spans="1:21" ht="49" hidden="1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435"/>
        <v>0</v>
      </c>
      <c r="P3504">
        <f t="shared" si="437"/>
        <v>10</v>
      </c>
      <c r="Q3504" s="10" t="s">
        <v>8321</v>
      </c>
      <c r="R3504" t="s">
        <v>8337</v>
      </c>
      <c r="S3504" s="14">
        <f t="shared" si="438"/>
        <v>42616.049849537041</v>
      </c>
      <c r="T3504" s="15">
        <f t="shared" si="439"/>
        <v>42646.049849537041</v>
      </c>
    </row>
    <row r="3505" spans="1:20" ht="49" hidden="1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435"/>
        <v>0</v>
      </c>
      <c r="P3505">
        <f t="shared" si="437"/>
        <v>10</v>
      </c>
      <c r="Q3505" s="10" t="s">
        <v>8321</v>
      </c>
      <c r="R3505" t="s">
        <v>8337</v>
      </c>
      <c r="S3505" s="14">
        <f t="shared" si="438"/>
        <v>41938.893263888887</v>
      </c>
      <c r="T3505" s="15">
        <f t="shared" si="439"/>
        <v>41959.934930555552</v>
      </c>
    </row>
    <row r="3506" spans="1:20" ht="49" hidden="1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435"/>
        <v>0</v>
      </c>
      <c r="P3506">
        <f t="shared" si="437"/>
        <v>10</v>
      </c>
      <c r="Q3506" s="10" t="s">
        <v>8321</v>
      </c>
      <c r="R3506" t="s">
        <v>8337</v>
      </c>
      <c r="S3506" s="14">
        <f t="shared" si="438"/>
        <v>42514.434548611112</v>
      </c>
      <c r="T3506" s="15">
        <f t="shared" si="439"/>
        <v>42554.434548611112</v>
      </c>
    </row>
    <row r="3507" spans="1:20" ht="49" hidden="1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435"/>
        <v>0</v>
      </c>
      <c r="P3507">
        <f t="shared" si="437"/>
        <v>10</v>
      </c>
      <c r="Q3507" s="10" t="s">
        <v>8321</v>
      </c>
      <c r="R3507" t="s">
        <v>8325</v>
      </c>
      <c r="S3507" s="14">
        <f t="shared" si="438"/>
        <v>42375.230115740742</v>
      </c>
      <c r="T3507" s="15">
        <f t="shared" si="439"/>
        <v>42417.999305555553</v>
      </c>
    </row>
    <row r="3508" spans="1:20" ht="49" hidden="1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435"/>
        <v>0</v>
      </c>
      <c r="P3508">
        <f t="shared" si="437"/>
        <v>5</v>
      </c>
      <c r="Q3508" s="10" t="s">
        <v>8321</v>
      </c>
      <c r="R3508" t="s">
        <v>8339</v>
      </c>
      <c r="S3508" s="14">
        <f t="shared" si="438"/>
        <v>41650.015057870369</v>
      </c>
      <c r="T3508" s="15">
        <f t="shared" si="439"/>
        <v>41680.015057870369</v>
      </c>
    </row>
    <row r="3509" spans="1:20" ht="49" hidden="1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435"/>
        <v>0</v>
      </c>
      <c r="P3509">
        <f t="shared" si="437"/>
        <v>10</v>
      </c>
      <c r="Q3509" s="10" t="s">
        <v>8321</v>
      </c>
      <c r="R3509" t="s">
        <v>8339</v>
      </c>
      <c r="S3509" s="14">
        <f t="shared" si="438"/>
        <v>42447.896875000006</v>
      </c>
      <c r="T3509" s="15">
        <f t="shared" si="439"/>
        <v>42474.606944444444</v>
      </c>
    </row>
    <row r="3510" spans="1:20" ht="49" hidden="1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435"/>
        <v>0</v>
      </c>
      <c r="P3510">
        <f t="shared" si="437"/>
        <v>10</v>
      </c>
      <c r="Q3510" s="10" t="s">
        <v>8321</v>
      </c>
      <c r="R3510" t="s">
        <v>8339</v>
      </c>
      <c r="S3510" s="14">
        <f t="shared" si="438"/>
        <v>42153.631597222222</v>
      </c>
      <c r="T3510" s="15">
        <f t="shared" si="439"/>
        <v>42183.631597222222</v>
      </c>
    </row>
    <row r="3511" spans="1:20" ht="49" hidden="1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435"/>
        <v>0</v>
      </c>
      <c r="P3511">
        <f t="shared" si="437"/>
        <v>10</v>
      </c>
      <c r="Q3511" s="10" t="s">
        <v>8308</v>
      </c>
      <c r="R3511" t="s">
        <v>8342</v>
      </c>
      <c r="S3511" s="14">
        <f t="shared" si="438"/>
        <v>42450.589143518519</v>
      </c>
      <c r="T3511" s="15">
        <f t="shared" si="439"/>
        <v>42510.589143518519</v>
      </c>
    </row>
    <row r="3512" spans="1:20" ht="33" hidden="1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435"/>
        <v>1</v>
      </c>
      <c r="P3512">
        <f t="shared" si="437"/>
        <v>5</v>
      </c>
      <c r="Q3512" s="10" t="s">
        <v>8308</v>
      </c>
      <c r="R3512" t="s">
        <v>8342</v>
      </c>
      <c r="S3512" s="14">
        <f t="shared" si="438"/>
        <v>42049.716620370367</v>
      </c>
      <c r="T3512" s="15">
        <f t="shared" si="439"/>
        <v>42079.674953703703</v>
      </c>
    </row>
    <row r="3513" spans="1:20" ht="49" hidden="1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435"/>
        <v>0</v>
      </c>
      <c r="P3513">
        <f t="shared" si="437"/>
        <v>10</v>
      </c>
      <c r="Q3513" s="10" t="s">
        <v>8308</v>
      </c>
      <c r="R3513" t="s">
        <v>8342</v>
      </c>
      <c r="S3513" s="14">
        <f t="shared" si="438"/>
        <v>42102.650567129633</v>
      </c>
      <c r="T3513" s="15">
        <f t="shared" si="439"/>
        <v>42148.625</v>
      </c>
    </row>
    <row r="3514" spans="1:20" ht="49" hidden="1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435"/>
        <v>0</v>
      </c>
      <c r="P3514">
        <f t="shared" si="437"/>
        <v>10</v>
      </c>
      <c r="Q3514" s="10" t="s">
        <v>8308</v>
      </c>
      <c r="R3514" t="s">
        <v>8342</v>
      </c>
      <c r="S3514" s="14">
        <f t="shared" si="438"/>
        <v>42223.619456018518</v>
      </c>
      <c r="T3514" s="15">
        <f t="shared" si="439"/>
        <v>42253.215277777781</v>
      </c>
    </row>
    <row r="3515" spans="1:20" ht="49" hidden="1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435"/>
        <v>0</v>
      </c>
      <c r="P3515">
        <f t="shared" si="437"/>
        <v>10</v>
      </c>
      <c r="Q3515" s="10" t="s">
        <v>8311</v>
      </c>
      <c r="R3515" t="s">
        <v>8352</v>
      </c>
      <c r="S3515" s="14">
        <f t="shared" si="438"/>
        <v>42349.824097222227</v>
      </c>
      <c r="T3515" s="15">
        <f t="shared" si="439"/>
        <v>42399.824097222227</v>
      </c>
    </row>
    <row r="3516" spans="1:20" ht="21" hidden="1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435"/>
        <v>100</v>
      </c>
      <c r="P3516">
        <f t="shared" si="437"/>
        <v>10</v>
      </c>
      <c r="Q3516" s="10" t="s">
        <v>8327</v>
      </c>
      <c r="R3516" t="s">
        <v>8336</v>
      </c>
      <c r="S3516" s="14">
        <f t="shared" si="438"/>
        <v>42165.79833333334</v>
      </c>
      <c r="T3516" s="15">
        <f t="shared" si="439"/>
        <v>42195.79833333334</v>
      </c>
    </row>
    <row r="3517" spans="1:20" ht="49" hidden="1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435"/>
        <v>2</v>
      </c>
      <c r="P3517">
        <f t="shared" si="437"/>
        <v>10</v>
      </c>
      <c r="Q3517" s="10" t="s">
        <v>8346</v>
      </c>
      <c r="R3517" t="s">
        <v>8347</v>
      </c>
      <c r="S3517" s="14">
        <f t="shared" si="438"/>
        <v>41851.696157407408</v>
      </c>
      <c r="T3517" s="15">
        <f t="shared" si="439"/>
        <v>41894.416666666664</v>
      </c>
    </row>
    <row r="3518" spans="1:20" ht="33" hidden="1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435"/>
        <v>1</v>
      </c>
      <c r="P3518">
        <f t="shared" si="437"/>
        <v>10</v>
      </c>
      <c r="Q3518" s="10" t="s">
        <v>8316</v>
      </c>
      <c r="R3518" t="s">
        <v>8334</v>
      </c>
      <c r="S3518" s="14">
        <f t="shared" si="438"/>
        <v>40802.964594907404</v>
      </c>
      <c r="T3518" s="15">
        <f t="shared" si="439"/>
        <v>40832.964594907404</v>
      </c>
    </row>
    <row r="3519" spans="1:20" ht="49" hidden="1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435"/>
        <v>0</v>
      </c>
      <c r="P3519">
        <f t="shared" si="437"/>
        <v>3.33</v>
      </c>
      <c r="Q3519" s="10" t="s">
        <v>8316</v>
      </c>
      <c r="R3519" t="s">
        <v>8334</v>
      </c>
      <c r="S3519" s="14">
        <f t="shared" si="438"/>
        <v>41526.345914351856</v>
      </c>
      <c r="T3519" s="15">
        <f t="shared" si="439"/>
        <v>41556.345914351856</v>
      </c>
    </row>
    <row r="3520" spans="1:20" ht="33" hidden="1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435"/>
        <v>1</v>
      </c>
      <c r="P3520">
        <f t="shared" si="437"/>
        <v>5</v>
      </c>
      <c r="Q3520" s="10" t="s">
        <v>8316</v>
      </c>
      <c r="R3520" t="s">
        <v>8344</v>
      </c>
      <c r="S3520" s="14">
        <f t="shared" si="438"/>
        <v>42535.327476851846</v>
      </c>
      <c r="T3520" s="15">
        <f t="shared" si="439"/>
        <v>42565.327476851846</v>
      </c>
    </row>
    <row r="3521" spans="1:21" ht="65" hidden="1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435"/>
        <v>0</v>
      </c>
      <c r="P3521">
        <f t="shared" si="437"/>
        <v>10</v>
      </c>
      <c r="Q3521" s="10" t="s">
        <v>8319</v>
      </c>
      <c r="R3521" t="s">
        <v>8345</v>
      </c>
      <c r="S3521" s="14">
        <f t="shared" si="438"/>
        <v>42746.019652777773</v>
      </c>
      <c r="T3521" s="15">
        <f t="shared" si="439"/>
        <v>42800.541666666672</v>
      </c>
    </row>
    <row r="3522" spans="1:21" ht="49" hidden="1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ref="O3522:O3585" si="442">ROUND(E3522/D3522*100,0)</f>
        <v>0</v>
      </c>
      <c r="P3522">
        <f t="shared" si="437"/>
        <v>10</v>
      </c>
      <c r="Q3522" s="10" t="s">
        <v>8313</v>
      </c>
      <c r="R3522" t="s">
        <v>8355</v>
      </c>
      <c r="S3522" s="14">
        <f t="shared" si="438"/>
        <v>41935.509652777779</v>
      </c>
      <c r="T3522" s="15">
        <f t="shared" si="439"/>
        <v>41965.551319444443</v>
      </c>
    </row>
    <row r="3523" spans="1:21" ht="49" hidden="1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si="442"/>
        <v>0</v>
      </c>
      <c r="P3523">
        <f t="shared" si="437"/>
        <v>10</v>
      </c>
      <c r="Q3523" s="10" t="s">
        <v>8311</v>
      </c>
      <c r="R3523" t="s">
        <v>8349</v>
      </c>
      <c r="S3523" s="14">
        <f t="shared" si="438"/>
        <v>42121.367002314815</v>
      </c>
      <c r="T3523" s="15">
        <f t="shared" si="439"/>
        <v>42152.836805555555</v>
      </c>
    </row>
    <row r="3524" spans="1:21" ht="49" hidden="1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442"/>
        <v>0</v>
      </c>
      <c r="P3524">
        <f t="shared" si="437"/>
        <v>5</v>
      </c>
      <c r="Q3524" s="10" t="s">
        <v>8327</v>
      </c>
      <c r="R3524" t="s">
        <v>8330</v>
      </c>
      <c r="S3524" s="14">
        <f t="shared" si="438"/>
        <v>41989.664409722223</v>
      </c>
      <c r="T3524" s="15">
        <f t="shared" si="439"/>
        <v>42019.664409722223</v>
      </c>
    </row>
    <row r="3525" spans="1:21" ht="49" hidden="1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442"/>
        <v>0</v>
      </c>
      <c r="P3525">
        <f t="shared" si="437"/>
        <v>5</v>
      </c>
      <c r="Q3525" s="10" t="s">
        <v>8316</v>
      </c>
      <c r="R3525" t="s">
        <v>8344</v>
      </c>
      <c r="S3525" s="14">
        <f t="shared" si="438"/>
        <v>41772.797280092593</v>
      </c>
      <c r="T3525" s="15">
        <f t="shared" si="439"/>
        <v>41802.797280092593</v>
      </c>
    </row>
    <row r="3526" spans="1:21" ht="49" hidden="1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442"/>
        <v>0</v>
      </c>
      <c r="P3526">
        <f t="shared" si="437"/>
        <v>10</v>
      </c>
      <c r="Q3526" s="10" t="s">
        <v>8316</v>
      </c>
      <c r="R3526" t="s">
        <v>8344</v>
      </c>
      <c r="S3526" s="14">
        <f t="shared" si="438"/>
        <v>42649.924907407403</v>
      </c>
      <c r="T3526" s="15">
        <f t="shared" si="439"/>
        <v>42679.924907407403</v>
      </c>
    </row>
    <row r="3527" spans="1:21" ht="49" hidden="1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442"/>
        <v>0</v>
      </c>
      <c r="P3527">
        <f t="shared" si="437"/>
        <v>10</v>
      </c>
      <c r="Q3527" s="10" t="s">
        <v>8308</v>
      </c>
      <c r="R3527" t="s">
        <v>8318</v>
      </c>
      <c r="S3527" s="14">
        <f t="shared" si="438"/>
        <v>41830.033958333333</v>
      </c>
      <c r="T3527" s="15">
        <f t="shared" si="439"/>
        <v>41860.033958333333</v>
      </c>
    </row>
    <row r="3528" spans="1:21" ht="49" hidden="1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442"/>
        <v>0</v>
      </c>
      <c r="P3528">
        <f t="shared" si="437"/>
        <v>5</v>
      </c>
      <c r="Q3528" s="10" t="s">
        <v>8316</v>
      </c>
      <c r="R3528" t="s">
        <v>8334</v>
      </c>
      <c r="S3528" s="14">
        <f t="shared" si="438"/>
        <v>41951.973229166666</v>
      </c>
      <c r="T3528" s="15">
        <f t="shared" si="439"/>
        <v>41981.973229166666</v>
      </c>
    </row>
    <row r="3529" spans="1:21" ht="49" hidden="1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442"/>
        <v>200</v>
      </c>
      <c r="P3529">
        <f t="shared" si="437"/>
        <v>10</v>
      </c>
      <c r="Q3529" s="10" t="s">
        <v>8327</v>
      </c>
      <c r="R3529" t="s">
        <v>8329</v>
      </c>
      <c r="S3529" s="14">
        <f t="shared" si="438"/>
        <v>42109.826145833329</v>
      </c>
      <c r="T3529" s="15">
        <f t="shared" si="439"/>
        <v>42139.826145833329</v>
      </c>
    </row>
    <row r="3530" spans="1:21" ht="49" hidden="1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442"/>
        <v>0</v>
      </c>
      <c r="P3530">
        <f t="shared" si="437"/>
        <v>10</v>
      </c>
      <c r="Q3530" s="10" t="s">
        <v>8308</v>
      </c>
      <c r="R3530" t="s">
        <v>8342</v>
      </c>
      <c r="S3530" s="14">
        <f t="shared" si="438"/>
        <v>42017.843287037031</v>
      </c>
      <c r="T3530" s="15">
        <f t="shared" si="439"/>
        <v>42047.843287037031</v>
      </c>
    </row>
    <row r="3531" spans="1:21" ht="49" hidden="1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442"/>
        <v>0</v>
      </c>
      <c r="P3531">
        <f t="shared" si="437"/>
        <v>10</v>
      </c>
      <c r="Q3531" s="10" t="s">
        <v>8308</v>
      </c>
      <c r="R3531" t="s">
        <v>8342</v>
      </c>
      <c r="S3531" s="14">
        <f t="shared" si="438"/>
        <v>42262.849050925928</v>
      </c>
      <c r="T3531" s="15">
        <f t="shared" si="439"/>
        <v>42292.849050925928</v>
      </c>
    </row>
    <row r="3532" spans="1:21" ht="33" hidden="1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442"/>
        <v>0</v>
      </c>
      <c r="P3532">
        <f t="shared" si="437"/>
        <v>5</v>
      </c>
      <c r="Q3532" s="10" t="s">
        <v>8319</v>
      </c>
      <c r="R3532" t="s">
        <v>8345</v>
      </c>
      <c r="S3532" s="14">
        <f t="shared" si="438"/>
        <v>42383.899456018517</v>
      </c>
      <c r="T3532" s="15">
        <f t="shared" si="439"/>
        <v>42413.899456018517</v>
      </c>
    </row>
    <row r="3533" spans="1:21" ht="49" hidden="1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442"/>
        <v>0</v>
      </c>
      <c r="P3533">
        <f t="shared" si="437"/>
        <v>10</v>
      </c>
      <c r="Q3533" s="10" t="s">
        <v>8319</v>
      </c>
      <c r="R3533" t="s">
        <v>8345</v>
      </c>
      <c r="S3533" s="14">
        <f t="shared" si="438"/>
        <v>42061.69594907407</v>
      </c>
      <c r="T3533" s="15">
        <f t="shared" si="439"/>
        <v>42121.654282407413</v>
      </c>
    </row>
    <row r="3534" spans="1:21" ht="33" hidden="1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442"/>
        <v>1</v>
      </c>
      <c r="P3534">
        <f t="shared" si="437"/>
        <v>5</v>
      </c>
      <c r="Q3534" s="10" t="s">
        <v>8311</v>
      </c>
      <c r="R3534" t="s">
        <v>8356</v>
      </c>
      <c r="S3534" s="14">
        <f t="shared" si="438"/>
        <v>42573.65662037037</v>
      </c>
      <c r="T3534" s="15">
        <f t="shared" si="439"/>
        <v>42588.65662037037</v>
      </c>
    </row>
    <row r="3535" spans="1:21" ht="49" hidden="1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442"/>
        <v>0</v>
      </c>
      <c r="P3535">
        <f t="shared" si="437"/>
        <v>10</v>
      </c>
      <c r="Q3535" s="10" t="s">
        <v>8311</v>
      </c>
      <c r="R3535" t="s">
        <v>8356</v>
      </c>
      <c r="S3535" s="14">
        <f t="shared" si="438"/>
        <v>42172.669027777782</v>
      </c>
      <c r="T3535" s="15">
        <f t="shared" si="439"/>
        <v>42202.669027777782</v>
      </c>
    </row>
    <row r="3536" spans="1:21" ht="49" x14ac:dyDescent="0.25">
      <c r="A3536">
        <v>4011</v>
      </c>
      <c r="B3536" s="3" t="s">
        <v>4007</v>
      </c>
      <c r="C3536" s="3" t="s">
        <v>8116</v>
      </c>
      <c r="D3536" s="6">
        <v>250</v>
      </c>
      <c r="E3536" s="8">
        <v>19</v>
      </c>
      <c r="F3536" t="s">
        <v>8220</v>
      </c>
      <c r="G3536" t="s">
        <v>8224</v>
      </c>
      <c r="H3536" t="s">
        <v>8246</v>
      </c>
      <c r="I3536">
        <v>1422450278</v>
      </c>
      <c r="J3536">
        <v>1419858278</v>
      </c>
      <c r="K3536" t="b">
        <v>0</v>
      </c>
      <c r="L3536">
        <v>4</v>
      </c>
      <c r="M3536" t="b">
        <v>0</v>
      </c>
      <c r="N3536" t="s">
        <v>8269</v>
      </c>
      <c r="O3536">
        <f t="shared" si="442"/>
        <v>8</v>
      </c>
      <c r="P3536">
        <f t="shared" si="437"/>
        <v>4.75</v>
      </c>
      <c r="Q3536" s="10" t="s">
        <v>8323</v>
      </c>
      <c r="R3536" t="s">
        <v>8326</v>
      </c>
      <c r="S3536" s="14">
        <f t="shared" si="438"/>
        <v>42002.54488425926</v>
      </c>
      <c r="T3536" s="15">
        <f t="shared" si="439"/>
        <v>42032.54488425926</v>
      </c>
      <c r="U3536">
        <f t="shared" ref="U3536:U3537" si="443">YEAR(S3536)</f>
        <v>2014</v>
      </c>
    </row>
    <row r="3537" spans="1:21" ht="49" x14ac:dyDescent="0.25">
      <c r="A3537">
        <v>4012</v>
      </c>
      <c r="B3537" s="3" t="s">
        <v>4008</v>
      </c>
      <c r="C3537" s="3" t="s">
        <v>8117</v>
      </c>
      <c r="D3537" s="6">
        <v>575</v>
      </c>
      <c r="E3537" s="8">
        <v>0</v>
      </c>
      <c r="F3537" t="s">
        <v>8220</v>
      </c>
      <c r="G3537" t="s">
        <v>8224</v>
      </c>
      <c r="H3537" t="s">
        <v>8246</v>
      </c>
      <c r="I3537">
        <v>1430571849</v>
      </c>
      <c r="J3537">
        <v>1427979849</v>
      </c>
      <c r="K3537" t="b">
        <v>0</v>
      </c>
      <c r="L3537">
        <v>0</v>
      </c>
      <c r="M3537" t="b">
        <v>0</v>
      </c>
      <c r="N3537" t="s">
        <v>8269</v>
      </c>
      <c r="O3537">
        <f t="shared" si="442"/>
        <v>0</v>
      </c>
      <c r="P3537">
        <f t="shared" si="437"/>
        <v>0</v>
      </c>
      <c r="Q3537" s="10" t="s">
        <v>8323</v>
      </c>
      <c r="R3537" t="s">
        <v>8326</v>
      </c>
      <c r="S3537" s="14">
        <f t="shared" si="438"/>
        <v>42096.544548611113</v>
      </c>
      <c r="T3537" s="15">
        <f t="shared" si="439"/>
        <v>42126.544548611113</v>
      </c>
      <c r="U3537">
        <f t="shared" si="443"/>
        <v>2015</v>
      </c>
    </row>
    <row r="3538" spans="1:21" ht="49" hidden="1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442"/>
        <v>0</v>
      </c>
      <c r="P3538">
        <f t="shared" si="437"/>
        <v>5</v>
      </c>
      <c r="Q3538" s="10" t="s">
        <v>8323</v>
      </c>
      <c r="R3538" t="s">
        <v>8324</v>
      </c>
      <c r="S3538" s="14">
        <f t="shared" si="438"/>
        <v>41825.055231481485</v>
      </c>
      <c r="T3538" s="15">
        <f t="shared" si="439"/>
        <v>41850.055231481485</v>
      </c>
    </row>
    <row r="3539" spans="1:21" ht="49" hidden="1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442"/>
        <v>0</v>
      </c>
      <c r="P3539">
        <f t="shared" si="437"/>
        <v>10</v>
      </c>
      <c r="Q3539" s="10" t="s">
        <v>8323</v>
      </c>
      <c r="R3539" t="s">
        <v>8324</v>
      </c>
      <c r="S3539" s="14">
        <f t="shared" si="438"/>
        <v>42745.031469907408</v>
      </c>
      <c r="T3539" s="15">
        <f t="shared" si="439"/>
        <v>42785.031469907408</v>
      </c>
    </row>
    <row r="3540" spans="1:21" ht="33" hidden="1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442"/>
        <v>1</v>
      </c>
      <c r="P3540">
        <f t="shared" ref="P3540:P3603" si="444">IFERROR(ROUND(E3540/L3540,2),0)</f>
        <v>10</v>
      </c>
      <c r="Q3540" s="10" t="s">
        <v>8323</v>
      </c>
      <c r="R3540" t="s">
        <v>8324</v>
      </c>
      <c r="S3540" s="14">
        <f t="shared" ref="S3540:S3603" si="445">(((J3540/60)/60)/24)+DATE(1970,1,1)</f>
        <v>41848.679803240739</v>
      </c>
      <c r="T3540" s="15">
        <f t="shared" ref="T3540:T3603" si="446">(((I3540/60)/60)/24)+DATE(1970,1,1)</f>
        <v>41908.679803240739</v>
      </c>
    </row>
    <row r="3541" spans="1:21" ht="49" x14ac:dyDescent="0.25">
      <c r="A3541">
        <v>4013</v>
      </c>
      <c r="B3541" s="3" t="s">
        <v>4009</v>
      </c>
      <c r="C3541" s="3" t="s">
        <v>8118</v>
      </c>
      <c r="D3541" s="6">
        <v>2000</v>
      </c>
      <c r="E3541" s="8">
        <v>26</v>
      </c>
      <c r="F3541" t="s">
        <v>8220</v>
      </c>
      <c r="G3541" t="s">
        <v>8223</v>
      </c>
      <c r="H3541" t="s">
        <v>8245</v>
      </c>
      <c r="I3541">
        <v>1424070823</v>
      </c>
      <c r="J3541">
        <v>1421478823</v>
      </c>
      <c r="K3541" t="b">
        <v>0</v>
      </c>
      <c r="L3541">
        <v>2</v>
      </c>
      <c r="M3541" t="b">
        <v>0</v>
      </c>
      <c r="N3541" t="s">
        <v>8269</v>
      </c>
      <c r="O3541">
        <f t="shared" si="442"/>
        <v>1</v>
      </c>
      <c r="P3541">
        <f t="shared" si="444"/>
        <v>13</v>
      </c>
      <c r="Q3541" s="10" t="s">
        <v>8323</v>
      </c>
      <c r="R3541" t="s">
        <v>8326</v>
      </c>
      <c r="S3541" s="14">
        <f t="shared" si="445"/>
        <v>42021.301192129627</v>
      </c>
      <c r="T3541" s="15">
        <f t="shared" si="446"/>
        <v>42051.301192129627</v>
      </c>
      <c r="U3541">
        <f t="shared" ref="U3541:U3544" si="447">YEAR(S3541)</f>
        <v>2015</v>
      </c>
    </row>
    <row r="3542" spans="1:21" ht="49" x14ac:dyDescent="0.25">
      <c r="A3542">
        <v>4014</v>
      </c>
      <c r="B3542" s="3" t="s">
        <v>4010</v>
      </c>
      <c r="C3542" s="3" t="s">
        <v>8119</v>
      </c>
      <c r="D3542" s="6">
        <v>9000</v>
      </c>
      <c r="E3542" s="8">
        <v>0</v>
      </c>
      <c r="F3542" t="s">
        <v>8220</v>
      </c>
      <c r="G3542" t="s">
        <v>8223</v>
      </c>
      <c r="H3542" t="s">
        <v>8245</v>
      </c>
      <c r="I3542">
        <v>1457157269</v>
      </c>
      <c r="J3542">
        <v>1455861269</v>
      </c>
      <c r="K3542" t="b">
        <v>0</v>
      </c>
      <c r="L3542">
        <v>0</v>
      </c>
      <c r="M3542" t="b">
        <v>0</v>
      </c>
      <c r="N3542" t="s">
        <v>8269</v>
      </c>
      <c r="O3542">
        <f t="shared" si="442"/>
        <v>0</v>
      </c>
      <c r="P3542">
        <f t="shared" si="444"/>
        <v>0</v>
      </c>
      <c r="Q3542" s="10" t="s">
        <v>8323</v>
      </c>
      <c r="R3542" t="s">
        <v>8326</v>
      </c>
      <c r="S3542" s="14">
        <f t="shared" si="445"/>
        <v>42419.246168981481</v>
      </c>
      <c r="T3542" s="15">
        <f t="shared" si="446"/>
        <v>42434.246168981481</v>
      </c>
      <c r="U3542">
        <f t="shared" si="447"/>
        <v>2016</v>
      </c>
    </row>
    <row r="3543" spans="1:21" ht="49" x14ac:dyDescent="0.25">
      <c r="A3543">
        <v>4015</v>
      </c>
      <c r="B3543" s="3" t="s">
        <v>4011</v>
      </c>
      <c r="C3543" s="3" t="s">
        <v>8120</v>
      </c>
      <c r="D3543" s="6">
        <v>7000</v>
      </c>
      <c r="E3543" s="8">
        <v>1</v>
      </c>
      <c r="F3543" t="s">
        <v>8220</v>
      </c>
      <c r="G3543" t="s">
        <v>8223</v>
      </c>
      <c r="H3543" t="s">
        <v>8245</v>
      </c>
      <c r="I3543">
        <v>1437331463</v>
      </c>
      <c r="J3543">
        <v>1434739463</v>
      </c>
      <c r="K3543" t="b">
        <v>0</v>
      </c>
      <c r="L3543">
        <v>1</v>
      </c>
      <c r="M3543" t="b">
        <v>0</v>
      </c>
      <c r="N3543" t="s">
        <v>8269</v>
      </c>
      <c r="O3543">
        <f t="shared" si="442"/>
        <v>0</v>
      </c>
      <c r="P3543">
        <f t="shared" si="444"/>
        <v>1</v>
      </c>
      <c r="Q3543" s="10" t="s">
        <v>8323</v>
      </c>
      <c r="R3543" t="s">
        <v>8326</v>
      </c>
      <c r="S3543" s="14">
        <f t="shared" si="445"/>
        <v>42174.780821759254</v>
      </c>
      <c r="T3543" s="15">
        <f t="shared" si="446"/>
        <v>42204.780821759254</v>
      </c>
      <c r="U3543">
        <f t="shared" si="447"/>
        <v>2015</v>
      </c>
    </row>
    <row r="3544" spans="1:21" ht="49" x14ac:dyDescent="0.25">
      <c r="A3544">
        <v>4016</v>
      </c>
      <c r="B3544" s="3" t="s">
        <v>4012</v>
      </c>
      <c r="C3544" s="3" t="s">
        <v>8121</v>
      </c>
      <c r="D3544" s="6">
        <v>500</v>
      </c>
      <c r="E3544" s="8">
        <v>70</v>
      </c>
      <c r="F3544" t="s">
        <v>8220</v>
      </c>
      <c r="G3544" t="s">
        <v>8224</v>
      </c>
      <c r="H3544" t="s">
        <v>8246</v>
      </c>
      <c r="I3544">
        <v>1410987400</v>
      </c>
      <c r="J3544">
        <v>1408395400</v>
      </c>
      <c r="K3544" t="b">
        <v>0</v>
      </c>
      <c r="L3544">
        <v>7</v>
      </c>
      <c r="M3544" t="b">
        <v>0</v>
      </c>
      <c r="N3544" t="s">
        <v>8269</v>
      </c>
      <c r="O3544">
        <f t="shared" si="442"/>
        <v>14</v>
      </c>
      <c r="P3544">
        <f t="shared" si="444"/>
        <v>10</v>
      </c>
      <c r="Q3544" s="10" t="s">
        <v>8323</v>
      </c>
      <c r="R3544" t="s">
        <v>8326</v>
      </c>
      <c r="S3544" s="14">
        <f t="shared" si="445"/>
        <v>41869.872685185182</v>
      </c>
      <c r="T3544" s="15">
        <f t="shared" si="446"/>
        <v>41899.872685185182</v>
      </c>
      <c r="U3544">
        <f t="shared" si="447"/>
        <v>2014</v>
      </c>
    </row>
    <row r="3545" spans="1:21" ht="49" hidden="1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442"/>
        <v>2</v>
      </c>
      <c r="P3545">
        <f t="shared" si="444"/>
        <v>5</v>
      </c>
      <c r="Q3545" s="10" t="s">
        <v>8323</v>
      </c>
      <c r="R3545" t="s">
        <v>8335</v>
      </c>
      <c r="S3545" s="14">
        <f t="shared" si="445"/>
        <v>42201.436226851853</v>
      </c>
      <c r="T3545" s="15">
        <f t="shared" si="446"/>
        <v>42244.9375</v>
      </c>
    </row>
    <row r="3546" spans="1:21" ht="49" x14ac:dyDescent="0.25">
      <c r="A3546">
        <v>4017</v>
      </c>
      <c r="B3546" s="3" t="s">
        <v>4013</v>
      </c>
      <c r="C3546" s="3" t="s">
        <v>8122</v>
      </c>
      <c r="D3546" s="6">
        <v>10000</v>
      </c>
      <c r="E3546" s="8">
        <v>105</v>
      </c>
      <c r="F3546" t="s">
        <v>8220</v>
      </c>
      <c r="G3546" t="s">
        <v>8223</v>
      </c>
      <c r="H3546" t="s">
        <v>8245</v>
      </c>
      <c r="I3546">
        <v>1409846874</v>
      </c>
      <c r="J3546">
        <v>1407254874</v>
      </c>
      <c r="K3546" t="b">
        <v>0</v>
      </c>
      <c r="L3546">
        <v>2</v>
      </c>
      <c r="M3546" t="b">
        <v>0</v>
      </c>
      <c r="N3546" t="s">
        <v>8269</v>
      </c>
      <c r="O3546">
        <f t="shared" si="442"/>
        <v>1</v>
      </c>
      <c r="P3546">
        <f t="shared" si="444"/>
        <v>52.5</v>
      </c>
      <c r="Q3546" s="10" t="s">
        <v>8323</v>
      </c>
      <c r="R3546" t="s">
        <v>8326</v>
      </c>
      <c r="S3546" s="14">
        <f t="shared" si="445"/>
        <v>41856.672152777777</v>
      </c>
      <c r="T3546" s="15">
        <f t="shared" si="446"/>
        <v>41886.672152777777</v>
      </c>
      <c r="U3546">
        <f>YEAR(S3546)</f>
        <v>2014</v>
      </c>
    </row>
    <row r="3547" spans="1:21" ht="21" hidden="1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442"/>
        <v>0</v>
      </c>
      <c r="P3547">
        <f t="shared" si="444"/>
        <v>10</v>
      </c>
      <c r="Q3547" s="10" t="s">
        <v>8323</v>
      </c>
      <c r="R3547" t="s">
        <v>8335</v>
      </c>
      <c r="S3547" s="14">
        <f t="shared" si="445"/>
        <v>41865.659780092588</v>
      </c>
      <c r="T3547" s="15">
        <f t="shared" si="446"/>
        <v>41890.659780092588</v>
      </c>
    </row>
    <row r="3548" spans="1:21" ht="49" hidden="1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442"/>
        <v>0</v>
      </c>
      <c r="P3548">
        <f t="shared" si="444"/>
        <v>10</v>
      </c>
      <c r="Q3548" s="10" t="s">
        <v>8323</v>
      </c>
      <c r="R3548" t="s">
        <v>8335</v>
      </c>
      <c r="S3548" s="14">
        <f t="shared" si="445"/>
        <v>42154.818819444445</v>
      </c>
      <c r="T3548" s="15">
        <f t="shared" si="446"/>
        <v>42185.165972222225</v>
      </c>
    </row>
    <row r="3549" spans="1:21" ht="33" x14ac:dyDescent="0.25">
      <c r="A3549">
        <v>4018</v>
      </c>
      <c r="B3549" s="3" t="s">
        <v>4014</v>
      </c>
      <c r="C3549" s="3" t="s">
        <v>8123</v>
      </c>
      <c r="D3549" s="6">
        <v>1500</v>
      </c>
      <c r="E3549" s="8">
        <v>130</v>
      </c>
      <c r="F3549" t="s">
        <v>8220</v>
      </c>
      <c r="G3549" t="s">
        <v>8224</v>
      </c>
      <c r="H3549" t="s">
        <v>8246</v>
      </c>
      <c r="I3549">
        <v>1475877108</v>
      </c>
      <c r="J3549">
        <v>1473285108</v>
      </c>
      <c r="K3549" t="b">
        <v>0</v>
      </c>
      <c r="L3549">
        <v>4</v>
      </c>
      <c r="M3549" t="b">
        <v>0</v>
      </c>
      <c r="N3549" t="s">
        <v>8269</v>
      </c>
      <c r="O3549">
        <f t="shared" si="442"/>
        <v>9</v>
      </c>
      <c r="P3549">
        <f t="shared" si="444"/>
        <v>32.5</v>
      </c>
      <c r="Q3549" s="10" t="s">
        <v>8323</v>
      </c>
      <c r="R3549" t="s">
        <v>8326</v>
      </c>
      <c r="S3549" s="14">
        <f t="shared" si="445"/>
        <v>42620.91097222222</v>
      </c>
      <c r="T3549" s="15">
        <f t="shared" si="446"/>
        <v>42650.91097222222</v>
      </c>
      <c r="U3549">
        <f t="shared" ref="U3549:U3553" si="448">YEAR(S3549)</f>
        <v>2016</v>
      </c>
    </row>
    <row r="3550" spans="1:21" ht="49" x14ac:dyDescent="0.25">
      <c r="A3550">
        <v>4019</v>
      </c>
      <c r="B3550" s="3" t="s">
        <v>4015</v>
      </c>
      <c r="C3550" s="3" t="s">
        <v>8124</v>
      </c>
      <c r="D3550" s="6">
        <v>3500</v>
      </c>
      <c r="E3550" s="8">
        <v>29</v>
      </c>
      <c r="F3550" t="s">
        <v>8220</v>
      </c>
      <c r="G3550" t="s">
        <v>8223</v>
      </c>
      <c r="H3550" t="s">
        <v>8245</v>
      </c>
      <c r="I3550">
        <v>1460737680</v>
      </c>
      <c r="J3550">
        <v>1455725596</v>
      </c>
      <c r="K3550" t="b">
        <v>0</v>
      </c>
      <c r="L3550">
        <v>4</v>
      </c>
      <c r="M3550" t="b">
        <v>0</v>
      </c>
      <c r="N3550" t="s">
        <v>8269</v>
      </c>
      <c r="O3550">
        <f t="shared" si="442"/>
        <v>1</v>
      </c>
      <c r="P3550">
        <f t="shared" si="444"/>
        <v>7.25</v>
      </c>
      <c r="Q3550" s="10" t="s">
        <v>8323</v>
      </c>
      <c r="R3550" t="s">
        <v>8326</v>
      </c>
      <c r="S3550" s="14">
        <f t="shared" si="445"/>
        <v>42417.675879629634</v>
      </c>
      <c r="T3550" s="15">
        <f t="shared" si="446"/>
        <v>42475.686111111107</v>
      </c>
      <c r="U3550">
        <f t="shared" si="448"/>
        <v>2016</v>
      </c>
    </row>
    <row r="3551" spans="1:21" ht="49" x14ac:dyDescent="0.25">
      <c r="A3551">
        <v>4020</v>
      </c>
      <c r="B3551" s="3" t="s">
        <v>4016</v>
      </c>
      <c r="C3551" s="3" t="s">
        <v>8125</v>
      </c>
      <c r="D3551" s="6">
        <v>600</v>
      </c>
      <c r="E3551" s="8">
        <v>100</v>
      </c>
      <c r="F3551" t="s">
        <v>8220</v>
      </c>
      <c r="G3551" t="s">
        <v>8223</v>
      </c>
      <c r="H3551" t="s">
        <v>8245</v>
      </c>
      <c r="I3551">
        <v>1427168099</v>
      </c>
      <c r="J3551">
        <v>1424579699</v>
      </c>
      <c r="K3551" t="b">
        <v>0</v>
      </c>
      <c r="L3551">
        <v>3</v>
      </c>
      <c r="M3551" t="b">
        <v>0</v>
      </c>
      <c r="N3551" t="s">
        <v>8269</v>
      </c>
      <c r="O3551">
        <f t="shared" si="442"/>
        <v>17</v>
      </c>
      <c r="P3551">
        <f t="shared" si="444"/>
        <v>33.33</v>
      </c>
      <c r="Q3551" s="10" t="s">
        <v>8323</v>
      </c>
      <c r="R3551" t="s">
        <v>8326</v>
      </c>
      <c r="S3551" s="14">
        <f t="shared" si="445"/>
        <v>42057.190960648149</v>
      </c>
      <c r="T3551" s="15">
        <f t="shared" si="446"/>
        <v>42087.149293981478</v>
      </c>
      <c r="U3551">
        <f t="shared" si="448"/>
        <v>2015</v>
      </c>
    </row>
    <row r="3552" spans="1:21" ht="49" x14ac:dyDescent="0.25">
      <c r="A3552">
        <v>4021</v>
      </c>
      <c r="B3552" s="3" t="s">
        <v>4017</v>
      </c>
      <c r="C3552" s="3" t="s">
        <v>8126</v>
      </c>
      <c r="D3552" s="6">
        <v>15000</v>
      </c>
      <c r="E3552" s="8">
        <v>125</v>
      </c>
      <c r="F3552" t="s">
        <v>8220</v>
      </c>
      <c r="G3552" t="s">
        <v>8223</v>
      </c>
      <c r="H3552" t="s">
        <v>8245</v>
      </c>
      <c r="I3552">
        <v>1414360358</v>
      </c>
      <c r="J3552">
        <v>1409176358</v>
      </c>
      <c r="K3552" t="b">
        <v>0</v>
      </c>
      <c r="L3552">
        <v>2</v>
      </c>
      <c r="M3552" t="b">
        <v>0</v>
      </c>
      <c r="N3552" t="s">
        <v>8269</v>
      </c>
      <c r="O3552">
        <f t="shared" si="442"/>
        <v>1</v>
      </c>
      <c r="P3552">
        <f t="shared" si="444"/>
        <v>62.5</v>
      </c>
      <c r="Q3552" s="10" t="s">
        <v>8323</v>
      </c>
      <c r="R3552" t="s">
        <v>8326</v>
      </c>
      <c r="S3552" s="14">
        <f t="shared" si="445"/>
        <v>41878.911550925928</v>
      </c>
      <c r="T3552" s="15">
        <f t="shared" si="446"/>
        <v>41938.911550925928</v>
      </c>
      <c r="U3552">
        <f t="shared" si="448"/>
        <v>2014</v>
      </c>
    </row>
    <row r="3553" spans="1:21" ht="33" x14ac:dyDescent="0.25">
      <c r="A3553">
        <v>4022</v>
      </c>
      <c r="B3553" s="3" t="s">
        <v>4018</v>
      </c>
      <c r="C3553" s="3" t="s">
        <v>8127</v>
      </c>
      <c r="D3553" s="6">
        <v>18000</v>
      </c>
      <c r="E3553" s="8">
        <v>12521</v>
      </c>
      <c r="F3553" t="s">
        <v>8220</v>
      </c>
      <c r="G3553" t="s">
        <v>8223</v>
      </c>
      <c r="H3553" t="s">
        <v>8245</v>
      </c>
      <c r="I3553">
        <v>1422759240</v>
      </c>
      <c r="J3553">
        <v>1418824867</v>
      </c>
      <c r="K3553" t="b">
        <v>0</v>
      </c>
      <c r="L3553">
        <v>197</v>
      </c>
      <c r="M3553" t="b">
        <v>0</v>
      </c>
      <c r="N3553" t="s">
        <v>8269</v>
      </c>
      <c r="O3553">
        <f t="shared" si="442"/>
        <v>70</v>
      </c>
      <c r="P3553">
        <f t="shared" si="444"/>
        <v>63.56</v>
      </c>
      <c r="Q3553" s="10" t="s">
        <v>8323</v>
      </c>
      <c r="R3553" t="s">
        <v>8326</v>
      </c>
      <c r="S3553" s="14">
        <f t="shared" si="445"/>
        <v>41990.584108796291</v>
      </c>
      <c r="T3553" s="15">
        <f t="shared" si="446"/>
        <v>42036.120833333334</v>
      </c>
      <c r="U3553">
        <f t="shared" si="448"/>
        <v>2014</v>
      </c>
    </row>
    <row r="3554" spans="1:21" ht="49" hidden="1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442"/>
        <v>0</v>
      </c>
      <c r="P3554">
        <f t="shared" si="444"/>
        <v>9</v>
      </c>
      <c r="Q3554" s="10" t="s">
        <v>8308</v>
      </c>
      <c r="R3554" t="s">
        <v>8342</v>
      </c>
      <c r="S3554" s="14">
        <f t="shared" si="445"/>
        <v>42276.903333333335</v>
      </c>
      <c r="T3554" s="15">
        <f t="shared" si="446"/>
        <v>42306.903333333335</v>
      </c>
    </row>
    <row r="3555" spans="1:21" ht="49" hidden="1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442"/>
        <v>0</v>
      </c>
      <c r="P3555">
        <f t="shared" si="444"/>
        <v>4</v>
      </c>
      <c r="Q3555" s="10" t="s">
        <v>8321</v>
      </c>
      <c r="R3555" t="s">
        <v>8337</v>
      </c>
      <c r="S3555" s="14">
        <f t="shared" si="445"/>
        <v>42396.911712962959</v>
      </c>
      <c r="T3555" s="15">
        <f t="shared" si="446"/>
        <v>42426.911712962959</v>
      </c>
    </row>
    <row r="3556" spans="1:21" ht="49" hidden="1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442"/>
        <v>0</v>
      </c>
      <c r="P3556">
        <f t="shared" si="444"/>
        <v>2</v>
      </c>
      <c r="Q3556" s="10" t="s">
        <v>8308</v>
      </c>
      <c r="R3556" t="s">
        <v>8310</v>
      </c>
      <c r="S3556" s="14">
        <f t="shared" si="445"/>
        <v>41838.832152777781</v>
      </c>
      <c r="T3556" s="15">
        <f t="shared" si="446"/>
        <v>41868.832152777781</v>
      </c>
    </row>
    <row r="3557" spans="1:21" ht="49" hidden="1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442"/>
        <v>2</v>
      </c>
      <c r="P3557">
        <f t="shared" si="444"/>
        <v>2</v>
      </c>
      <c r="Q3557" s="10" t="s">
        <v>8308</v>
      </c>
      <c r="R3557" t="s">
        <v>8318</v>
      </c>
      <c r="S3557" s="14">
        <f t="shared" si="445"/>
        <v>41864.04886574074</v>
      </c>
      <c r="T3557" s="15">
        <f t="shared" si="446"/>
        <v>41884.04886574074</v>
      </c>
    </row>
    <row r="3558" spans="1:21" ht="49" hidden="1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442"/>
        <v>1</v>
      </c>
      <c r="P3558">
        <f t="shared" si="444"/>
        <v>1</v>
      </c>
      <c r="Q3558" s="10" t="s">
        <v>8308</v>
      </c>
      <c r="R3558" t="s">
        <v>8342</v>
      </c>
      <c r="S3558" s="14">
        <f t="shared" si="445"/>
        <v>41927.067627314813</v>
      </c>
      <c r="T3558" s="15">
        <f t="shared" si="446"/>
        <v>41957.109293981484</v>
      </c>
    </row>
    <row r="3559" spans="1:21" ht="49" hidden="1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442"/>
        <v>0</v>
      </c>
      <c r="P3559">
        <f t="shared" si="444"/>
        <v>8</v>
      </c>
      <c r="Q3559" s="10" t="s">
        <v>8319</v>
      </c>
      <c r="R3559" t="s">
        <v>8345</v>
      </c>
      <c r="S3559" s="14">
        <f t="shared" si="445"/>
        <v>41974.704745370371</v>
      </c>
      <c r="T3559" s="15">
        <f t="shared" si="446"/>
        <v>42004.704745370371</v>
      </c>
    </row>
    <row r="3560" spans="1:21" ht="49" hidden="1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442"/>
        <v>0</v>
      </c>
      <c r="P3560">
        <f t="shared" si="444"/>
        <v>2.33</v>
      </c>
      <c r="Q3560" s="10" t="s">
        <v>8311</v>
      </c>
      <c r="R3560" t="s">
        <v>8348</v>
      </c>
      <c r="S3560" s="14">
        <f t="shared" si="445"/>
        <v>42013.059027777781</v>
      </c>
      <c r="T3560" s="15">
        <f t="shared" si="446"/>
        <v>42041.059027777781</v>
      </c>
    </row>
    <row r="3561" spans="1:21" ht="49" x14ac:dyDescent="0.25">
      <c r="A3561">
        <v>4023</v>
      </c>
      <c r="B3561" s="3" t="s">
        <v>4019</v>
      </c>
      <c r="C3561" s="3" t="s">
        <v>8128</v>
      </c>
      <c r="D3561" s="6">
        <v>7000</v>
      </c>
      <c r="E3561" s="8">
        <v>0</v>
      </c>
      <c r="F3561" t="s">
        <v>8220</v>
      </c>
      <c r="G3561" t="s">
        <v>8223</v>
      </c>
      <c r="H3561" t="s">
        <v>8245</v>
      </c>
      <c r="I3561">
        <v>1458860363</v>
      </c>
      <c r="J3561">
        <v>1454975963</v>
      </c>
      <c r="K3561" t="b">
        <v>0</v>
      </c>
      <c r="L3561">
        <v>0</v>
      </c>
      <c r="M3561" t="b">
        <v>0</v>
      </c>
      <c r="N3561" t="s">
        <v>8269</v>
      </c>
      <c r="O3561">
        <f t="shared" si="442"/>
        <v>0</v>
      </c>
      <c r="P3561">
        <f t="shared" si="444"/>
        <v>0</v>
      </c>
      <c r="Q3561" s="10" t="s">
        <v>8323</v>
      </c>
      <c r="R3561" t="s">
        <v>8326</v>
      </c>
      <c r="S3561" s="14">
        <f t="shared" si="445"/>
        <v>42408.999571759254</v>
      </c>
      <c r="T3561" s="15">
        <f t="shared" si="446"/>
        <v>42453.957905092597</v>
      </c>
      <c r="U3561">
        <f t="shared" ref="U3561:U3562" si="449">YEAR(S3561)</f>
        <v>2016</v>
      </c>
    </row>
    <row r="3562" spans="1:21" ht="49" x14ac:dyDescent="0.25">
      <c r="A3562">
        <v>4024</v>
      </c>
      <c r="B3562" s="3" t="s">
        <v>4020</v>
      </c>
      <c r="C3562" s="3" t="s">
        <v>8129</v>
      </c>
      <c r="D3562" s="6">
        <v>800</v>
      </c>
      <c r="E3562" s="8">
        <v>10</v>
      </c>
      <c r="F3562" t="s">
        <v>8220</v>
      </c>
      <c r="G3562" t="s">
        <v>8223</v>
      </c>
      <c r="H3562" t="s">
        <v>8245</v>
      </c>
      <c r="I3562">
        <v>1441037097</v>
      </c>
      <c r="J3562">
        <v>1438445097</v>
      </c>
      <c r="K3562" t="b">
        <v>0</v>
      </c>
      <c r="L3562">
        <v>1</v>
      </c>
      <c r="M3562" t="b">
        <v>0</v>
      </c>
      <c r="N3562" t="s">
        <v>8269</v>
      </c>
      <c r="O3562">
        <f t="shared" si="442"/>
        <v>1</v>
      </c>
      <c r="P3562">
        <f t="shared" si="444"/>
        <v>10</v>
      </c>
      <c r="Q3562" s="10" t="s">
        <v>8323</v>
      </c>
      <c r="R3562" t="s">
        <v>8326</v>
      </c>
      <c r="S3562" s="14">
        <f t="shared" si="445"/>
        <v>42217.670104166667</v>
      </c>
      <c r="T3562" s="15">
        <f t="shared" si="446"/>
        <v>42247.670104166667</v>
      </c>
      <c r="U3562">
        <f t="shared" si="449"/>
        <v>2015</v>
      </c>
    </row>
    <row r="3563" spans="1:21" ht="49" hidden="1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442"/>
        <v>0</v>
      </c>
      <c r="P3563">
        <f t="shared" si="444"/>
        <v>3</v>
      </c>
      <c r="Q3563" s="10" t="s">
        <v>8321</v>
      </c>
      <c r="R3563" t="s">
        <v>8339</v>
      </c>
      <c r="S3563" s="14">
        <f t="shared" si="445"/>
        <v>42275.861157407402</v>
      </c>
      <c r="T3563" s="15">
        <f t="shared" si="446"/>
        <v>42335.902824074074</v>
      </c>
    </row>
    <row r="3564" spans="1:21" ht="49" hidden="1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442"/>
        <v>1</v>
      </c>
      <c r="P3564">
        <f t="shared" si="444"/>
        <v>3</v>
      </c>
      <c r="Q3564" s="10" t="s">
        <v>8308</v>
      </c>
      <c r="R3564" t="s">
        <v>8342</v>
      </c>
      <c r="S3564" s="14">
        <f t="shared" si="445"/>
        <v>42525.656944444447</v>
      </c>
      <c r="T3564" s="15">
        <f t="shared" si="446"/>
        <v>42555.656944444447</v>
      </c>
    </row>
    <row r="3565" spans="1:21" ht="33" hidden="1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442"/>
        <v>0</v>
      </c>
      <c r="P3565">
        <f t="shared" si="444"/>
        <v>3</v>
      </c>
      <c r="Q3565" s="10" t="s">
        <v>8308</v>
      </c>
      <c r="R3565" t="s">
        <v>8342</v>
      </c>
      <c r="S3565" s="14">
        <f t="shared" si="445"/>
        <v>42646.896898148145</v>
      </c>
      <c r="T3565" s="15">
        <f t="shared" si="446"/>
        <v>42676.896898148145</v>
      </c>
    </row>
    <row r="3566" spans="1:21" ht="49" hidden="1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442"/>
        <v>0</v>
      </c>
      <c r="P3566">
        <f t="shared" si="444"/>
        <v>3</v>
      </c>
      <c r="Q3566" s="10" t="s">
        <v>8346</v>
      </c>
      <c r="R3566" t="s">
        <v>8347</v>
      </c>
      <c r="S3566" s="14">
        <f t="shared" si="445"/>
        <v>42011.925937499997</v>
      </c>
      <c r="T3566" s="15">
        <f t="shared" si="446"/>
        <v>42068.852083333331</v>
      </c>
    </row>
    <row r="3567" spans="1:21" ht="65" hidden="1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442"/>
        <v>0</v>
      </c>
      <c r="P3567">
        <f t="shared" si="444"/>
        <v>6</v>
      </c>
      <c r="Q3567" s="10" t="s">
        <v>8311</v>
      </c>
      <c r="R3567" t="s">
        <v>8348</v>
      </c>
      <c r="S3567" s="14">
        <f t="shared" si="445"/>
        <v>42395.456412037034</v>
      </c>
      <c r="T3567" s="15">
        <f t="shared" si="446"/>
        <v>42425.456412037034</v>
      </c>
    </row>
    <row r="3568" spans="1:21" ht="49" hidden="1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442"/>
        <v>0</v>
      </c>
      <c r="P3568">
        <f t="shared" si="444"/>
        <v>3</v>
      </c>
      <c r="Q3568" s="10" t="s">
        <v>8313</v>
      </c>
      <c r="R3568" t="s">
        <v>8355</v>
      </c>
      <c r="S3568" s="14">
        <f t="shared" si="445"/>
        <v>41974.712245370371</v>
      </c>
      <c r="T3568" s="15">
        <f t="shared" si="446"/>
        <v>42004.712245370371</v>
      </c>
    </row>
    <row r="3569" spans="1:21" ht="49" hidden="1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442"/>
        <v>0</v>
      </c>
      <c r="P3569">
        <f t="shared" si="444"/>
        <v>3</v>
      </c>
      <c r="Q3569" s="10" t="s">
        <v>8316</v>
      </c>
      <c r="R3569" t="s">
        <v>8344</v>
      </c>
      <c r="S3569" s="14">
        <f t="shared" si="445"/>
        <v>42413.649641203709</v>
      </c>
      <c r="T3569" s="15">
        <f t="shared" si="446"/>
        <v>42443.607974537037</v>
      </c>
    </row>
    <row r="3570" spans="1:21" ht="49" x14ac:dyDescent="0.25">
      <c r="A3570">
        <v>4025</v>
      </c>
      <c r="B3570" s="3" t="s">
        <v>4021</v>
      </c>
      <c r="C3570" s="3" t="s">
        <v>8130</v>
      </c>
      <c r="D3570" s="6">
        <v>5000</v>
      </c>
      <c r="E3570" s="8">
        <v>250</v>
      </c>
      <c r="F3570" t="s">
        <v>8220</v>
      </c>
      <c r="G3570" t="s">
        <v>8229</v>
      </c>
      <c r="H3570" t="s">
        <v>8248</v>
      </c>
      <c r="I3570">
        <v>1437889336</v>
      </c>
      <c r="J3570">
        <v>1432705336</v>
      </c>
      <c r="K3570" t="b">
        <v>0</v>
      </c>
      <c r="L3570">
        <v>4</v>
      </c>
      <c r="M3570" t="b">
        <v>0</v>
      </c>
      <c r="N3570" t="s">
        <v>8269</v>
      </c>
      <c r="O3570">
        <f t="shared" si="442"/>
        <v>5</v>
      </c>
      <c r="P3570">
        <f t="shared" si="444"/>
        <v>62.5</v>
      </c>
      <c r="Q3570" s="10" t="s">
        <v>8323</v>
      </c>
      <c r="R3570" t="s">
        <v>8326</v>
      </c>
      <c r="S3570" s="14">
        <f t="shared" si="445"/>
        <v>42151.237685185188</v>
      </c>
      <c r="T3570" s="15">
        <f t="shared" si="446"/>
        <v>42211.237685185188</v>
      </c>
      <c r="U3570">
        <f>YEAR(S3570)</f>
        <v>2015</v>
      </c>
    </row>
    <row r="3571" spans="1:21" ht="49" hidden="1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442"/>
        <v>0</v>
      </c>
      <c r="P3571">
        <f t="shared" si="444"/>
        <v>5</v>
      </c>
      <c r="Q3571" s="10" t="s">
        <v>8321</v>
      </c>
      <c r="R3571" t="s">
        <v>8325</v>
      </c>
      <c r="S3571" s="14">
        <f t="shared" si="445"/>
        <v>41792.687442129631</v>
      </c>
      <c r="T3571" s="15">
        <f t="shared" si="446"/>
        <v>41822.687442129631</v>
      </c>
    </row>
    <row r="3572" spans="1:21" ht="49" hidden="1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442"/>
        <v>0</v>
      </c>
      <c r="P3572">
        <f t="shared" si="444"/>
        <v>5</v>
      </c>
      <c r="Q3572" s="10" t="s">
        <v>8321</v>
      </c>
      <c r="R3572" t="s">
        <v>8339</v>
      </c>
      <c r="S3572" s="14">
        <f t="shared" si="445"/>
        <v>42423.985567129625</v>
      </c>
      <c r="T3572" s="15">
        <f t="shared" si="446"/>
        <v>42453.943900462968</v>
      </c>
    </row>
    <row r="3573" spans="1:21" ht="49" hidden="1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442"/>
        <v>0</v>
      </c>
      <c r="P3573">
        <f t="shared" si="444"/>
        <v>5</v>
      </c>
      <c r="Q3573" s="10" t="s">
        <v>8321</v>
      </c>
      <c r="R3573" t="s">
        <v>8339</v>
      </c>
      <c r="S3573" s="14">
        <f t="shared" si="445"/>
        <v>41331.555127314816</v>
      </c>
      <c r="T3573" s="15">
        <f t="shared" si="446"/>
        <v>41356.513460648144</v>
      </c>
    </row>
    <row r="3574" spans="1:21" ht="49" hidden="1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442"/>
        <v>1</v>
      </c>
      <c r="P3574">
        <f t="shared" si="444"/>
        <v>5</v>
      </c>
      <c r="Q3574" s="10" t="s">
        <v>8308</v>
      </c>
      <c r="R3574" t="s">
        <v>8342</v>
      </c>
      <c r="S3574" s="14">
        <f t="shared" si="445"/>
        <v>42307.034074074079</v>
      </c>
      <c r="T3574" s="15">
        <f t="shared" si="446"/>
        <v>42337.075740740736</v>
      </c>
    </row>
    <row r="3575" spans="1:21" ht="49" hidden="1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442"/>
        <v>0</v>
      </c>
      <c r="P3575">
        <f t="shared" si="444"/>
        <v>5</v>
      </c>
      <c r="Q3575" s="10" t="s">
        <v>8311</v>
      </c>
      <c r="R3575" t="s">
        <v>8352</v>
      </c>
      <c r="S3575" s="14">
        <f t="shared" si="445"/>
        <v>41471.446851851848</v>
      </c>
      <c r="T3575" s="15">
        <f t="shared" si="446"/>
        <v>41501.446851851848</v>
      </c>
    </row>
    <row r="3576" spans="1:21" ht="49" hidden="1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442"/>
        <v>0</v>
      </c>
      <c r="P3576">
        <f t="shared" si="444"/>
        <v>5</v>
      </c>
      <c r="Q3576" s="10" t="s">
        <v>8316</v>
      </c>
      <c r="R3576" t="s">
        <v>8334</v>
      </c>
      <c r="S3576" s="14">
        <f t="shared" si="445"/>
        <v>42123.185798611114</v>
      </c>
      <c r="T3576" s="15">
        <f t="shared" si="446"/>
        <v>42153.185798611114</v>
      </c>
    </row>
    <row r="3577" spans="1:21" ht="49" hidden="1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442"/>
        <v>1</v>
      </c>
      <c r="P3577">
        <f t="shared" si="444"/>
        <v>5</v>
      </c>
      <c r="Q3577" s="10" t="s">
        <v>8316</v>
      </c>
      <c r="R3577" t="s">
        <v>8334</v>
      </c>
      <c r="S3577" s="14">
        <f t="shared" si="445"/>
        <v>41835.977083333331</v>
      </c>
      <c r="T3577" s="15">
        <f t="shared" si="446"/>
        <v>41865.977083333331</v>
      </c>
    </row>
    <row r="3578" spans="1:21" ht="49" hidden="1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442"/>
        <v>0</v>
      </c>
      <c r="P3578">
        <f t="shared" si="444"/>
        <v>5</v>
      </c>
      <c r="Q3578" s="10" t="s">
        <v>8316</v>
      </c>
      <c r="R3578" t="s">
        <v>8334</v>
      </c>
      <c r="S3578" s="14">
        <f t="shared" si="445"/>
        <v>41722.792407407411</v>
      </c>
      <c r="T3578" s="15">
        <f t="shared" si="446"/>
        <v>41735.792407407411</v>
      </c>
    </row>
    <row r="3579" spans="1:21" ht="49" hidden="1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442"/>
        <v>0</v>
      </c>
      <c r="P3579">
        <f t="shared" si="444"/>
        <v>5</v>
      </c>
      <c r="Q3579" s="10" t="s">
        <v>8316</v>
      </c>
      <c r="R3579" t="s">
        <v>8344</v>
      </c>
      <c r="S3579" s="14">
        <f t="shared" si="445"/>
        <v>41975.347523148142</v>
      </c>
      <c r="T3579" s="15">
        <f t="shared" si="446"/>
        <v>42005.347523148142</v>
      </c>
    </row>
    <row r="3580" spans="1:21" ht="49" hidden="1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442"/>
        <v>0</v>
      </c>
      <c r="P3580">
        <f t="shared" si="444"/>
        <v>5</v>
      </c>
      <c r="Q3580" s="10" t="s">
        <v>8319</v>
      </c>
      <c r="R3580" t="s">
        <v>8345</v>
      </c>
      <c r="S3580" s="14">
        <f t="shared" si="445"/>
        <v>41837.905694444446</v>
      </c>
      <c r="T3580" s="15">
        <f t="shared" si="446"/>
        <v>41867.905694444446</v>
      </c>
    </row>
    <row r="3581" spans="1:21" ht="49" hidden="1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442"/>
        <v>1</v>
      </c>
      <c r="P3581">
        <f t="shared" si="444"/>
        <v>5</v>
      </c>
      <c r="Q3581" s="10" t="s">
        <v>8327</v>
      </c>
      <c r="R3581" t="s">
        <v>8354</v>
      </c>
      <c r="S3581" s="14">
        <f t="shared" si="445"/>
        <v>40782.165532407409</v>
      </c>
      <c r="T3581" s="15">
        <f t="shared" si="446"/>
        <v>40797.554166666669</v>
      </c>
    </row>
    <row r="3582" spans="1:21" ht="49" hidden="1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442"/>
        <v>0</v>
      </c>
      <c r="P3582">
        <f t="shared" si="444"/>
        <v>5</v>
      </c>
      <c r="Q3582" s="10" t="s">
        <v>8311</v>
      </c>
      <c r="R3582" t="s">
        <v>8352</v>
      </c>
      <c r="S3582" s="14">
        <f t="shared" si="445"/>
        <v>41136.85805555556</v>
      </c>
      <c r="T3582" s="15">
        <f t="shared" si="446"/>
        <v>41159.32708333333</v>
      </c>
    </row>
    <row r="3583" spans="1:21" ht="49" hidden="1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442"/>
        <v>0</v>
      </c>
      <c r="P3583">
        <f t="shared" si="444"/>
        <v>5</v>
      </c>
      <c r="Q3583" s="10" t="s">
        <v>8311</v>
      </c>
      <c r="R3583" t="s">
        <v>8352</v>
      </c>
      <c r="S3583" s="14">
        <f t="shared" si="445"/>
        <v>42527.007326388892</v>
      </c>
      <c r="T3583" s="15">
        <f t="shared" si="446"/>
        <v>42587.007326388892</v>
      </c>
    </row>
    <row r="3584" spans="1:21" ht="49" hidden="1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442"/>
        <v>1</v>
      </c>
      <c r="P3584">
        <f t="shared" si="444"/>
        <v>5</v>
      </c>
      <c r="Q3584" s="10" t="s">
        <v>8313</v>
      </c>
      <c r="R3584" t="s">
        <v>8351</v>
      </c>
      <c r="S3584" s="14">
        <f t="shared" si="445"/>
        <v>42325.448958333334</v>
      </c>
      <c r="T3584" s="15">
        <f t="shared" si="446"/>
        <v>42357.448958333334</v>
      </c>
    </row>
    <row r="3585" spans="1:21" ht="49" hidden="1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442"/>
        <v>0</v>
      </c>
      <c r="P3585">
        <f t="shared" si="444"/>
        <v>5</v>
      </c>
      <c r="Q3585" s="10" t="s">
        <v>8327</v>
      </c>
      <c r="R3585" t="s">
        <v>8330</v>
      </c>
      <c r="S3585" s="14">
        <f t="shared" si="445"/>
        <v>42791.669837962967</v>
      </c>
      <c r="T3585" s="15">
        <f t="shared" si="446"/>
        <v>42821.191666666666</v>
      </c>
    </row>
    <row r="3586" spans="1:21" ht="49" hidden="1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ref="O3586:O3649" si="450">ROUND(E3586/D3586*100,0)</f>
        <v>0</v>
      </c>
      <c r="P3586">
        <f t="shared" si="444"/>
        <v>5</v>
      </c>
      <c r="Q3586" s="10" t="s">
        <v>8319</v>
      </c>
      <c r="R3586" t="s">
        <v>8345</v>
      </c>
      <c r="S3586" s="14">
        <f t="shared" si="445"/>
        <v>42019.737766203703</v>
      </c>
      <c r="T3586" s="15">
        <f t="shared" si="446"/>
        <v>42077.625</v>
      </c>
    </row>
    <row r="3587" spans="1:21" ht="21" hidden="1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si="450"/>
        <v>0</v>
      </c>
      <c r="P3587">
        <f t="shared" si="444"/>
        <v>1</v>
      </c>
      <c r="Q3587" s="10" t="s">
        <v>8319</v>
      </c>
      <c r="R3587" t="s">
        <v>8345</v>
      </c>
      <c r="S3587" s="14">
        <f t="shared" si="445"/>
        <v>42027.856990740736</v>
      </c>
      <c r="T3587" s="15">
        <f t="shared" si="446"/>
        <v>42087.815324074079</v>
      </c>
    </row>
    <row r="3588" spans="1:21" ht="33" hidden="1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450"/>
        <v>1</v>
      </c>
      <c r="P3588">
        <f t="shared" si="444"/>
        <v>1</v>
      </c>
      <c r="Q3588" s="10" t="s">
        <v>8319</v>
      </c>
      <c r="R3588" t="s">
        <v>8345</v>
      </c>
      <c r="S3588" s="14">
        <f t="shared" si="445"/>
        <v>42019.76944444445</v>
      </c>
      <c r="T3588" s="15">
        <f t="shared" si="446"/>
        <v>42079.727777777778</v>
      </c>
    </row>
    <row r="3589" spans="1:21" ht="33" hidden="1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450"/>
        <v>0</v>
      </c>
      <c r="P3589">
        <f t="shared" si="444"/>
        <v>5</v>
      </c>
      <c r="Q3589" s="10" t="s">
        <v>8319</v>
      </c>
      <c r="R3589" t="s">
        <v>8345</v>
      </c>
      <c r="S3589" s="14">
        <f t="shared" si="445"/>
        <v>42333.330277777779</v>
      </c>
      <c r="T3589" s="15">
        <f t="shared" si="446"/>
        <v>42363.330277777779</v>
      </c>
    </row>
    <row r="3590" spans="1:21" ht="49" hidden="1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450"/>
        <v>0</v>
      </c>
      <c r="P3590">
        <f t="shared" si="444"/>
        <v>5</v>
      </c>
      <c r="Q3590" s="10" t="s">
        <v>8319</v>
      </c>
      <c r="R3590" t="s">
        <v>8345</v>
      </c>
      <c r="S3590" s="14">
        <f t="shared" si="445"/>
        <v>42422.536192129628</v>
      </c>
      <c r="T3590" s="15">
        <f t="shared" si="446"/>
        <v>42452.494525462964</v>
      </c>
    </row>
    <row r="3591" spans="1:21" ht="49" x14ac:dyDescent="0.25">
      <c r="A3591">
        <v>4026</v>
      </c>
      <c r="B3591" s="3" t="s">
        <v>4022</v>
      </c>
      <c r="C3591" s="3" t="s">
        <v>8131</v>
      </c>
      <c r="D3591" s="6">
        <v>4000</v>
      </c>
      <c r="E3591" s="8">
        <v>0</v>
      </c>
      <c r="F3591" t="s">
        <v>8220</v>
      </c>
      <c r="G3591" t="s">
        <v>8223</v>
      </c>
      <c r="H3591" t="s">
        <v>8245</v>
      </c>
      <c r="I3591">
        <v>1449247439</v>
      </c>
      <c r="J3591">
        <v>1444059839</v>
      </c>
      <c r="K3591" t="b">
        <v>0</v>
      </c>
      <c r="L3591">
        <v>0</v>
      </c>
      <c r="M3591" t="b">
        <v>0</v>
      </c>
      <c r="N3591" t="s">
        <v>8269</v>
      </c>
      <c r="O3591">
        <f t="shared" si="450"/>
        <v>0</v>
      </c>
      <c r="P3591">
        <f t="shared" si="444"/>
        <v>0</v>
      </c>
      <c r="Q3591" s="10" t="s">
        <v>8323</v>
      </c>
      <c r="R3591" t="s">
        <v>8326</v>
      </c>
      <c r="S3591" s="14">
        <f t="shared" si="445"/>
        <v>42282.655543981484</v>
      </c>
      <c r="T3591" s="15">
        <f t="shared" si="446"/>
        <v>42342.697210648148</v>
      </c>
      <c r="U3591">
        <f t="shared" ref="U3591:U3592" si="451">YEAR(S3591)</f>
        <v>2015</v>
      </c>
    </row>
    <row r="3592" spans="1:21" ht="49" x14ac:dyDescent="0.25">
      <c r="A3592">
        <v>4027</v>
      </c>
      <c r="B3592" s="3" t="s">
        <v>4023</v>
      </c>
      <c r="C3592" s="3" t="s">
        <v>8132</v>
      </c>
      <c r="D3592" s="6">
        <v>3000</v>
      </c>
      <c r="E3592" s="8">
        <v>215</v>
      </c>
      <c r="F3592" t="s">
        <v>8220</v>
      </c>
      <c r="G3592" t="s">
        <v>8223</v>
      </c>
      <c r="H3592" t="s">
        <v>8245</v>
      </c>
      <c r="I3592">
        <v>1487811600</v>
      </c>
      <c r="J3592">
        <v>1486077481</v>
      </c>
      <c r="K3592" t="b">
        <v>0</v>
      </c>
      <c r="L3592">
        <v>7</v>
      </c>
      <c r="M3592" t="b">
        <v>0</v>
      </c>
      <c r="N3592" t="s">
        <v>8269</v>
      </c>
      <c r="O3592">
        <f t="shared" si="450"/>
        <v>7</v>
      </c>
      <c r="P3592">
        <f t="shared" si="444"/>
        <v>30.71</v>
      </c>
      <c r="Q3592" s="10" t="s">
        <v>8323</v>
      </c>
      <c r="R3592" t="s">
        <v>8326</v>
      </c>
      <c r="S3592" s="14">
        <f t="shared" si="445"/>
        <v>42768.97084490741</v>
      </c>
      <c r="T3592" s="15">
        <f t="shared" si="446"/>
        <v>42789.041666666672</v>
      </c>
      <c r="U3592">
        <f t="shared" si="451"/>
        <v>2017</v>
      </c>
    </row>
    <row r="3593" spans="1:21" ht="49" hidden="1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450"/>
        <v>0</v>
      </c>
      <c r="P3593">
        <f t="shared" si="444"/>
        <v>5</v>
      </c>
      <c r="Q3593" s="10" t="s">
        <v>8323</v>
      </c>
      <c r="R3593" t="s">
        <v>8324</v>
      </c>
      <c r="S3593" s="14">
        <f t="shared" si="445"/>
        <v>42060.04550925926</v>
      </c>
      <c r="T3593" s="15">
        <f t="shared" si="446"/>
        <v>42090.003842592589</v>
      </c>
    </row>
    <row r="3594" spans="1:21" ht="49" hidden="1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450"/>
        <v>0</v>
      </c>
      <c r="P3594">
        <f t="shared" si="444"/>
        <v>5</v>
      </c>
      <c r="Q3594" s="10" t="s">
        <v>8323</v>
      </c>
      <c r="R3594" t="s">
        <v>8335</v>
      </c>
      <c r="S3594" s="14">
        <f t="shared" si="445"/>
        <v>41799.259039351848</v>
      </c>
      <c r="T3594" s="15">
        <f t="shared" si="446"/>
        <v>41819.259039351848</v>
      </c>
    </row>
    <row r="3595" spans="1:21" ht="49" x14ac:dyDescent="0.25">
      <c r="A3595">
        <v>4028</v>
      </c>
      <c r="B3595" s="3" t="s">
        <v>4024</v>
      </c>
      <c r="C3595" s="3" t="s">
        <v>8133</v>
      </c>
      <c r="D3595" s="6">
        <v>2000</v>
      </c>
      <c r="E3595" s="8">
        <v>561</v>
      </c>
      <c r="F3595" t="s">
        <v>8220</v>
      </c>
      <c r="G3595" t="s">
        <v>8223</v>
      </c>
      <c r="H3595" t="s">
        <v>8245</v>
      </c>
      <c r="I3595">
        <v>1402007500</v>
      </c>
      <c r="J3595">
        <v>1399415500</v>
      </c>
      <c r="K3595" t="b">
        <v>0</v>
      </c>
      <c r="L3595">
        <v>11</v>
      </c>
      <c r="M3595" t="b">
        <v>0</v>
      </c>
      <c r="N3595" t="s">
        <v>8269</v>
      </c>
      <c r="O3595">
        <f t="shared" si="450"/>
        <v>28</v>
      </c>
      <c r="P3595">
        <f t="shared" si="444"/>
        <v>51</v>
      </c>
      <c r="Q3595" s="10" t="s">
        <v>8323</v>
      </c>
      <c r="R3595" t="s">
        <v>8326</v>
      </c>
      <c r="S3595" s="14">
        <f t="shared" si="445"/>
        <v>41765.938657407409</v>
      </c>
      <c r="T3595" s="15">
        <f t="shared" si="446"/>
        <v>41795.938657407409</v>
      </c>
      <c r="U3595">
        <f t="shared" ref="U3595:U3600" si="452">YEAR(S3595)</f>
        <v>2014</v>
      </c>
    </row>
    <row r="3596" spans="1:21" ht="49" x14ac:dyDescent="0.25">
      <c r="A3596">
        <v>4029</v>
      </c>
      <c r="B3596" s="3" t="s">
        <v>4025</v>
      </c>
      <c r="C3596" s="3" t="s">
        <v>8134</v>
      </c>
      <c r="D3596" s="6">
        <v>20000</v>
      </c>
      <c r="E3596" s="8">
        <v>0</v>
      </c>
      <c r="F3596" t="s">
        <v>8220</v>
      </c>
      <c r="G3596" t="s">
        <v>8223</v>
      </c>
      <c r="H3596" t="s">
        <v>8245</v>
      </c>
      <c r="I3596">
        <v>1450053370</v>
      </c>
      <c r="J3596">
        <v>1447461370</v>
      </c>
      <c r="K3596" t="b">
        <v>0</v>
      </c>
      <c r="L3596">
        <v>0</v>
      </c>
      <c r="M3596" t="b">
        <v>0</v>
      </c>
      <c r="N3596" t="s">
        <v>8269</v>
      </c>
      <c r="O3596">
        <f t="shared" si="450"/>
        <v>0</v>
      </c>
      <c r="P3596">
        <f t="shared" si="444"/>
        <v>0</v>
      </c>
      <c r="Q3596" s="10" t="s">
        <v>8323</v>
      </c>
      <c r="R3596" t="s">
        <v>8326</v>
      </c>
      <c r="S3596" s="14">
        <f t="shared" si="445"/>
        <v>42322.025115740747</v>
      </c>
      <c r="T3596" s="15">
        <f t="shared" si="446"/>
        <v>42352.025115740747</v>
      </c>
      <c r="U3596">
        <f t="shared" si="452"/>
        <v>2015</v>
      </c>
    </row>
    <row r="3597" spans="1:21" ht="49" x14ac:dyDescent="0.25">
      <c r="A3597">
        <v>4030</v>
      </c>
      <c r="B3597" s="3" t="s">
        <v>4026</v>
      </c>
      <c r="C3597" s="3" t="s">
        <v>8135</v>
      </c>
      <c r="D3597" s="6">
        <v>2500</v>
      </c>
      <c r="E3597" s="8">
        <v>400</v>
      </c>
      <c r="F3597" t="s">
        <v>8220</v>
      </c>
      <c r="G3597" t="s">
        <v>8223</v>
      </c>
      <c r="H3597" t="s">
        <v>8245</v>
      </c>
      <c r="I3597">
        <v>1454525340</v>
      </c>
      <c r="J3597">
        <v>1452008599</v>
      </c>
      <c r="K3597" t="b">
        <v>0</v>
      </c>
      <c r="L3597">
        <v>6</v>
      </c>
      <c r="M3597" t="b">
        <v>0</v>
      </c>
      <c r="N3597" t="s">
        <v>8269</v>
      </c>
      <c r="O3597">
        <f t="shared" si="450"/>
        <v>16</v>
      </c>
      <c r="P3597">
        <f t="shared" si="444"/>
        <v>66.67</v>
      </c>
      <c r="Q3597" s="10" t="s">
        <v>8323</v>
      </c>
      <c r="R3597" t="s">
        <v>8326</v>
      </c>
      <c r="S3597" s="14">
        <f t="shared" si="445"/>
        <v>42374.655081018514</v>
      </c>
      <c r="T3597" s="15">
        <f t="shared" si="446"/>
        <v>42403.784027777772</v>
      </c>
      <c r="U3597">
        <f t="shared" si="452"/>
        <v>2016</v>
      </c>
    </row>
    <row r="3598" spans="1:21" ht="49" x14ac:dyDescent="0.25">
      <c r="A3598">
        <v>4031</v>
      </c>
      <c r="B3598" s="3" t="s">
        <v>4027</v>
      </c>
      <c r="C3598" s="3" t="s">
        <v>8136</v>
      </c>
      <c r="D3598" s="6">
        <v>5000</v>
      </c>
      <c r="E3598" s="8">
        <v>0</v>
      </c>
      <c r="F3598" t="s">
        <v>8220</v>
      </c>
      <c r="G3598" t="s">
        <v>8223</v>
      </c>
      <c r="H3598" t="s">
        <v>8245</v>
      </c>
      <c r="I3598">
        <v>1418914964</v>
      </c>
      <c r="J3598">
        <v>1414591364</v>
      </c>
      <c r="K3598" t="b">
        <v>0</v>
      </c>
      <c r="L3598">
        <v>0</v>
      </c>
      <c r="M3598" t="b">
        <v>0</v>
      </c>
      <c r="N3598" t="s">
        <v>8269</v>
      </c>
      <c r="O3598">
        <f t="shared" si="450"/>
        <v>0</v>
      </c>
      <c r="P3598">
        <f t="shared" si="444"/>
        <v>0</v>
      </c>
      <c r="Q3598" s="10" t="s">
        <v>8323</v>
      </c>
      <c r="R3598" t="s">
        <v>8326</v>
      </c>
      <c r="S3598" s="14">
        <f t="shared" si="445"/>
        <v>41941.585231481484</v>
      </c>
      <c r="T3598" s="15">
        <f t="shared" si="446"/>
        <v>41991.626898148148</v>
      </c>
      <c r="U3598">
        <f t="shared" si="452"/>
        <v>2014</v>
      </c>
    </row>
    <row r="3599" spans="1:21" ht="49" x14ac:dyDescent="0.25">
      <c r="A3599">
        <v>4032</v>
      </c>
      <c r="B3599" s="3" t="s">
        <v>4028</v>
      </c>
      <c r="C3599" s="3" t="s">
        <v>8137</v>
      </c>
      <c r="D3599" s="6">
        <v>6048</v>
      </c>
      <c r="E3599" s="8">
        <v>413</v>
      </c>
      <c r="F3599" t="s">
        <v>8220</v>
      </c>
      <c r="G3599" t="s">
        <v>8223</v>
      </c>
      <c r="H3599" t="s">
        <v>8245</v>
      </c>
      <c r="I3599">
        <v>1450211116</v>
      </c>
      <c r="J3599">
        <v>1445023516</v>
      </c>
      <c r="K3599" t="b">
        <v>0</v>
      </c>
      <c r="L3599">
        <v>7</v>
      </c>
      <c r="M3599" t="b">
        <v>0</v>
      </c>
      <c r="N3599" t="s">
        <v>8269</v>
      </c>
      <c r="O3599">
        <f t="shared" si="450"/>
        <v>7</v>
      </c>
      <c r="P3599">
        <f t="shared" si="444"/>
        <v>59</v>
      </c>
      <c r="Q3599" s="10" t="s">
        <v>8323</v>
      </c>
      <c r="R3599" t="s">
        <v>8326</v>
      </c>
      <c r="S3599" s="14">
        <f t="shared" si="445"/>
        <v>42293.809212962966</v>
      </c>
      <c r="T3599" s="15">
        <f t="shared" si="446"/>
        <v>42353.85087962963</v>
      </c>
      <c r="U3599">
        <f t="shared" si="452"/>
        <v>2015</v>
      </c>
    </row>
    <row r="3600" spans="1:21" ht="49" x14ac:dyDescent="0.25">
      <c r="A3600">
        <v>4033</v>
      </c>
      <c r="B3600" s="3" t="s">
        <v>4029</v>
      </c>
      <c r="C3600" s="3" t="s">
        <v>8138</v>
      </c>
      <c r="D3600" s="6">
        <v>23900</v>
      </c>
      <c r="E3600" s="8">
        <v>6141.99</v>
      </c>
      <c r="F3600" t="s">
        <v>8220</v>
      </c>
      <c r="G3600" t="s">
        <v>8224</v>
      </c>
      <c r="H3600" t="s">
        <v>8246</v>
      </c>
      <c r="I3600">
        <v>1475398800</v>
      </c>
      <c r="J3600">
        <v>1472711224</v>
      </c>
      <c r="K3600" t="b">
        <v>0</v>
      </c>
      <c r="L3600">
        <v>94</v>
      </c>
      <c r="M3600" t="b">
        <v>0</v>
      </c>
      <c r="N3600" t="s">
        <v>8269</v>
      </c>
      <c r="O3600">
        <f t="shared" si="450"/>
        <v>26</v>
      </c>
      <c r="P3600">
        <f t="shared" si="444"/>
        <v>65.34</v>
      </c>
      <c r="Q3600" s="10" t="s">
        <v>8323</v>
      </c>
      <c r="R3600" t="s">
        <v>8326</v>
      </c>
      <c r="S3600" s="14">
        <f t="shared" si="445"/>
        <v>42614.268796296295</v>
      </c>
      <c r="T3600" s="15">
        <f t="shared" si="446"/>
        <v>42645.375</v>
      </c>
      <c r="U3600">
        <f t="shared" si="452"/>
        <v>2016</v>
      </c>
    </row>
    <row r="3601" spans="1:21" ht="33" hidden="1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450"/>
        <v>0</v>
      </c>
      <c r="P3601">
        <f t="shared" si="444"/>
        <v>4</v>
      </c>
      <c r="Q3601" s="10" t="s">
        <v>8308</v>
      </c>
      <c r="R3601" t="s">
        <v>8342</v>
      </c>
      <c r="S3601" s="14">
        <f t="shared" si="445"/>
        <v>42131.455439814818</v>
      </c>
      <c r="T3601" s="15">
        <f t="shared" si="446"/>
        <v>42161.44930555555</v>
      </c>
    </row>
    <row r="3602" spans="1:21" ht="21" hidden="1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450"/>
        <v>0</v>
      </c>
      <c r="P3602">
        <f t="shared" si="444"/>
        <v>1.33</v>
      </c>
      <c r="Q3602" s="10" t="s">
        <v>8319</v>
      </c>
      <c r="R3602" t="s">
        <v>8345</v>
      </c>
      <c r="S3602" s="14">
        <f t="shared" si="445"/>
        <v>42034.339363425926</v>
      </c>
      <c r="T3602" s="15">
        <f t="shared" si="446"/>
        <v>42064.339363425926</v>
      </c>
    </row>
    <row r="3603" spans="1:21" ht="49" hidden="1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450"/>
        <v>0</v>
      </c>
      <c r="P3603">
        <f t="shared" si="444"/>
        <v>2</v>
      </c>
      <c r="Q3603" s="10" t="s">
        <v>8316</v>
      </c>
      <c r="R3603" t="s">
        <v>8344</v>
      </c>
      <c r="S3603" s="14">
        <f t="shared" si="445"/>
        <v>42645.367442129631</v>
      </c>
      <c r="T3603" s="15">
        <f t="shared" si="446"/>
        <v>42680.409108796302</v>
      </c>
    </row>
    <row r="3604" spans="1:21" ht="49" x14ac:dyDescent="0.25">
      <c r="A3604">
        <v>4034</v>
      </c>
      <c r="B3604" s="3" t="s">
        <v>4030</v>
      </c>
      <c r="C3604" s="3" t="s">
        <v>8139</v>
      </c>
      <c r="D3604" s="6">
        <v>13500</v>
      </c>
      <c r="E3604" s="8">
        <v>200</v>
      </c>
      <c r="F3604" t="s">
        <v>8220</v>
      </c>
      <c r="G3604" t="s">
        <v>8223</v>
      </c>
      <c r="H3604" t="s">
        <v>8245</v>
      </c>
      <c r="I3604">
        <v>1428097450</v>
      </c>
      <c r="J3604">
        <v>1425509050</v>
      </c>
      <c r="K3604" t="b">
        <v>0</v>
      </c>
      <c r="L3604">
        <v>2</v>
      </c>
      <c r="M3604" t="b">
        <v>0</v>
      </c>
      <c r="N3604" t="s">
        <v>8269</v>
      </c>
      <c r="O3604">
        <f t="shared" si="450"/>
        <v>1</v>
      </c>
      <c r="P3604">
        <f t="shared" ref="P3604:P3667" si="453">IFERROR(ROUND(E3604/L3604,2),0)</f>
        <v>100</v>
      </c>
      <c r="Q3604" s="10" t="s">
        <v>8323</v>
      </c>
      <c r="R3604" t="s">
        <v>8326</v>
      </c>
      <c r="S3604" s="14">
        <f t="shared" ref="S3604:S3667" si="454">(((J3604/60)/60)/24)+DATE(1970,1,1)</f>
        <v>42067.947337962964</v>
      </c>
      <c r="T3604" s="15">
        <f t="shared" ref="T3604:T3667" si="455">(((I3604/60)/60)/24)+DATE(1970,1,1)</f>
        <v>42097.905671296292</v>
      </c>
      <c r="U3604">
        <f>YEAR(S3604)</f>
        <v>2015</v>
      </c>
    </row>
    <row r="3605" spans="1:21" ht="49" hidden="1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450"/>
        <v>0</v>
      </c>
      <c r="P3605">
        <f t="shared" si="453"/>
        <v>1</v>
      </c>
      <c r="Q3605" s="10" t="s">
        <v>8321</v>
      </c>
      <c r="R3605" t="s">
        <v>8325</v>
      </c>
      <c r="S3605" s="14">
        <f t="shared" si="454"/>
        <v>42375.996886574074</v>
      </c>
      <c r="T3605" s="15">
        <f t="shared" si="455"/>
        <v>42435.996886574074</v>
      </c>
    </row>
    <row r="3606" spans="1:21" ht="49" hidden="1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450"/>
        <v>0</v>
      </c>
      <c r="P3606">
        <f t="shared" si="453"/>
        <v>1</v>
      </c>
      <c r="Q3606" s="10" t="s">
        <v>8321</v>
      </c>
      <c r="R3606" t="s">
        <v>8339</v>
      </c>
      <c r="S3606" s="14">
        <f t="shared" si="454"/>
        <v>41500.747453703705</v>
      </c>
      <c r="T3606" s="15">
        <f t="shared" si="455"/>
        <v>41530.747453703705</v>
      </c>
    </row>
    <row r="3607" spans="1:21" ht="33" hidden="1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450"/>
        <v>0</v>
      </c>
      <c r="P3607">
        <f t="shared" si="453"/>
        <v>1</v>
      </c>
      <c r="Q3607" s="10" t="s">
        <v>8308</v>
      </c>
      <c r="R3607" t="s">
        <v>8310</v>
      </c>
      <c r="S3607" s="14">
        <f t="shared" si="454"/>
        <v>42615.753310185188</v>
      </c>
      <c r="T3607" s="15">
        <f t="shared" si="455"/>
        <v>42645.753310185188</v>
      </c>
    </row>
    <row r="3608" spans="1:21" ht="21" hidden="1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450"/>
        <v>3</v>
      </c>
      <c r="P3608">
        <f t="shared" si="453"/>
        <v>1</v>
      </c>
      <c r="Q3608" s="10" t="s">
        <v>8311</v>
      </c>
      <c r="R3608" t="s">
        <v>8348</v>
      </c>
      <c r="S3608" s="14">
        <f t="shared" si="454"/>
        <v>42524.667662037042</v>
      </c>
      <c r="T3608" s="15">
        <f t="shared" si="455"/>
        <v>42549.667662037042</v>
      </c>
    </row>
    <row r="3609" spans="1:21" ht="33" hidden="1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450"/>
        <v>0</v>
      </c>
      <c r="P3609">
        <f t="shared" si="453"/>
        <v>1</v>
      </c>
      <c r="Q3609" s="10" t="s">
        <v>8313</v>
      </c>
      <c r="R3609" t="s">
        <v>8351</v>
      </c>
      <c r="S3609" s="14">
        <f t="shared" si="454"/>
        <v>42033.845543981486</v>
      </c>
      <c r="T3609" s="15">
        <f t="shared" si="455"/>
        <v>42063.845543981486</v>
      </c>
    </row>
    <row r="3610" spans="1:21" ht="49" hidden="1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450"/>
        <v>0</v>
      </c>
      <c r="P3610">
        <f t="shared" si="453"/>
        <v>1.5</v>
      </c>
      <c r="Q3610" s="10" t="s">
        <v>8308</v>
      </c>
      <c r="R3610" t="s">
        <v>8342</v>
      </c>
      <c r="S3610" s="14">
        <f t="shared" si="454"/>
        <v>42031.362187499995</v>
      </c>
      <c r="T3610" s="15">
        <f t="shared" si="455"/>
        <v>42061.362187499995</v>
      </c>
    </row>
    <row r="3611" spans="1:21" ht="49" hidden="1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450"/>
        <v>0</v>
      </c>
      <c r="P3611">
        <f t="shared" si="453"/>
        <v>1</v>
      </c>
      <c r="Q3611" s="10" t="s">
        <v>8323</v>
      </c>
      <c r="R3611" t="s">
        <v>8324</v>
      </c>
      <c r="S3611" s="14">
        <f t="shared" si="454"/>
        <v>42460.374305555553</v>
      </c>
      <c r="T3611" s="15">
        <f t="shared" si="455"/>
        <v>42510.374305555553</v>
      </c>
    </row>
    <row r="3612" spans="1:21" ht="49" hidden="1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450"/>
        <v>0</v>
      </c>
      <c r="P3612">
        <f t="shared" si="453"/>
        <v>1.5</v>
      </c>
      <c r="Q3612" s="10" t="s">
        <v>8323</v>
      </c>
      <c r="R3612" t="s">
        <v>8335</v>
      </c>
      <c r="S3612" s="14">
        <f t="shared" si="454"/>
        <v>41849.887037037035</v>
      </c>
      <c r="T3612" s="15">
        <f t="shared" si="455"/>
        <v>41909.887037037035</v>
      </c>
    </row>
    <row r="3613" spans="1:21" ht="33" x14ac:dyDescent="0.25">
      <c r="A3613">
        <v>4035</v>
      </c>
      <c r="B3613" s="3" t="s">
        <v>4031</v>
      </c>
      <c r="C3613" s="3" t="s">
        <v>8140</v>
      </c>
      <c r="D3613" s="6">
        <v>10000</v>
      </c>
      <c r="E3613" s="8">
        <v>3685</v>
      </c>
      <c r="F3613" t="s">
        <v>8220</v>
      </c>
      <c r="G3613" t="s">
        <v>8223</v>
      </c>
      <c r="H3613" t="s">
        <v>8245</v>
      </c>
      <c r="I3613">
        <v>1413925887</v>
      </c>
      <c r="J3613">
        <v>1411333887</v>
      </c>
      <c r="K3613" t="b">
        <v>0</v>
      </c>
      <c r="L3613">
        <v>25</v>
      </c>
      <c r="M3613" t="b">
        <v>0</v>
      </c>
      <c r="N3613" t="s">
        <v>8269</v>
      </c>
      <c r="O3613">
        <f t="shared" si="450"/>
        <v>37</v>
      </c>
      <c r="P3613">
        <f t="shared" si="453"/>
        <v>147.4</v>
      </c>
      <c r="Q3613" s="10" t="s">
        <v>8323</v>
      </c>
      <c r="R3613" t="s">
        <v>8326</v>
      </c>
      <c r="S3613" s="14">
        <f t="shared" si="454"/>
        <v>41903.882951388885</v>
      </c>
      <c r="T3613" s="15">
        <f t="shared" si="455"/>
        <v>41933.882951388885</v>
      </c>
      <c r="U3613">
        <f t="shared" ref="U3613:U3616" si="456">YEAR(S3613)</f>
        <v>2014</v>
      </c>
    </row>
    <row r="3614" spans="1:21" ht="49" x14ac:dyDescent="0.25">
      <c r="A3614">
        <v>4036</v>
      </c>
      <c r="B3614" s="3" t="s">
        <v>4032</v>
      </c>
      <c r="C3614" s="3" t="s">
        <v>7438</v>
      </c>
      <c r="D3614" s="6">
        <v>6000</v>
      </c>
      <c r="E3614" s="8">
        <v>2823</v>
      </c>
      <c r="F3614" t="s">
        <v>8220</v>
      </c>
      <c r="G3614" t="s">
        <v>8223</v>
      </c>
      <c r="H3614" t="s">
        <v>8245</v>
      </c>
      <c r="I3614">
        <v>1404253800</v>
      </c>
      <c r="J3614">
        <v>1402784964</v>
      </c>
      <c r="K3614" t="b">
        <v>0</v>
      </c>
      <c r="L3614">
        <v>17</v>
      </c>
      <c r="M3614" t="b">
        <v>0</v>
      </c>
      <c r="N3614" t="s">
        <v>8269</v>
      </c>
      <c r="O3614">
        <f t="shared" si="450"/>
        <v>47</v>
      </c>
      <c r="P3614">
        <f t="shared" si="453"/>
        <v>166.06</v>
      </c>
      <c r="Q3614" s="10" t="s">
        <v>8323</v>
      </c>
      <c r="R3614" t="s">
        <v>8326</v>
      </c>
      <c r="S3614" s="14">
        <f t="shared" si="454"/>
        <v>41804.937083333331</v>
      </c>
      <c r="T3614" s="15">
        <f t="shared" si="455"/>
        <v>41821.9375</v>
      </c>
      <c r="U3614">
        <f t="shared" si="456"/>
        <v>2014</v>
      </c>
    </row>
    <row r="3615" spans="1:21" ht="49" x14ac:dyDescent="0.25">
      <c r="A3615">
        <v>4037</v>
      </c>
      <c r="B3615" s="3" t="s">
        <v>4033</v>
      </c>
      <c r="C3615" s="3" t="s">
        <v>8141</v>
      </c>
      <c r="D3615" s="6">
        <v>700</v>
      </c>
      <c r="E3615" s="8">
        <v>80</v>
      </c>
      <c r="F3615" t="s">
        <v>8220</v>
      </c>
      <c r="G3615" t="s">
        <v>8223</v>
      </c>
      <c r="H3615" t="s">
        <v>8245</v>
      </c>
      <c r="I3615">
        <v>1464099900</v>
      </c>
      <c r="J3615">
        <v>1462585315</v>
      </c>
      <c r="K3615" t="b">
        <v>0</v>
      </c>
      <c r="L3615">
        <v>2</v>
      </c>
      <c r="M3615" t="b">
        <v>0</v>
      </c>
      <c r="N3615" t="s">
        <v>8269</v>
      </c>
      <c r="O3615">
        <f t="shared" si="450"/>
        <v>11</v>
      </c>
      <c r="P3615">
        <f t="shared" si="453"/>
        <v>40</v>
      </c>
      <c r="Q3615" s="10" t="s">
        <v>8323</v>
      </c>
      <c r="R3615" t="s">
        <v>8326</v>
      </c>
      <c r="S3615" s="14">
        <f t="shared" si="454"/>
        <v>42497.070775462969</v>
      </c>
      <c r="T3615" s="15">
        <f t="shared" si="455"/>
        <v>42514.600694444445</v>
      </c>
      <c r="U3615">
        <f t="shared" si="456"/>
        <v>2016</v>
      </c>
    </row>
    <row r="3616" spans="1:21" ht="49" x14ac:dyDescent="0.25">
      <c r="A3616">
        <v>4038</v>
      </c>
      <c r="B3616" s="3" t="s">
        <v>4034</v>
      </c>
      <c r="C3616" s="3" t="s">
        <v>8142</v>
      </c>
      <c r="D3616" s="6">
        <v>2500</v>
      </c>
      <c r="E3616" s="8">
        <v>301</v>
      </c>
      <c r="F3616" t="s">
        <v>8220</v>
      </c>
      <c r="G3616" t="s">
        <v>8223</v>
      </c>
      <c r="H3616" t="s">
        <v>8245</v>
      </c>
      <c r="I3616">
        <v>1413573010</v>
      </c>
      <c r="J3616">
        <v>1408389010</v>
      </c>
      <c r="K3616" t="b">
        <v>0</v>
      </c>
      <c r="L3616">
        <v>4</v>
      </c>
      <c r="M3616" t="b">
        <v>0</v>
      </c>
      <c r="N3616" t="s">
        <v>8269</v>
      </c>
      <c r="O3616">
        <f t="shared" si="450"/>
        <v>12</v>
      </c>
      <c r="P3616">
        <f t="shared" si="453"/>
        <v>75.25</v>
      </c>
      <c r="Q3616" s="10" t="s">
        <v>8323</v>
      </c>
      <c r="R3616" t="s">
        <v>8326</v>
      </c>
      <c r="S3616" s="14">
        <f t="shared" si="454"/>
        <v>41869.798726851855</v>
      </c>
      <c r="T3616" s="15">
        <f t="shared" si="455"/>
        <v>41929.798726851855</v>
      </c>
      <c r="U3616">
        <f t="shared" si="456"/>
        <v>2014</v>
      </c>
    </row>
    <row r="3617" spans="1:21" ht="49" hidden="1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450"/>
        <v>0</v>
      </c>
      <c r="P3617">
        <f t="shared" si="453"/>
        <v>1</v>
      </c>
      <c r="Q3617" s="10" t="s">
        <v>8321</v>
      </c>
      <c r="R3617" t="s">
        <v>8339</v>
      </c>
      <c r="S3617" s="14">
        <f t="shared" si="454"/>
        <v>42130.335358796292</v>
      </c>
      <c r="T3617" s="15">
        <f t="shared" si="455"/>
        <v>42145.335358796292</v>
      </c>
    </row>
    <row r="3618" spans="1:21" ht="33" hidden="1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450"/>
        <v>0</v>
      </c>
      <c r="P3618">
        <f t="shared" si="453"/>
        <v>2</v>
      </c>
      <c r="Q3618" s="10" t="s">
        <v>8308</v>
      </c>
      <c r="R3618" t="s">
        <v>8342</v>
      </c>
      <c r="S3618" s="14">
        <f t="shared" si="454"/>
        <v>42076.092152777783</v>
      </c>
      <c r="T3618" s="15">
        <f t="shared" si="455"/>
        <v>42106.092152777783</v>
      </c>
    </row>
    <row r="3619" spans="1:21" ht="49" hidden="1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450"/>
        <v>0</v>
      </c>
      <c r="P3619">
        <f t="shared" si="453"/>
        <v>2</v>
      </c>
      <c r="Q3619" s="10" t="s">
        <v>8311</v>
      </c>
      <c r="R3619" t="s">
        <v>8352</v>
      </c>
      <c r="S3619" s="14">
        <f t="shared" si="454"/>
        <v>41729.702314814815</v>
      </c>
      <c r="T3619" s="15">
        <f t="shared" si="455"/>
        <v>41759.702314814815</v>
      </c>
    </row>
    <row r="3620" spans="1:21" ht="33" hidden="1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450"/>
        <v>0</v>
      </c>
      <c r="P3620">
        <f t="shared" si="453"/>
        <v>1</v>
      </c>
      <c r="Q3620" s="10" t="s">
        <v>8311</v>
      </c>
      <c r="R3620" t="s">
        <v>8348</v>
      </c>
      <c r="S3620" s="14">
        <f t="shared" si="454"/>
        <v>41931.959016203706</v>
      </c>
      <c r="T3620" s="15">
        <f t="shared" si="455"/>
        <v>41962.00068287037</v>
      </c>
    </row>
    <row r="3621" spans="1:21" ht="33" hidden="1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450"/>
        <v>0</v>
      </c>
      <c r="P3621">
        <f t="shared" si="453"/>
        <v>1</v>
      </c>
      <c r="Q3621" s="10" t="s">
        <v>8313</v>
      </c>
      <c r="R3621" t="s">
        <v>8353</v>
      </c>
      <c r="S3621" s="14">
        <f t="shared" si="454"/>
        <v>42023.143414351856</v>
      </c>
      <c r="T3621" s="15">
        <f t="shared" si="455"/>
        <v>42053.143414351856</v>
      </c>
    </row>
    <row r="3622" spans="1:21" ht="49" hidden="1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450"/>
        <v>2</v>
      </c>
      <c r="P3622">
        <f t="shared" si="453"/>
        <v>1</v>
      </c>
      <c r="Q3622" s="10" t="s">
        <v>8316</v>
      </c>
      <c r="R3622" t="s">
        <v>8334</v>
      </c>
      <c r="S3622" s="14">
        <f t="shared" si="454"/>
        <v>42066.733587962968</v>
      </c>
      <c r="T3622" s="15">
        <f t="shared" si="455"/>
        <v>42096.691921296297</v>
      </c>
    </row>
    <row r="3623" spans="1:21" ht="33" hidden="1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450"/>
        <v>1</v>
      </c>
      <c r="P3623">
        <f t="shared" si="453"/>
        <v>1</v>
      </c>
      <c r="Q3623" s="10" t="s">
        <v>8316</v>
      </c>
      <c r="R3623" t="s">
        <v>8334</v>
      </c>
      <c r="S3623" s="14">
        <f t="shared" si="454"/>
        <v>41647.632256944446</v>
      </c>
      <c r="T3623" s="15">
        <f t="shared" si="455"/>
        <v>41667.632256944446</v>
      </c>
    </row>
    <row r="3624" spans="1:21" ht="49" hidden="1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450"/>
        <v>0</v>
      </c>
      <c r="P3624">
        <f t="shared" si="453"/>
        <v>2</v>
      </c>
      <c r="Q3624" s="10" t="s">
        <v>8308</v>
      </c>
      <c r="R3624" t="s">
        <v>8342</v>
      </c>
      <c r="S3624" s="14">
        <f t="shared" si="454"/>
        <v>42377.70694444445</v>
      </c>
      <c r="T3624" s="15">
        <f t="shared" si="455"/>
        <v>42407.70694444445</v>
      </c>
    </row>
    <row r="3625" spans="1:21" ht="33" hidden="1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450"/>
        <v>0</v>
      </c>
      <c r="P3625">
        <f t="shared" si="453"/>
        <v>1</v>
      </c>
      <c r="Q3625" s="10" t="s">
        <v>8319</v>
      </c>
      <c r="R3625" t="s">
        <v>8345</v>
      </c>
      <c r="S3625" s="14">
        <f t="shared" si="454"/>
        <v>42489.099687499998</v>
      </c>
      <c r="T3625" s="15">
        <f t="shared" si="455"/>
        <v>42549.099687499998</v>
      </c>
    </row>
    <row r="3626" spans="1:21" ht="49" hidden="1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450"/>
        <v>0</v>
      </c>
      <c r="P3626">
        <f t="shared" si="453"/>
        <v>1</v>
      </c>
      <c r="Q3626" s="10" t="s">
        <v>8319</v>
      </c>
      <c r="R3626" t="s">
        <v>8345</v>
      </c>
      <c r="S3626" s="14">
        <f t="shared" si="454"/>
        <v>42041.218715277777</v>
      </c>
      <c r="T3626" s="15">
        <f t="shared" si="455"/>
        <v>42071.218715277777</v>
      </c>
    </row>
    <row r="3627" spans="1:21" ht="49" hidden="1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450"/>
        <v>0</v>
      </c>
      <c r="P3627">
        <f t="shared" si="453"/>
        <v>1</v>
      </c>
      <c r="Q3627" s="10" t="s">
        <v>8311</v>
      </c>
      <c r="R3627" t="s">
        <v>8356</v>
      </c>
      <c r="S3627" s="14">
        <f t="shared" si="454"/>
        <v>41745.826273148145</v>
      </c>
      <c r="T3627" s="15">
        <f t="shared" si="455"/>
        <v>41795.826273148145</v>
      </c>
    </row>
    <row r="3628" spans="1:21" ht="33" x14ac:dyDescent="0.25">
      <c r="A3628">
        <v>4039</v>
      </c>
      <c r="B3628" s="3" t="s">
        <v>4035</v>
      </c>
      <c r="C3628" s="3" t="s">
        <v>8143</v>
      </c>
      <c r="D3628" s="6">
        <v>500</v>
      </c>
      <c r="E3628" s="8">
        <v>300</v>
      </c>
      <c r="F3628" t="s">
        <v>8220</v>
      </c>
      <c r="G3628" t="s">
        <v>8223</v>
      </c>
      <c r="H3628" t="s">
        <v>8245</v>
      </c>
      <c r="I3628">
        <v>1448949540</v>
      </c>
      <c r="J3628">
        <v>1446048367</v>
      </c>
      <c r="K3628" t="b">
        <v>0</v>
      </c>
      <c r="L3628">
        <v>5</v>
      </c>
      <c r="M3628" t="b">
        <v>0</v>
      </c>
      <c r="N3628" t="s">
        <v>8269</v>
      </c>
      <c r="O3628">
        <f t="shared" si="450"/>
        <v>60</v>
      </c>
      <c r="P3628">
        <f t="shared" si="453"/>
        <v>60</v>
      </c>
      <c r="Q3628" s="10" t="s">
        <v>8323</v>
      </c>
      <c r="R3628" t="s">
        <v>8326</v>
      </c>
      <c r="S3628" s="14">
        <f t="shared" si="454"/>
        <v>42305.670914351853</v>
      </c>
      <c r="T3628" s="15">
        <f t="shared" si="455"/>
        <v>42339.249305555553</v>
      </c>
      <c r="U3628">
        <f t="shared" ref="U3628:U3629" si="457">YEAR(S3628)</f>
        <v>2015</v>
      </c>
    </row>
    <row r="3629" spans="1:21" ht="49" x14ac:dyDescent="0.25">
      <c r="A3629">
        <v>4040</v>
      </c>
      <c r="B3629" s="3" t="s">
        <v>4036</v>
      </c>
      <c r="C3629" s="3" t="s">
        <v>8144</v>
      </c>
      <c r="D3629" s="6">
        <v>8000</v>
      </c>
      <c r="E3629" s="8">
        <v>2500</v>
      </c>
      <c r="F3629" t="s">
        <v>8220</v>
      </c>
      <c r="G3629" t="s">
        <v>8223</v>
      </c>
      <c r="H3629" t="s">
        <v>8245</v>
      </c>
      <c r="I3629">
        <v>1437188400</v>
      </c>
      <c r="J3629">
        <v>1432100004</v>
      </c>
      <c r="K3629" t="b">
        <v>0</v>
      </c>
      <c r="L3629">
        <v>2</v>
      </c>
      <c r="M3629" t="b">
        <v>0</v>
      </c>
      <c r="N3629" t="s">
        <v>8269</v>
      </c>
      <c r="O3629">
        <f t="shared" si="450"/>
        <v>31</v>
      </c>
      <c r="P3629">
        <f t="shared" si="453"/>
        <v>1250</v>
      </c>
      <c r="Q3629" s="10" t="s">
        <v>8323</v>
      </c>
      <c r="R3629" t="s">
        <v>8326</v>
      </c>
      <c r="S3629" s="14">
        <f t="shared" si="454"/>
        <v>42144.231527777782</v>
      </c>
      <c r="T3629" s="15">
        <f t="shared" si="455"/>
        <v>42203.125</v>
      </c>
      <c r="U3629">
        <f t="shared" si="457"/>
        <v>2015</v>
      </c>
    </row>
    <row r="3630" spans="1:21" ht="49" hidden="1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450"/>
        <v>0</v>
      </c>
      <c r="P3630">
        <f t="shared" si="453"/>
        <v>1</v>
      </c>
      <c r="Q3630" s="10" t="s">
        <v>8323</v>
      </c>
      <c r="R3630" t="s">
        <v>8324</v>
      </c>
      <c r="S3630" s="14">
        <f t="shared" si="454"/>
        <v>42567.531157407408</v>
      </c>
      <c r="T3630" s="15">
        <f t="shared" si="455"/>
        <v>42597.531157407408</v>
      </c>
    </row>
    <row r="3631" spans="1:21" ht="49" hidden="1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450"/>
        <v>0</v>
      </c>
      <c r="P3631">
        <f t="shared" si="453"/>
        <v>1</v>
      </c>
      <c r="Q3631" s="10" t="s">
        <v>8323</v>
      </c>
      <c r="R3631" t="s">
        <v>8324</v>
      </c>
      <c r="S3631" s="14">
        <f t="shared" si="454"/>
        <v>42658.690532407403</v>
      </c>
      <c r="T3631" s="15">
        <f t="shared" si="455"/>
        <v>42673.073611111111</v>
      </c>
    </row>
    <row r="3632" spans="1:21" ht="49" hidden="1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450"/>
        <v>0</v>
      </c>
      <c r="P3632">
        <f t="shared" si="453"/>
        <v>1</v>
      </c>
      <c r="Q3632" s="10" t="s">
        <v>8323</v>
      </c>
      <c r="R3632" t="s">
        <v>8335</v>
      </c>
      <c r="S3632" s="14">
        <f t="shared" si="454"/>
        <v>42437.094490740739</v>
      </c>
      <c r="T3632" s="15">
        <f t="shared" si="455"/>
        <v>42495.708333333328</v>
      </c>
    </row>
    <row r="3633" spans="1:21" ht="33" x14ac:dyDescent="0.25">
      <c r="A3633">
        <v>4041</v>
      </c>
      <c r="B3633" s="3" t="s">
        <v>4037</v>
      </c>
      <c r="C3633" s="3" t="s">
        <v>8145</v>
      </c>
      <c r="D3633" s="6">
        <v>5000</v>
      </c>
      <c r="E3633" s="8">
        <v>21</v>
      </c>
      <c r="F3633" t="s">
        <v>8220</v>
      </c>
      <c r="G3633" t="s">
        <v>8224</v>
      </c>
      <c r="H3633" t="s">
        <v>8246</v>
      </c>
      <c r="I3633">
        <v>1473160954</v>
      </c>
      <c r="J3633">
        <v>1467976954</v>
      </c>
      <c r="K3633" t="b">
        <v>0</v>
      </c>
      <c r="L3633">
        <v>2</v>
      </c>
      <c r="M3633" t="b">
        <v>0</v>
      </c>
      <c r="N3633" t="s">
        <v>8269</v>
      </c>
      <c r="O3633">
        <f t="shared" si="450"/>
        <v>0</v>
      </c>
      <c r="P3633">
        <f t="shared" si="453"/>
        <v>10.5</v>
      </c>
      <c r="Q3633" s="10" t="s">
        <v>8323</v>
      </c>
      <c r="R3633" t="s">
        <v>8326</v>
      </c>
      <c r="S3633" s="14">
        <f t="shared" si="454"/>
        <v>42559.474004629628</v>
      </c>
      <c r="T3633" s="15">
        <f t="shared" si="455"/>
        <v>42619.474004629628</v>
      </c>
      <c r="U3633">
        <f>YEAR(S3633)</f>
        <v>2016</v>
      </c>
    </row>
    <row r="3634" spans="1:21" ht="49" hidden="1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450"/>
        <v>0</v>
      </c>
      <c r="P3634">
        <f t="shared" si="453"/>
        <v>1</v>
      </c>
      <c r="Q3634" s="10" t="s">
        <v>8321</v>
      </c>
      <c r="R3634" t="s">
        <v>8337</v>
      </c>
      <c r="S3634" s="14">
        <f t="shared" si="454"/>
        <v>42096.704976851848</v>
      </c>
      <c r="T3634" s="15">
        <f t="shared" si="455"/>
        <v>42112.427777777775</v>
      </c>
    </row>
    <row r="3635" spans="1:21" ht="49" hidden="1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450"/>
        <v>0</v>
      </c>
      <c r="P3635">
        <f t="shared" si="453"/>
        <v>1</v>
      </c>
      <c r="Q3635" s="10" t="s">
        <v>8321</v>
      </c>
      <c r="R3635" t="s">
        <v>8325</v>
      </c>
      <c r="S3635" s="14">
        <f t="shared" si="454"/>
        <v>42534.180717592593</v>
      </c>
      <c r="T3635" s="15">
        <f t="shared" si="455"/>
        <v>42594.180717592593</v>
      </c>
    </row>
    <row r="3636" spans="1:21" ht="33" hidden="1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450"/>
        <v>0</v>
      </c>
      <c r="P3636">
        <f t="shared" si="453"/>
        <v>1</v>
      </c>
      <c r="Q3636" s="10" t="s">
        <v>8321</v>
      </c>
      <c r="R3636" t="s">
        <v>8325</v>
      </c>
      <c r="S3636" s="14">
        <f t="shared" si="454"/>
        <v>42416.881018518514</v>
      </c>
      <c r="T3636" s="15">
        <f t="shared" si="455"/>
        <v>42476.839351851857</v>
      </c>
    </row>
    <row r="3637" spans="1:21" ht="49" hidden="1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450"/>
        <v>0</v>
      </c>
      <c r="P3637">
        <f t="shared" si="453"/>
        <v>1</v>
      </c>
      <c r="Q3637" s="10" t="s">
        <v>8321</v>
      </c>
      <c r="R3637" t="s">
        <v>8325</v>
      </c>
      <c r="S3637" s="14">
        <f t="shared" si="454"/>
        <v>42009.64061342593</v>
      </c>
      <c r="T3637" s="15">
        <f t="shared" si="455"/>
        <v>42069.64061342593</v>
      </c>
    </row>
    <row r="3638" spans="1:21" ht="33" hidden="1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450"/>
        <v>0</v>
      </c>
      <c r="P3638">
        <f t="shared" si="453"/>
        <v>1</v>
      </c>
      <c r="Q3638" s="10" t="s">
        <v>8321</v>
      </c>
      <c r="R3638" t="s">
        <v>8339</v>
      </c>
      <c r="S3638" s="14">
        <f t="shared" si="454"/>
        <v>42488.848784722228</v>
      </c>
      <c r="T3638" s="15">
        <f t="shared" si="455"/>
        <v>42508.848784722228</v>
      </c>
    </row>
    <row r="3639" spans="1:21" ht="49" hidden="1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450"/>
        <v>0</v>
      </c>
      <c r="P3639">
        <f t="shared" si="453"/>
        <v>1</v>
      </c>
      <c r="Q3639" s="10" t="s">
        <v>8321</v>
      </c>
      <c r="R3639" t="s">
        <v>8339</v>
      </c>
      <c r="S3639" s="14">
        <f t="shared" si="454"/>
        <v>42753.329039351855</v>
      </c>
      <c r="T3639" s="15">
        <f t="shared" si="455"/>
        <v>42783.329039351855</v>
      </c>
    </row>
    <row r="3640" spans="1:21" ht="33" hidden="1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450"/>
        <v>0</v>
      </c>
      <c r="P3640">
        <f t="shared" si="453"/>
        <v>1</v>
      </c>
      <c r="Q3640" s="10" t="s">
        <v>8321</v>
      </c>
      <c r="R3640" t="s">
        <v>8339</v>
      </c>
      <c r="S3640" s="14">
        <f t="shared" si="454"/>
        <v>41620.93141203704</v>
      </c>
      <c r="T3640" s="15">
        <f t="shared" si="455"/>
        <v>41680.93141203704</v>
      </c>
    </row>
    <row r="3641" spans="1:21" ht="65" hidden="1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450"/>
        <v>0</v>
      </c>
      <c r="P3641">
        <f t="shared" si="453"/>
        <v>1</v>
      </c>
      <c r="Q3641" s="10" t="s">
        <v>8308</v>
      </c>
      <c r="R3641" t="s">
        <v>8342</v>
      </c>
      <c r="S3641" s="14">
        <f t="shared" si="454"/>
        <v>42009.817199074074</v>
      </c>
      <c r="T3641" s="15">
        <f t="shared" si="455"/>
        <v>42039.817199074074</v>
      </c>
    </row>
    <row r="3642" spans="1:21" ht="49" hidden="1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450"/>
        <v>0</v>
      </c>
      <c r="P3642">
        <f t="shared" si="453"/>
        <v>1</v>
      </c>
      <c r="Q3642" s="10" t="s">
        <v>8308</v>
      </c>
      <c r="R3642" t="s">
        <v>8342</v>
      </c>
      <c r="S3642" s="14">
        <f t="shared" si="454"/>
        <v>42433.737453703703</v>
      </c>
      <c r="T3642" s="15">
        <f t="shared" si="455"/>
        <v>42493.695787037039</v>
      </c>
    </row>
    <row r="3643" spans="1:21" ht="49" hidden="1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450"/>
        <v>0</v>
      </c>
      <c r="P3643">
        <f t="shared" si="453"/>
        <v>1</v>
      </c>
      <c r="Q3643" s="10" t="s">
        <v>8308</v>
      </c>
      <c r="R3643" t="s">
        <v>8342</v>
      </c>
      <c r="S3643" s="14">
        <f t="shared" si="454"/>
        <v>42411.942997685182</v>
      </c>
      <c r="T3643" s="15">
        <f t="shared" si="455"/>
        <v>42441.942997685182</v>
      </c>
    </row>
    <row r="3644" spans="1:21" ht="49" hidden="1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450"/>
        <v>0</v>
      </c>
      <c r="P3644">
        <f t="shared" si="453"/>
        <v>1</v>
      </c>
      <c r="Q3644" s="10" t="s">
        <v>8308</v>
      </c>
      <c r="R3644" t="s">
        <v>8342</v>
      </c>
      <c r="S3644" s="14">
        <f t="shared" si="454"/>
        <v>42535.68440972222</v>
      </c>
      <c r="T3644" s="15">
        <f t="shared" si="455"/>
        <v>42565.68440972222</v>
      </c>
    </row>
    <row r="3645" spans="1:21" ht="49" hidden="1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450"/>
        <v>0</v>
      </c>
      <c r="P3645">
        <f t="shared" si="453"/>
        <v>1</v>
      </c>
      <c r="Q3645" s="10" t="s">
        <v>8308</v>
      </c>
      <c r="R3645" t="s">
        <v>8342</v>
      </c>
      <c r="S3645" s="14">
        <f t="shared" si="454"/>
        <v>42031.471666666665</v>
      </c>
      <c r="T3645" s="15">
        <f t="shared" si="455"/>
        <v>42091.43</v>
      </c>
    </row>
    <row r="3646" spans="1:21" ht="49" hidden="1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450"/>
        <v>0</v>
      </c>
      <c r="P3646">
        <f t="shared" si="453"/>
        <v>1</v>
      </c>
      <c r="Q3646" s="10" t="s">
        <v>8308</v>
      </c>
      <c r="R3646" t="s">
        <v>8342</v>
      </c>
      <c r="S3646" s="14">
        <f t="shared" si="454"/>
        <v>42605.908182870371</v>
      </c>
      <c r="T3646" s="15">
        <f t="shared" si="455"/>
        <v>42635.908182870371</v>
      </c>
    </row>
    <row r="3647" spans="1:21" ht="33" hidden="1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450"/>
        <v>0</v>
      </c>
      <c r="P3647">
        <f t="shared" si="453"/>
        <v>1</v>
      </c>
      <c r="Q3647" s="10" t="s">
        <v>8308</v>
      </c>
      <c r="R3647" t="s">
        <v>8342</v>
      </c>
      <c r="S3647" s="14">
        <f t="shared" si="454"/>
        <v>42052.93850694444</v>
      </c>
      <c r="T3647" s="15">
        <f t="shared" si="455"/>
        <v>42082.896840277783</v>
      </c>
    </row>
    <row r="3648" spans="1:21" ht="21" hidden="1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450"/>
        <v>0</v>
      </c>
      <c r="P3648">
        <f t="shared" si="453"/>
        <v>1</v>
      </c>
      <c r="Q3648" s="10" t="s">
        <v>8308</v>
      </c>
      <c r="R3648" t="s">
        <v>8342</v>
      </c>
      <c r="S3648" s="14">
        <f t="shared" si="454"/>
        <v>42178.614571759259</v>
      </c>
      <c r="T3648" s="15">
        <f t="shared" si="455"/>
        <v>42193.614571759259</v>
      </c>
    </row>
    <row r="3649" spans="1:20" ht="33" hidden="1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450"/>
        <v>0</v>
      </c>
      <c r="P3649">
        <f t="shared" si="453"/>
        <v>1</v>
      </c>
      <c r="Q3649" s="10" t="s">
        <v>8308</v>
      </c>
      <c r="R3649" t="s">
        <v>8342</v>
      </c>
      <c r="S3649" s="14">
        <f t="shared" si="454"/>
        <v>41908.650347222225</v>
      </c>
      <c r="T3649" s="15">
        <f t="shared" si="455"/>
        <v>41968.692013888889</v>
      </c>
    </row>
    <row r="3650" spans="1:20" ht="33" hidden="1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ref="O3650:O3713" si="458">ROUND(E3650/D3650*100,0)</f>
        <v>0</v>
      </c>
      <c r="P3650">
        <f t="shared" si="453"/>
        <v>1</v>
      </c>
      <c r="Q3650" s="10" t="s">
        <v>8308</v>
      </c>
      <c r="R3650" t="s">
        <v>8342</v>
      </c>
      <c r="S3650" s="14">
        <f t="shared" si="454"/>
        <v>42031.928576388891</v>
      </c>
      <c r="T3650" s="15">
        <f t="shared" si="455"/>
        <v>42061.928576388891</v>
      </c>
    </row>
    <row r="3651" spans="1:20" ht="33" hidden="1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si="458"/>
        <v>0</v>
      </c>
      <c r="P3651">
        <f t="shared" si="453"/>
        <v>1</v>
      </c>
      <c r="Q3651" s="10" t="s">
        <v>8308</v>
      </c>
      <c r="R3651" t="s">
        <v>8342</v>
      </c>
      <c r="S3651" s="14">
        <f t="shared" si="454"/>
        <v>41865.583275462966</v>
      </c>
      <c r="T3651" s="15">
        <f t="shared" si="455"/>
        <v>41925.583275462966</v>
      </c>
    </row>
    <row r="3652" spans="1:20" ht="49" hidden="1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458"/>
        <v>0</v>
      </c>
      <c r="P3652">
        <f t="shared" si="453"/>
        <v>1</v>
      </c>
      <c r="Q3652" s="10" t="s">
        <v>8308</v>
      </c>
      <c r="R3652" t="s">
        <v>8310</v>
      </c>
      <c r="S3652" s="14">
        <f t="shared" si="454"/>
        <v>42639.805601851855</v>
      </c>
      <c r="T3652" s="15">
        <f t="shared" si="455"/>
        <v>42669.805601851855</v>
      </c>
    </row>
    <row r="3653" spans="1:20" ht="33" hidden="1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458"/>
        <v>0</v>
      </c>
      <c r="P3653">
        <f t="shared" si="453"/>
        <v>1</v>
      </c>
      <c r="Q3653" s="10" t="s">
        <v>8308</v>
      </c>
      <c r="R3653" t="s">
        <v>8310</v>
      </c>
      <c r="S3653" s="14">
        <f t="shared" si="454"/>
        <v>41815.927106481482</v>
      </c>
      <c r="T3653" s="15">
        <f t="shared" si="455"/>
        <v>41845.927106481482</v>
      </c>
    </row>
    <row r="3654" spans="1:20" ht="49" hidden="1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458"/>
        <v>0</v>
      </c>
      <c r="P3654">
        <f t="shared" si="453"/>
        <v>1</v>
      </c>
      <c r="Q3654" s="10" t="s">
        <v>8346</v>
      </c>
      <c r="R3654" t="s">
        <v>8347</v>
      </c>
      <c r="S3654" s="14">
        <f t="shared" si="454"/>
        <v>41918.818460648145</v>
      </c>
      <c r="T3654" s="15">
        <f t="shared" si="455"/>
        <v>41948.860127314816</v>
      </c>
    </row>
    <row r="3655" spans="1:20" ht="49" hidden="1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458"/>
        <v>0</v>
      </c>
      <c r="P3655">
        <f t="shared" si="453"/>
        <v>1</v>
      </c>
      <c r="Q3655" s="10" t="s">
        <v>8316</v>
      </c>
      <c r="R3655" t="s">
        <v>8334</v>
      </c>
      <c r="S3655" s="14">
        <f t="shared" si="454"/>
        <v>42347.203587962969</v>
      </c>
      <c r="T3655" s="15">
        <f t="shared" si="455"/>
        <v>42377.203587962969</v>
      </c>
    </row>
    <row r="3656" spans="1:20" ht="21" hidden="1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458"/>
        <v>0</v>
      </c>
      <c r="P3656">
        <f t="shared" si="453"/>
        <v>1</v>
      </c>
      <c r="Q3656" s="10" t="s">
        <v>8316</v>
      </c>
      <c r="R3656" t="s">
        <v>8344</v>
      </c>
      <c r="S3656" s="14">
        <f t="shared" si="454"/>
        <v>41828.649502314816</v>
      </c>
      <c r="T3656" s="15">
        <f t="shared" si="455"/>
        <v>41858.649502314816</v>
      </c>
    </row>
    <row r="3657" spans="1:20" ht="49" hidden="1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458"/>
        <v>0</v>
      </c>
      <c r="P3657">
        <f t="shared" si="453"/>
        <v>1</v>
      </c>
      <c r="Q3657" s="10" t="s">
        <v>8316</v>
      </c>
      <c r="R3657" t="s">
        <v>8344</v>
      </c>
      <c r="S3657" s="14">
        <f t="shared" si="454"/>
        <v>41958.285046296296</v>
      </c>
      <c r="T3657" s="15">
        <f t="shared" si="455"/>
        <v>41972.189583333333</v>
      </c>
    </row>
    <row r="3658" spans="1:20" ht="49" hidden="1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458"/>
        <v>0</v>
      </c>
      <c r="P3658">
        <f t="shared" si="453"/>
        <v>1</v>
      </c>
      <c r="Q3658" s="10" t="s">
        <v>8308</v>
      </c>
      <c r="R3658" t="s">
        <v>8310</v>
      </c>
      <c r="S3658" s="14">
        <f t="shared" si="454"/>
        <v>42393.961909722217</v>
      </c>
      <c r="T3658" s="15">
        <f t="shared" si="455"/>
        <v>42428.961909722217</v>
      </c>
    </row>
    <row r="3659" spans="1:20" ht="49" hidden="1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458"/>
        <v>0</v>
      </c>
      <c r="P3659">
        <f t="shared" si="453"/>
        <v>1</v>
      </c>
      <c r="Q3659" s="10" t="s">
        <v>8311</v>
      </c>
      <c r="R3659" t="s">
        <v>8348</v>
      </c>
      <c r="S3659" s="14">
        <f t="shared" si="454"/>
        <v>42479.318518518514</v>
      </c>
      <c r="T3659" s="15">
        <f t="shared" si="455"/>
        <v>42524.318518518514</v>
      </c>
    </row>
    <row r="3660" spans="1:20" ht="49" hidden="1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458"/>
        <v>0</v>
      </c>
      <c r="P3660">
        <f t="shared" si="453"/>
        <v>1</v>
      </c>
      <c r="Q3660" s="10" t="s">
        <v>8311</v>
      </c>
      <c r="R3660" t="s">
        <v>8348</v>
      </c>
      <c r="S3660" s="14">
        <f t="shared" si="454"/>
        <v>42708.25309027778</v>
      </c>
      <c r="T3660" s="15">
        <f t="shared" si="455"/>
        <v>42738.25309027778</v>
      </c>
    </row>
    <row r="3661" spans="1:20" ht="49" hidden="1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458"/>
        <v>0</v>
      </c>
      <c r="P3661">
        <f t="shared" si="453"/>
        <v>1</v>
      </c>
      <c r="Q3661" s="10" t="s">
        <v>8311</v>
      </c>
      <c r="R3661" t="s">
        <v>8348</v>
      </c>
      <c r="S3661" s="14">
        <f t="shared" si="454"/>
        <v>42486.748414351852</v>
      </c>
      <c r="T3661" s="15">
        <f t="shared" si="455"/>
        <v>42516.748414351852</v>
      </c>
    </row>
    <row r="3662" spans="1:20" ht="49" hidden="1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458"/>
        <v>0</v>
      </c>
      <c r="P3662">
        <f t="shared" si="453"/>
        <v>1</v>
      </c>
      <c r="Q3662" s="10" t="s">
        <v>8311</v>
      </c>
      <c r="R3662" t="s">
        <v>8348</v>
      </c>
      <c r="S3662" s="14">
        <f t="shared" si="454"/>
        <v>42390.171261574069</v>
      </c>
      <c r="T3662" s="15">
        <f t="shared" si="455"/>
        <v>42420.171261574069</v>
      </c>
    </row>
    <row r="3663" spans="1:20" ht="49" hidden="1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458"/>
        <v>0</v>
      </c>
      <c r="P3663">
        <f t="shared" si="453"/>
        <v>1</v>
      </c>
      <c r="Q3663" s="10" t="s">
        <v>8311</v>
      </c>
      <c r="R3663" t="s">
        <v>8352</v>
      </c>
      <c r="S3663" s="14">
        <f t="shared" si="454"/>
        <v>41444.64261574074</v>
      </c>
      <c r="T3663" s="15">
        <f t="shared" si="455"/>
        <v>41486.821527777778</v>
      </c>
    </row>
    <row r="3664" spans="1:20" ht="49" hidden="1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458"/>
        <v>0</v>
      </c>
      <c r="P3664">
        <f t="shared" si="453"/>
        <v>1</v>
      </c>
      <c r="Q3664" s="10" t="s">
        <v>8313</v>
      </c>
      <c r="R3664" t="s">
        <v>8355</v>
      </c>
      <c r="S3664" s="14">
        <f t="shared" si="454"/>
        <v>42031.884652777779</v>
      </c>
      <c r="T3664" s="15">
        <f t="shared" si="455"/>
        <v>42065.886111111111</v>
      </c>
    </row>
    <row r="3665" spans="1:20" ht="49" hidden="1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458"/>
        <v>0</v>
      </c>
      <c r="P3665">
        <f t="shared" si="453"/>
        <v>1</v>
      </c>
      <c r="Q3665" s="10" t="s">
        <v>8313</v>
      </c>
      <c r="R3665" t="s">
        <v>8351</v>
      </c>
      <c r="S3665" s="14">
        <f t="shared" si="454"/>
        <v>41956.950983796298</v>
      </c>
      <c r="T3665" s="15">
        <f t="shared" si="455"/>
        <v>41986.950983796298</v>
      </c>
    </row>
    <row r="3666" spans="1:20" ht="49" hidden="1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458"/>
        <v>0</v>
      </c>
      <c r="P3666">
        <f t="shared" si="453"/>
        <v>1</v>
      </c>
      <c r="Q3666" s="10" t="s">
        <v>8313</v>
      </c>
      <c r="R3666" t="s">
        <v>8351</v>
      </c>
      <c r="S3666" s="14">
        <f t="shared" si="454"/>
        <v>42151.667337962965</v>
      </c>
      <c r="T3666" s="15">
        <f t="shared" si="455"/>
        <v>42211.667337962965</v>
      </c>
    </row>
    <row r="3667" spans="1:20" ht="21" hidden="1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458"/>
        <v>0</v>
      </c>
      <c r="P3667">
        <f t="shared" si="453"/>
        <v>1</v>
      </c>
      <c r="Q3667" s="10" t="s">
        <v>8327</v>
      </c>
      <c r="R3667" t="s">
        <v>8330</v>
      </c>
      <c r="S3667" s="14">
        <f t="shared" si="454"/>
        <v>42063.869791666672</v>
      </c>
      <c r="T3667" s="15">
        <f t="shared" si="455"/>
        <v>42093.828125</v>
      </c>
    </row>
    <row r="3668" spans="1:20" ht="49" hidden="1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458"/>
        <v>0</v>
      </c>
      <c r="P3668">
        <f t="shared" ref="P3668:P3731" si="459">IFERROR(ROUND(E3668/L3668,2),0)</f>
        <v>1</v>
      </c>
      <c r="Q3668" s="10" t="s">
        <v>8327</v>
      </c>
      <c r="R3668" t="s">
        <v>8330</v>
      </c>
      <c r="S3668" s="14">
        <f t="shared" ref="S3668:S3731" si="460">(((J3668/60)/60)/24)+DATE(1970,1,1)</f>
        <v>42425.960983796293</v>
      </c>
      <c r="T3668" s="15">
        <f t="shared" ref="T3668:T3731" si="461">(((I3668/60)/60)/24)+DATE(1970,1,1)</f>
        <v>42463.006944444445</v>
      </c>
    </row>
    <row r="3669" spans="1:20" ht="49" hidden="1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458"/>
        <v>0</v>
      </c>
      <c r="P3669">
        <f t="shared" si="459"/>
        <v>1</v>
      </c>
      <c r="Q3669" s="10" t="s">
        <v>8327</v>
      </c>
      <c r="R3669" t="s">
        <v>8330</v>
      </c>
      <c r="S3669" s="14">
        <f t="shared" si="460"/>
        <v>42044.927974537044</v>
      </c>
      <c r="T3669" s="15">
        <f t="shared" si="461"/>
        <v>42099.458333333328</v>
      </c>
    </row>
    <row r="3670" spans="1:20" ht="49" hidden="1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458"/>
        <v>0</v>
      </c>
      <c r="P3670">
        <f t="shared" si="459"/>
        <v>1</v>
      </c>
      <c r="Q3670" s="10" t="s">
        <v>8327</v>
      </c>
      <c r="R3670" t="s">
        <v>8330</v>
      </c>
      <c r="S3670" s="14">
        <f t="shared" si="460"/>
        <v>42102.036527777775</v>
      </c>
      <c r="T3670" s="15">
        <f t="shared" si="461"/>
        <v>42132.036527777775</v>
      </c>
    </row>
    <row r="3671" spans="1:20" ht="49" hidden="1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458"/>
        <v>0</v>
      </c>
      <c r="P3671">
        <f t="shared" si="459"/>
        <v>1</v>
      </c>
      <c r="Q3671" s="10" t="s">
        <v>8327</v>
      </c>
      <c r="R3671" t="s">
        <v>8330</v>
      </c>
      <c r="S3671" s="14">
        <f t="shared" si="460"/>
        <v>42435.874212962968</v>
      </c>
      <c r="T3671" s="15">
        <f t="shared" si="461"/>
        <v>42494.832546296297</v>
      </c>
    </row>
    <row r="3672" spans="1:20" ht="49" hidden="1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458"/>
        <v>0</v>
      </c>
      <c r="P3672">
        <f t="shared" si="459"/>
        <v>1</v>
      </c>
      <c r="Q3672" s="10" t="s">
        <v>8313</v>
      </c>
      <c r="R3672" t="s">
        <v>8353</v>
      </c>
      <c r="S3672" s="14">
        <f t="shared" si="460"/>
        <v>42413.433831018512</v>
      </c>
      <c r="T3672" s="15">
        <f t="shared" si="461"/>
        <v>42443.392164351855</v>
      </c>
    </row>
    <row r="3673" spans="1:20" ht="49" hidden="1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458"/>
        <v>0</v>
      </c>
      <c r="P3673">
        <f t="shared" si="459"/>
        <v>1</v>
      </c>
      <c r="Q3673" s="10" t="s">
        <v>8316</v>
      </c>
      <c r="R3673" t="s">
        <v>8334</v>
      </c>
      <c r="S3673" s="14">
        <f t="shared" si="460"/>
        <v>42397.679513888885</v>
      </c>
      <c r="T3673" s="15">
        <f t="shared" si="461"/>
        <v>42411.679513888885</v>
      </c>
    </row>
    <row r="3674" spans="1:20" ht="49" hidden="1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458"/>
        <v>0</v>
      </c>
      <c r="P3674">
        <f t="shared" si="459"/>
        <v>1</v>
      </c>
      <c r="Q3674" s="10" t="s">
        <v>8308</v>
      </c>
      <c r="R3674" t="s">
        <v>8342</v>
      </c>
      <c r="S3674" s="14">
        <f t="shared" si="460"/>
        <v>42515.727650462963</v>
      </c>
      <c r="T3674" s="15">
        <f t="shared" si="461"/>
        <v>42545.727650462963</v>
      </c>
    </row>
    <row r="3675" spans="1:20" ht="33" hidden="1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458"/>
        <v>0</v>
      </c>
      <c r="P3675">
        <f t="shared" si="459"/>
        <v>1</v>
      </c>
      <c r="Q3675" s="10" t="s">
        <v>8319</v>
      </c>
      <c r="R3675" t="s">
        <v>8345</v>
      </c>
      <c r="S3675" s="14">
        <f t="shared" si="460"/>
        <v>42026.687453703707</v>
      </c>
      <c r="T3675" s="15">
        <f t="shared" si="461"/>
        <v>42056.687453703707</v>
      </c>
    </row>
    <row r="3676" spans="1:20" ht="33" hidden="1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458"/>
        <v>0</v>
      </c>
      <c r="P3676">
        <f t="shared" si="459"/>
        <v>1</v>
      </c>
      <c r="Q3676" s="10" t="s">
        <v>8319</v>
      </c>
      <c r="R3676" t="s">
        <v>8345</v>
      </c>
      <c r="S3676" s="14">
        <f t="shared" si="460"/>
        <v>42044.724953703699</v>
      </c>
      <c r="T3676" s="15">
        <f t="shared" si="461"/>
        <v>42074.683287037042</v>
      </c>
    </row>
    <row r="3677" spans="1:20" ht="49" hidden="1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458"/>
        <v>0</v>
      </c>
      <c r="P3677">
        <f t="shared" si="459"/>
        <v>1</v>
      </c>
      <c r="Q3677" s="10" t="s">
        <v>8319</v>
      </c>
      <c r="R3677" t="s">
        <v>8345</v>
      </c>
      <c r="S3677" s="14">
        <f t="shared" si="460"/>
        <v>42502.913761574076</v>
      </c>
      <c r="T3677" s="15">
        <f t="shared" si="461"/>
        <v>42517.919444444444</v>
      </c>
    </row>
    <row r="3678" spans="1:20" ht="33" hidden="1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458"/>
        <v>0</v>
      </c>
      <c r="P3678">
        <f t="shared" si="459"/>
        <v>1</v>
      </c>
      <c r="Q3678" s="10" t="s">
        <v>8319</v>
      </c>
      <c r="R3678" t="s">
        <v>8345</v>
      </c>
      <c r="S3678" s="14">
        <f t="shared" si="460"/>
        <v>42412.318668981476</v>
      </c>
      <c r="T3678" s="15">
        <f t="shared" si="461"/>
        <v>42452.277002314819</v>
      </c>
    </row>
    <row r="3679" spans="1:20" ht="33" hidden="1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458"/>
        <v>0</v>
      </c>
      <c r="P3679">
        <f t="shared" si="459"/>
        <v>1</v>
      </c>
      <c r="Q3679" s="10" t="s">
        <v>8319</v>
      </c>
      <c r="R3679" t="s">
        <v>8345</v>
      </c>
      <c r="S3679" s="14">
        <f t="shared" si="460"/>
        <v>42045.784155092595</v>
      </c>
      <c r="T3679" s="15">
        <f t="shared" si="461"/>
        <v>42075.742488425924</v>
      </c>
    </row>
    <row r="3680" spans="1:20" ht="33" hidden="1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458"/>
        <v>0</v>
      </c>
      <c r="P3680">
        <f t="shared" si="459"/>
        <v>1</v>
      </c>
      <c r="Q3680" s="10" t="s">
        <v>8319</v>
      </c>
      <c r="R3680" t="s">
        <v>8345</v>
      </c>
      <c r="S3680" s="14">
        <f t="shared" si="460"/>
        <v>42642.988819444443</v>
      </c>
      <c r="T3680" s="15">
        <f t="shared" si="461"/>
        <v>42672.988819444443</v>
      </c>
    </row>
    <row r="3681" spans="1:21" ht="49" hidden="1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458"/>
        <v>0</v>
      </c>
      <c r="P3681">
        <f t="shared" si="459"/>
        <v>1</v>
      </c>
      <c r="Q3681" s="10" t="s">
        <v>8319</v>
      </c>
      <c r="R3681" t="s">
        <v>8345</v>
      </c>
      <c r="S3681" s="14">
        <f t="shared" si="460"/>
        <v>41828.967916666668</v>
      </c>
      <c r="T3681" s="15">
        <f t="shared" si="461"/>
        <v>41858.967916666668</v>
      </c>
    </row>
    <row r="3682" spans="1:21" ht="49" hidden="1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458"/>
        <v>0</v>
      </c>
      <c r="P3682">
        <f t="shared" si="459"/>
        <v>1</v>
      </c>
      <c r="Q3682" s="10" t="s">
        <v>8319</v>
      </c>
      <c r="R3682" t="s">
        <v>8345</v>
      </c>
      <c r="S3682" s="14">
        <f t="shared" si="460"/>
        <v>42551.961689814809</v>
      </c>
      <c r="T3682" s="15">
        <f t="shared" si="461"/>
        <v>42581.961689814809</v>
      </c>
    </row>
    <row r="3683" spans="1:21" ht="49" hidden="1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458"/>
        <v>0</v>
      </c>
      <c r="P3683">
        <f t="shared" si="459"/>
        <v>1</v>
      </c>
      <c r="Q3683" s="10" t="s">
        <v>8319</v>
      </c>
      <c r="R3683" t="s">
        <v>8345</v>
      </c>
      <c r="S3683" s="14">
        <f t="shared" si="460"/>
        <v>41878.140497685185</v>
      </c>
      <c r="T3683" s="15">
        <f t="shared" si="461"/>
        <v>41908.140497685185</v>
      </c>
    </row>
    <row r="3684" spans="1:21" ht="49" hidden="1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458"/>
        <v>0</v>
      </c>
      <c r="P3684">
        <f t="shared" si="459"/>
        <v>1</v>
      </c>
      <c r="Q3684" s="10" t="s">
        <v>8311</v>
      </c>
      <c r="R3684" t="s">
        <v>8356</v>
      </c>
      <c r="S3684" s="14">
        <f t="shared" si="460"/>
        <v>42474.86482638889</v>
      </c>
      <c r="T3684" s="15">
        <f t="shared" si="461"/>
        <v>42484.86482638889</v>
      </c>
    </row>
    <row r="3685" spans="1:21" ht="49" x14ac:dyDescent="0.25">
      <c r="A3685">
        <v>4042</v>
      </c>
      <c r="B3685" s="3" t="s">
        <v>4038</v>
      </c>
      <c r="C3685" s="3" t="s">
        <v>8146</v>
      </c>
      <c r="D3685" s="6">
        <v>10000</v>
      </c>
      <c r="E3685" s="8">
        <v>21</v>
      </c>
      <c r="F3685" t="s">
        <v>8220</v>
      </c>
      <c r="G3685" t="s">
        <v>8223</v>
      </c>
      <c r="H3685" t="s">
        <v>8245</v>
      </c>
      <c r="I3685">
        <v>1421781360</v>
      </c>
      <c r="J3685">
        <v>1419213664</v>
      </c>
      <c r="K3685" t="b">
        <v>0</v>
      </c>
      <c r="L3685">
        <v>3</v>
      </c>
      <c r="M3685" t="b">
        <v>0</v>
      </c>
      <c r="N3685" t="s">
        <v>8269</v>
      </c>
      <c r="O3685">
        <f t="shared" si="458"/>
        <v>0</v>
      </c>
      <c r="P3685">
        <f t="shared" si="459"/>
        <v>7</v>
      </c>
      <c r="Q3685" s="10" t="s">
        <v>8323</v>
      </c>
      <c r="R3685" t="s">
        <v>8326</v>
      </c>
      <c r="S3685" s="14">
        <f t="shared" si="460"/>
        <v>41995.084074074075</v>
      </c>
      <c r="T3685" s="15">
        <f t="shared" si="461"/>
        <v>42024.802777777775</v>
      </c>
      <c r="U3685">
        <f t="shared" ref="U3685:U3686" si="462">YEAR(S3685)</f>
        <v>2014</v>
      </c>
    </row>
    <row r="3686" spans="1:21" ht="49" x14ac:dyDescent="0.25">
      <c r="A3686">
        <v>4043</v>
      </c>
      <c r="B3686" s="3" t="s">
        <v>4039</v>
      </c>
      <c r="C3686" s="3" t="s">
        <v>8147</v>
      </c>
      <c r="D3686" s="6">
        <v>300</v>
      </c>
      <c r="E3686" s="8">
        <v>0</v>
      </c>
      <c r="F3686" t="s">
        <v>8220</v>
      </c>
      <c r="G3686" t="s">
        <v>8228</v>
      </c>
      <c r="H3686" t="s">
        <v>8250</v>
      </c>
      <c r="I3686">
        <v>1416524325</v>
      </c>
      <c r="J3686">
        <v>1415228325</v>
      </c>
      <c r="K3686" t="b">
        <v>0</v>
      </c>
      <c r="L3686">
        <v>0</v>
      </c>
      <c r="M3686" t="b">
        <v>0</v>
      </c>
      <c r="N3686" t="s">
        <v>8269</v>
      </c>
      <c r="O3686">
        <f t="shared" si="458"/>
        <v>0</v>
      </c>
      <c r="P3686">
        <f t="shared" si="459"/>
        <v>0</v>
      </c>
      <c r="Q3686" s="10" t="s">
        <v>8323</v>
      </c>
      <c r="R3686" t="s">
        <v>8326</v>
      </c>
      <c r="S3686" s="14">
        <f t="shared" si="460"/>
        <v>41948.957465277781</v>
      </c>
      <c r="T3686" s="15">
        <f t="shared" si="461"/>
        <v>41963.957465277781</v>
      </c>
      <c r="U3686">
        <f t="shared" si="462"/>
        <v>2014</v>
      </c>
    </row>
    <row r="3687" spans="1:21" ht="49" hidden="1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458"/>
        <v>0</v>
      </c>
      <c r="P3687">
        <f t="shared" si="459"/>
        <v>1</v>
      </c>
      <c r="Q3687" s="10" t="s">
        <v>8323</v>
      </c>
      <c r="R3687" t="s">
        <v>8324</v>
      </c>
      <c r="S3687" s="14">
        <f t="shared" si="460"/>
        <v>42034.960127314815</v>
      </c>
      <c r="T3687" s="15">
        <f t="shared" si="461"/>
        <v>42064.960127314815</v>
      </c>
    </row>
    <row r="3688" spans="1:21" ht="49" hidden="1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458"/>
        <v>0</v>
      </c>
      <c r="P3688">
        <f t="shared" si="459"/>
        <v>1</v>
      </c>
      <c r="Q3688" s="10" t="s">
        <v>8323</v>
      </c>
      <c r="R3688" t="s">
        <v>8324</v>
      </c>
      <c r="S3688" s="14">
        <f t="shared" si="460"/>
        <v>41953.95821759259</v>
      </c>
      <c r="T3688" s="15">
        <f t="shared" si="461"/>
        <v>42013.95821759259</v>
      </c>
    </row>
    <row r="3689" spans="1:21" ht="49" hidden="1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458"/>
        <v>0</v>
      </c>
      <c r="P3689">
        <f t="shared" si="459"/>
        <v>1</v>
      </c>
      <c r="Q3689" s="10" t="s">
        <v>8323</v>
      </c>
      <c r="R3689" t="s">
        <v>8324</v>
      </c>
      <c r="S3689" s="14">
        <f t="shared" si="460"/>
        <v>42509.374537037031</v>
      </c>
      <c r="T3689" s="15">
        <f t="shared" si="461"/>
        <v>42517.55</v>
      </c>
    </row>
    <row r="3690" spans="1:21" ht="49" hidden="1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458"/>
        <v>0</v>
      </c>
      <c r="P3690">
        <f t="shared" si="459"/>
        <v>1</v>
      </c>
      <c r="Q3690" s="10" t="s">
        <v>8323</v>
      </c>
      <c r="R3690" t="s">
        <v>8335</v>
      </c>
      <c r="S3690" s="14">
        <f t="shared" si="460"/>
        <v>42460.320613425924</v>
      </c>
      <c r="T3690" s="15">
        <f t="shared" si="461"/>
        <v>42490.231944444444</v>
      </c>
    </row>
    <row r="3691" spans="1:21" ht="49" hidden="1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458"/>
        <v>0</v>
      </c>
      <c r="P3691">
        <f t="shared" si="459"/>
        <v>1</v>
      </c>
      <c r="Q3691" s="10" t="s">
        <v>8323</v>
      </c>
      <c r="R3691" t="s">
        <v>8335</v>
      </c>
      <c r="S3691" s="14">
        <f t="shared" si="460"/>
        <v>41942.84710648148</v>
      </c>
      <c r="T3691" s="15">
        <f t="shared" si="461"/>
        <v>41972.888773148152</v>
      </c>
    </row>
    <row r="3692" spans="1:21" ht="49" hidden="1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458"/>
        <v>0</v>
      </c>
      <c r="P3692">
        <f t="shared" si="459"/>
        <v>1</v>
      </c>
      <c r="Q3692" s="10" t="s">
        <v>8323</v>
      </c>
      <c r="R3692" t="s">
        <v>8335</v>
      </c>
      <c r="S3692" s="14">
        <f t="shared" si="460"/>
        <v>42590.677152777775</v>
      </c>
      <c r="T3692" s="15">
        <f t="shared" si="461"/>
        <v>42650.632638888885</v>
      </c>
    </row>
    <row r="3693" spans="1:21" ht="49" hidden="1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458"/>
        <v>0</v>
      </c>
      <c r="P3693">
        <f t="shared" si="459"/>
        <v>1</v>
      </c>
      <c r="Q3693" s="10" t="s">
        <v>8323</v>
      </c>
      <c r="R3693" t="s">
        <v>8335</v>
      </c>
      <c r="S3693" s="14">
        <f t="shared" si="460"/>
        <v>42665.970347222217</v>
      </c>
      <c r="T3693" s="15">
        <f t="shared" si="461"/>
        <v>42696.012013888889</v>
      </c>
    </row>
    <row r="3694" spans="1:21" ht="49" hidden="1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458"/>
        <v>0</v>
      </c>
      <c r="P3694">
        <f t="shared" si="459"/>
        <v>1</v>
      </c>
      <c r="Q3694" s="10" t="s">
        <v>8323</v>
      </c>
      <c r="R3694" t="s">
        <v>8335</v>
      </c>
      <c r="S3694" s="14">
        <f t="shared" si="460"/>
        <v>42689.029583333337</v>
      </c>
      <c r="T3694" s="15">
        <f t="shared" si="461"/>
        <v>42749.029583333337</v>
      </c>
    </row>
    <row r="3695" spans="1:21" ht="49" x14ac:dyDescent="0.25">
      <c r="A3695">
        <v>4044</v>
      </c>
      <c r="B3695" s="3" t="s">
        <v>4040</v>
      </c>
      <c r="C3695" s="3" t="s">
        <v>8148</v>
      </c>
      <c r="D3695" s="6">
        <v>600</v>
      </c>
      <c r="E3695" s="8">
        <v>225</v>
      </c>
      <c r="F3695" t="s">
        <v>8220</v>
      </c>
      <c r="G3695" t="s">
        <v>8223</v>
      </c>
      <c r="H3695" t="s">
        <v>8245</v>
      </c>
      <c r="I3695">
        <v>1428642000</v>
      </c>
      <c r="J3695">
        <v>1426050982</v>
      </c>
      <c r="K3695" t="b">
        <v>0</v>
      </c>
      <c r="L3695">
        <v>4</v>
      </c>
      <c r="M3695" t="b">
        <v>0</v>
      </c>
      <c r="N3695" t="s">
        <v>8269</v>
      </c>
      <c r="O3695">
        <f t="shared" si="458"/>
        <v>38</v>
      </c>
      <c r="P3695">
        <f t="shared" si="459"/>
        <v>56.25</v>
      </c>
      <c r="Q3695" s="10" t="s">
        <v>8323</v>
      </c>
      <c r="R3695" t="s">
        <v>8326</v>
      </c>
      <c r="S3695" s="14">
        <f t="shared" si="460"/>
        <v>42074.219699074078</v>
      </c>
      <c r="T3695" s="15">
        <f t="shared" si="461"/>
        <v>42104.208333333328</v>
      </c>
      <c r="U3695">
        <f t="shared" ref="U3695:U3705" si="463">YEAR(S3695)</f>
        <v>2015</v>
      </c>
    </row>
    <row r="3696" spans="1:21" ht="49" x14ac:dyDescent="0.25">
      <c r="A3696">
        <v>4045</v>
      </c>
      <c r="B3696" s="3" t="s">
        <v>4041</v>
      </c>
      <c r="C3696" s="3" t="s">
        <v>8149</v>
      </c>
      <c r="D3696" s="6">
        <v>5000</v>
      </c>
      <c r="E3696" s="8">
        <v>1</v>
      </c>
      <c r="F3696" t="s">
        <v>8220</v>
      </c>
      <c r="G3696" t="s">
        <v>8225</v>
      </c>
      <c r="H3696" t="s">
        <v>8247</v>
      </c>
      <c r="I3696">
        <v>1408596589</v>
      </c>
      <c r="J3696">
        <v>1406004589</v>
      </c>
      <c r="K3696" t="b">
        <v>0</v>
      </c>
      <c r="L3696">
        <v>1</v>
      </c>
      <c r="M3696" t="b">
        <v>0</v>
      </c>
      <c r="N3696" t="s">
        <v>8269</v>
      </c>
      <c r="O3696">
        <f t="shared" si="458"/>
        <v>0</v>
      </c>
      <c r="P3696">
        <f t="shared" si="459"/>
        <v>1</v>
      </c>
      <c r="Q3696" s="10" t="s">
        <v>8323</v>
      </c>
      <c r="R3696" t="s">
        <v>8326</v>
      </c>
      <c r="S3696" s="14">
        <f t="shared" si="460"/>
        <v>41842.201261574075</v>
      </c>
      <c r="T3696" s="15">
        <f t="shared" si="461"/>
        <v>41872.201261574075</v>
      </c>
      <c r="U3696">
        <f t="shared" si="463"/>
        <v>2014</v>
      </c>
    </row>
    <row r="3697" spans="1:21" ht="49" x14ac:dyDescent="0.25">
      <c r="A3697">
        <v>4046</v>
      </c>
      <c r="B3697" s="3" t="s">
        <v>4042</v>
      </c>
      <c r="C3697" s="3" t="s">
        <v>8150</v>
      </c>
      <c r="D3697" s="6">
        <v>5600</v>
      </c>
      <c r="E3697" s="8">
        <v>460</v>
      </c>
      <c r="F3697" t="s">
        <v>8220</v>
      </c>
      <c r="G3697" t="s">
        <v>8223</v>
      </c>
      <c r="H3697" t="s">
        <v>8245</v>
      </c>
      <c r="I3697">
        <v>1413992210</v>
      </c>
      <c r="J3697">
        <v>1411400210</v>
      </c>
      <c r="K3697" t="b">
        <v>0</v>
      </c>
      <c r="L3697">
        <v>12</v>
      </c>
      <c r="M3697" t="b">
        <v>0</v>
      </c>
      <c r="N3697" t="s">
        <v>8269</v>
      </c>
      <c r="O3697">
        <f t="shared" si="458"/>
        <v>8</v>
      </c>
      <c r="P3697">
        <f t="shared" si="459"/>
        <v>38.33</v>
      </c>
      <c r="Q3697" s="10" t="s">
        <v>8323</v>
      </c>
      <c r="R3697" t="s">
        <v>8326</v>
      </c>
      <c r="S3697" s="14">
        <f t="shared" si="460"/>
        <v>41904.650578703702</v>
      </c>
      <c r="T3697" s="15">
        <f t="shared" si="461"/>
        <v>41934.650578703702</v>
      </c>
      <c r="U3697">
        <f t="shared" si="463"/>
        <v>2014</v>
      </c>
    </row>
    <row r="3698" spans="1:21" ht="49" x14ac:dyDescent="0.25">
      <c r="A3698">
        <v>4047</v>
      </c>
      <c r="B3698" s="3" t="s">
        <v>4043</v>
      </c>
      <c r="C3698" s="3" t="s">
        <v>8151</v>
      </c>
      <c r="D3698" s="6">
        <v>5000</v>
      </c>
      <c r="E3698" s="8">
        <v>110</v>
      </c>
      <c r="F3698" t="s">
        <v>8220</v>
      </c>
      <c r="G3698" t="s">
        <v>8223</v>
      </c>
      <c r="H3698" t="s">
        <v>8245</v>
      </c>
      <c r="I3698">
        <v>1420938000</v>
      </c>
      <c r="J3698">
        <v>1418862743</v>
      </c>
      <c r="K3698" t="b">
        <v>0</v>
      </c>
      <c r="L3698">
        <v>4</v>
      </c>
      <c r="M3698" t="b">
        <v>0</v>
      </c>
      <c r="N3698" t="s">
        <v>8269</v>
      </c>
      <c r="O3698">
        <f t="shared" si="458"/>
        <v>2</v>
      </c>
      <c r="P3698">
        <f t="shared" si="459"/>
        <v>27.5</v>
      </c>
      <c r="Q3698" s="10" t="s">
        <v>8323</v>
      </c>
      <c r="R3698" t="s">
        <v>8326</v>
      </c>
      <c r="S3698" s="14">
        <f t="shared" si="460"/>
        <v>41991.022488425922</v>
      </c>
      <c r="T3698" s="15">
        <f t="shared" si="461"/>
        <v>42015.041666666672</v>
      </c>
      <c r="U3698">
        <f t="shared" si="463"/>
        <v>2014</v>
      </c>
    </row>
    <row r="3699" spans="1:21" ht="49" x14ac:dyDescent="0.25">
      <c r="A3699">
        <v>4048</v>
      </c>
      <c r="B3699" s="3" t="s">
        <v>4044</v>
      </c>
      <c r="C3699" s="3" t="s">
        <v>8152</v>
      </c>
      <c r="D3699" s="6">
        <v>17000</v>
      </c>
      <c r="E3699" s="8">
        <v>3001</v>
      </c>
      <c r="F3699" t="s">
        <v>8220</v>
      </c>
      <c r="G3699" t="s">
        <v>8224</v>
      </c>
      <c r="H3699" t="s">
        <v>8246</v>
      </c>
      <c r="I3699">
        <v>1460373187</v>
      </c>
      <c r="J3699">
        <v>1457352787</v>
      </c>
      <c r="K3699" t="b">
        <v>0</v>
      </c>
      <c r="L3699">
        <v>91</v>
      </c>
      <c r="M3699" t="b">
        <v>0</v>
      </c>
      <c r="N3699" t="s">
        <v>8269</v>
      </c>
      <c r="O3699">
        <f t="shared" si="458"/>
        <v>18</v>
      </c>
      <c r="P3699">
        <f t="shared" si="459"/>
        <v>32.979999999999997</v>
      </c>
      <c r="Q3699" s="10" t="s">
        <v>8323</v>
      </c>
      <c r="R3699" t="s">
        <v>8326</v>
      </c>
      <c r="S3699" s="14">
        <f t="shared" si="460"/>
        <v>42436.509108796294</v>
      </c>
      <c r="T3699" s="15">
        <f t="shared" si="461"/>
        <v>42471.467442129629</v>
      </c>
      <c r="U3699">
        <f t="shared" si="463"/>
        <v>2016</v>
      </c>
    </row>
    <row r="3700" spans="1:21" ht="49" x14ac:dyDescent="0.25">
      <c r="A3700">
        <v>4049</v>
      </c>
      <c r="B3700" s="3" t="s">
        <v>4045</v>
      </c>
      <c r="C3700" s="3" t="s">
        <v>8153</v>
      </c>
      <c r="D3700" s="6">
        <v>20000</v>
      </c>
      <c r="E3700" s="8">
        <v>16</v>
      </c>
      <c r="F3700" t="s">
        <v>8220</v>
      </c>
      <c r="G3700" t="s">
        <v>8223</v>
      </c>
      <c r="H3700" t="s">
        <v>8245</v>
      </c>
      <c r="I3700">
        <v>1436914815</v>
      </c>
      <c r="J3700">
        <v>1434322815</v>
      </c>
      <c r="K3700" t="b">
        <v>0</v>
      </c>
      <c r="L3700">
        <v>1</v>
      </c>
      <c r="M3700" t="b">
        <v>0</v>
      </c>
      <c r="N3700" t="s">
        <v>8269</v>
      </c>
      <c r="O3700">
        <f t="shared" si="458"/>
        <v>0</v>
      </c>
      <c r="P3700">
        <f t="shared" si="459"/>
        <v>16</v>
      </c>
      <c r="Q3700" s="10" t="s">
        <v>8323</v>
      </c>
      <c r="R3700" t="s">
        <v>8326</v>
      </c>
      <c r="S3700" s="14">
        <f t="shared" si="460"/>
        <v>42169.958506944444</v>
      </c>
      <c r="T3700" s="15">
        <f t="shared" si="461"/>
        <v>42199.958506944444</v>
      </c>
      <c r="U3700">
        <f t="shared" si="463"/>
        <v>2015</v>
      </c>
    </row>
    <row r="3701" spans="1:21" ht="49" x14ac:dyDescent="0.25">
      <c r="A3701">
        <v>4050</v>
      </c>
      <c r="B3701" s="3" t="s">
        <v>4046</v>
      </c>
      <c r="C3701" s="3" t="s">
        <v>8154</v>
      </c>
      <c r="D3701" s="6">
        <v>1500</v>
      </c>
      <c r="E3701" s="8">
        <v>1</v>
      </c>
      <c r="F3701" t="s">
        <v>8220</v>
      </c>
      <c r="G3701" t="s">
        <v>8223</v>
      </c>
      <c r="H3701" t="s">
        <v>8245</v>
      </c>
      <c r="I3701">
        <v>1414077391</v>
      </c>
      <c r="J3701">
        <v>1411485391</v>
      </c>
      <c r="K3701" t="b">
        <v>0</v>
      </c>
      <c r="L3701">
        <v>1</v>
      </c>
      <c r="M3701" t="b">
        <v>0</v>
      </c>
      <c r="N3701" t="s">
        <v>8269</v>
      </c>
      <c r="O3701">
        <f t="shared" si="458"/>
        <v>0</v>
      </c>
      <c r="P3701">
        <f t="shared" si="459"/>
        <v>1</v>
      </c>
      <c r="Q3701" s="10" t="s">
        <v>8323</v>
      </c>
      <c r="R3701" t="s">
        <v>8326</v>
      </c>
      <c r="S3701" s="14">
        <f t="shared" si="460"/>
        <v>41905.636469907404</v>
      </c>
      <c r="T3701" s="15">
        <f t="shared" si="461"/>
        <v>41935.636469907404</v>
      </c>
      <c r="U3701">
        <f t="shared" si="463"/>
        <v>2014</v>
      </c>
    </row>
    <row r="3702" spans="1:21" ht="49" x14ac:dyDescent="0.25">
      <c r="A3702">
        <v>4051</v>
      </c>
      <c r="B3702" s="3" t="s">
        <v>4047</v>
      </c>
      <c r="C3702" s="3" t="s">
        <v>8155</v>
      </c>
      <c r="D3702" s="6">
        <v>500</v>
      </c>
      <c r="E3702" s="8">
        <v>0</v>
      </c>
      <c r="F3702" t="s">
        <v>8220</v>
      </c>
      <c r="G3702" t="s">
        <v>8223</v>
      </c>
      <c r="H3702" t="s">
        <v>8245</v>
      </c>
      <c r="I3702">
        <v>1399618380</v>
      </c>
      <c r="J3702">
        <v>1399058797</v>
      </c>
      <c r="K3702" t="b">
        <v>0</v>
      </c>
      <c r="L3702">
        <v>0</v>
      </c>
      <c r="M3702" t="b">
        <v>0</v>
      </c>
      <c r="N3702" t="s">
        <v>8269</v>
      </c>
      <c r="O3702">
        <f t="shared" si="458"/>
        <v>0</v>
      </c>
      <c r="P3702">
        <f t="shared" si="459"/>
        <v>0</v>
      </c>
      <c r="Q3702" s="10" t="s">
        <v>8323</v>
      </c>
      <c r="R3702" t="s">
        <v>8326</v>
      </c>
      <c r="S3702" s="14">
        <f t="shared" si="460"/>
        <v>41761.810150462967</v>
      </c>
      <c r="T3702" s="15">
        <f t="shared" si="461"/>
        <v>41768.286805555559</v>
      </c>
      <c r="U3702">
        <f t="shared" si="463"/>
        <v>2014</v>
      </c>
    </row>
    <row r="3703" spans="1:21" ht="65" x14ac:dyDescent="0.25">
      <c r="A3703">
        <v>4052</v>
      </c>
      <c r="B3703" s="3" t="s">
        <v>4048</v>
      </c>
      <c r="C3703" s="3" t="s">
        <v>8156</v>
      </c>
      <c r="D3703" s="6">
        <v>3000</v>
      </c>
      <c r="E3703" s="8">
        <v>1126</v>
      </c>
      <c r="F3703" t="s">
        <v>8220</v>
      </c>
      <c r="G3703" t="s">
        <v>8223</v>
      </c>
      <c r="H3703" t="s">
        <v>8245</v>
      </c>
      <c r="I3703">
        <v>1413234316</v>
      </c>
      <c r="J3703">
        <v>1408050316</v>
      </c>
      <c r="K3703" t="b">
        <v>0</v>
      </c>
      <c r="L3703">
        <v>13</v>
      </c>
      <c r="M3703" t="b">
        <v>0</v>
      </c>
      <c r="N3703" t="s">
        <v>8269</v>
      </c>
      <c r="O3703">
        <f t="shared" si="458"/>
        <v>38</v>
      </c>
      <c r="P3703">
        <f t="shared" si="459"/>
        <v>86.62</v>
      </c>
      <c r="Q3703" s="10" t="s">
        <v>8323</v>
      </c>
      <c r="R3703" t="s">
        <v>8326</v>
      </c>
      <c r="S3703" s="14">
        <f t="shared" si="460"/>
        <v>41865.878657407404</v>
      </c>
      <c r="T3703" s="15">
        <f t="shared" si="461"/>
        <v>41925.878657407404</v>
      </c>
      <c r="U3703">
        <f t="shared" si="463"/>
        <v>2014</v>
      </c>
    </row>
    <row r="3704" spans="1:21" ht="49" x14ac:dyDescent="0.25">
      <c r="A3704">
        <v>4053</v>
      </c>
      <c r="B3704" s="3" t="s">
        <v>4049</v>
      </c>
      <c r="C3704" s="3" t="s">
        <v>8157</v>
      </c>
      <c r="D3704" s="6">
        <v>500</v>
      </c>
      <c r="E3704" s="8">
        <v>110</v>
      </c>
      <c r="F3704" t="s">
        <v>8220</v>
      </c>
      <c r="G3704" t="s">
        <v>8224</v>
      </c>
      <c r="H3704" t="s">
        <v>8246</v>
      </c>
      <c r="I3704">
        <v>1416081600</v>
      </c>
      <c r="J3704">
        <v>1413477228</v>
      </c>
      <c r="K3704" t="b">
        <v>0</v>
      </c>
      <c r="L3704">
        <v>2</v>
      </c>
      <c r="M3704" t="b">
        <v>0</v>
      </c>
      <c r="N3704" t="s">
        <v>8269</v>
      </c>
      <c r="O3704">
        <f t="shared" si="458"/>
        <v>22</v>
      </c>
      <c r="P3704">
        <f t="shared" si="459"/>
        <v>55</v>
      </c>
      <c r="Q3704" s="10" t="s">
        <v>8323</v>
      </c>
      <c r="R3704" t="s">
        <v>8326</v>
      </c>
      <c r="S3704" s="14">
        <f t="shared" si="460"/>
        <v>41928.690138888887</v>
      </c>
      <c r="T3704" s="15">
        <f t="shared" si="461"/>
        <v>41958.833333333328</v>
      </c>
      <c r="U3704">
        <f t="shared" si="463"/>
        <v>2014</v>
      </c>
    </row>
    <row r="3705" spans="1:21" ht="49" x14ac:dyDescent="0.25">
      <c r="A3705">
        <v>4054</v>
      </c>
      <c r="B3705" s="3" t="s">
        <v>4050</v>
      </c>
      <c r="C3705" s="3" t="s">
        <v>8158</v>
      </c>
      <c r="D3705" s="6">
        <v>8880</v>
      </c>
      <c r="E3705" s="8">
        <v>0</v>
      </c>
      <c r="F3705" t="s">
        <v>8220</v>
      </c>
      <c r="G3705" t="s">
        <v>8223</v>
      </c>
      <c r="H3705" t="s">
        <v>8245</v>
      </c>
      <c r="I3705">
        <v>1475294400</v>
      </c>
      <c r="J3705">
        <v>1472674285</v>
      </c>
      <c r="K3705" t="b">
        <v>0</v>
      </c>
      <c r="L3705">
        <v>0</v>
      </c>
      <c r="M3705" t="b">
        <v>0</v>
      </c>
      <c r="N3705" t="s">
        <v>8269</v>
      </c>
      <c r="O3705">
        <f t="shared" si="458"/>
        <v>0</v>
      </c>
      <c r="P3705">
        <f t="shared" si="459"/>
        <v>0</v>
      </c>
      <c r="Q3705" s="10" t="s">
        <v>8323</v>
      </c>
      <c r="R3705" t="s">
        <v>8326</v>
      </c>
      <c r="S3705" s="14">
        <f t="shared" si="460"/>
        <v>42613.841261574074</v>
      </c>
      <c r="T3705" s="15">
        <f t="shared" si="461"/>
        <v>42644.166666666672</v>
      </c>
      <c r="U3705">
        <f t="shared" si="463"/>
        <v>2016</v>
      </c>
    </row>
    <row r="3706" spans="1:21" ht="33" hidden="1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458"/>
        <v>0</v>
      </c>
      <c r="P3706">
        <f t="shared" si="459"/>
        <v>0</v>
      </c>
      <c r="Q3706" s="10" t="s">
        <v>8321</v>
      </c>
      <c r="R3706" t="s">
        <v>8337</v>
      </c>
      <c r="S3706" s="14">
        <f t="shared" si="460"/>
        <v>42593.431793981479</v>
      </c>
      <c r="T3706" s="15">
        <f t="shared" si="461"/>
        <v>42653.431793981479</v>
      </c>
    </row>
    <row r="3707" spans="1:21" ht="49" hidden="1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458"/>
        <v>0</v>
      </c>
      <c r="P3707">
        <f t="shared" si="459"/>
        <v>0</v>
      </c>
      <c r="Q3707" s="10" t="s">
        <v>8321</v>
      </c>
      <c r="R3707" t="s">
        <v>8337</v>
      </c>
      <c r="S3707" s="14">
        <f t="shared" si="460"/>
        <v>42114.928726851853</v>
      </c>
      <c r="T3707" s="15">
        <f t="shared" si="461"/>
        <v>42139.928726851853</v>
      </c>
    </row>
    <row r="3708" spans="1:21" ht="49" hidden="1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458"/>
        <v>0</v>
      </c>
      <c r="P3708">
        <f t="shared" si="459"/>
        <v>0</v>
      </c>
      <c r="Q3708" s="10" t="s">
        <v>8321</v>
      </c>
      <c r="R3708" t="s">
        <v>8337</v>
      </c>
      <c r="S3708" s="14">
        <f t="shared" si="460"/>
        <v>41882.937303240738</v>
      </c>
      <c r="T3708" s="15">
        <f t="shared" si="461"/>
        <v>41942.937303240738</v>
      </c>
    </row>
    <row r="3709" spans="1:21" ht="49" hidden="1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458"/>
        <v>0</v>
      </c>
      <c r="P3709">
        <f t="shared" si="459"/>
        <v>0</v>
      </c>
      <c r="Q3709" s="10" t="s">
        <v>8321</v>
      </c>
      <c r="R3709" t="s">
        <v>8337</v>
      </c>
      <c r="S3709" s="14">
        <f t="shared" si="460"/>
        <v>41778.915416666663</v>
      </c>
      <c r="T3709" s="15">
        <f t="shared" si="461"/>
        <v>41806.844444444447</v>
      </c>
    </row>
    <row r="3710" spans="1:21" ht="21" hidden="1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458"/>
        <v>0</v>
      </c>
      <c r="P3710">
        <f t="shared" si="459"/>
        <v>0</v>
      </c>
      <c r="Q3710" s="10" t="s">
        <v>8321</v>
      </c>
      <c r="R3710" t="s">
        <v>8337</v>
      </c>
      <c r="S3710" s="14">
        <f t="shared" si="460"/>
        <v>42541.837511574078</v>
      </c>
      <c r="T3710" s="15">
        <f t="shared" si="461"/>
        <v>42557</v>
      </c>
    </row>
    <row r="3711" spans="1:21" ht="33" hidden="1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458"/>
        <v>0</v>
      </c>
      <c r="P3711">
        <f t="shared" si="459"/>
        <v>0</v>
      </c>
      <c r="Q3711" s="10" t="s">
        <v>8321</v>
      </c>
      <c r="R3711" t="s">
        <v>8337</v>
      </c>
      <c r="S3711" s="14">
        <f t="shared" si="460"/>
        <v>42491.80768518518</v>
      </c>
      <c r="T3711" s="15">
        <f t="shared" si="461"/>
        <v>42521.729861111111</v>
      </c>
    </row>
    <row r="3712" spans="1:21" ht="33" hidden="1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458"/>
        <v>0</v>
      </c>
      <c r="P3712">
        <f t="shared" si="459"/>
        <v>0</v>
      </c>
      <c r="Q3712" s="10" t="s">
        <v>8321</v>
      </c>
      <c r="R3712" t="s">
        <v>8337</v>
      </c>
      <c r="S3712" s="14">
        <f t="shared" si="460"/>
        <v>42221.909930555557</v>
      </c>
      <c r="T3712" s="15">
        <f t="shared" si="461"/>
        <v>42251.708333333328</v>
      </c>
    </row>
    <row r="3713" spans="1:20" ht="49" hidden="1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458"/>
        <v>0</v>
      </c>
      <c r="P3713">
        <f t="shared" si="459"/>
        <v>0</v>
      </c>
      <c r="Q3713" s="10" t="s">
        <v>8321</v>
      </c>
      <c r="R3713" t="s">
        <v>8337</v>
      </c>
      <c r="S3713" s="14">
        <f t="shared" si="460"/>
        <v>42096.410115740742</v>
      </c>
      <c r="T3713" s="15">
        <f t="shared" si="461"/>
        <v>42140.427777777775</v>
      </c>
    </row>
    <row r="3714" spans="1:20" ht="49" hidden="1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ref="O3714:O3777" si="464">ROUND(E3714/D3714*100,0)</f>
        <v>0</v>
      </c>
      <c r="P3714">
        <f t="shared" si="459"/>
        <v>0</v>
      </c>
      <c r="Q3714" s="10" t="s">
        <v>8321</v>
      </c>
      <c r="R3714" t="s">
        <v>8337</v>
      </c>
      <c r="S3714" s="14">
        <f t="shared" si="460"/>
        <v>42239.573993055557</v>
      </c>
      <c r="T3714" s="15">
        <f t="shared" si="461"/>
        <v>42289.573993055557</v>
      </c>
    </row>
    <row r="3715" spans="1:20" ht="49" hidden="1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si="464"/>
        <v>0</v>
      </c>
      <c r="P3715">
        <f t="shared" si="459"/>
        <v>0</v>
      </c>
      <c r="Q3715" s="10" t="s">
        <v>8321</v>
      </c>
      <c r="R3715" t="s">
        <v>8337</v>
      </c>
      <c r="S3715" s="14">
        <f t="shared" si="460"/>
        <v>42053.198287037041</v>
      </c>
      <c r="T3715" s="15">
        <f t="shared" si="461"/>
        <v>42083.15662037037</v>
      </c>
    </row>
    <row r="3716" spans="1:20" ht="49" hidden="1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464"/>
        <v>0</v>
      </c>
      <c r="P3716">
        <f t="shared" si="459"/>
        <v>0</v>
      </c>
      <c r="Q3716" s="10" t="s">
        <v>8321</v>
      </c>
      <c r="R3716" t="s">
        <v>8337</v>
      </c>
      <c r="S3716" s="14">
        <f t="shared" si="460"/>
        <v>42559.064143518524</v>
      </c>
      <c r="T3716" s="15">
        <f t="shared" si="461"/>
        <v>42616.246527777781</v>
      </c>
    </row>
    <row r="3717" spans="1:20" ht="33" hidden="1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464"/>
        <v>0</v>
      </c>
      <c r="P3717">
        <f t="shared" si="459"/>
        <v>0</v>
      </c>
      <c r="Q3717" s="10" t="s">
        <v>8321</v>
      </c>
      <c r="R3717" t="s">
        <v>8337</v>
      </c>
      <c r="S3717" s="14">
        <f t="shared" si="460"/>
        <v>41969.767824074079</v>
      </c>
      <c r="T3717" s="15">
        <f t="shared" si="461"/>
        <v>42012.762499999997</v>
      </c>
    </row>
    <row r="3718" spans="1:20" ht="49" hidden="1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464"/>
        <v>0</v>
      </c>
      <c r="P3718">
        <f t="shared" si="459"/>
        <v>0</v>
      </c>
      <c r="Q3718" s="10" t="s">
        <v>8321</v>
      </c>
      <c r="R3718" t="s">
        <v>8337</v>
      </c>
      <c r="S3718" s="14">
        <f t="shared" si="460"/>
        <v>41904.07671296296</v>
      </c>
      <c r="T3718" s="15">
        <f t="shared" si="461"/>
        <v>41934.07671296296</v>
      </c>
    </row>
    <row r="3719" spans="1:20" ht="49" hidden="1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464"/>
        <v>0</v>
      </c>
      <c r="P3719">
        <f t="shared" si="459"/>
        <v>0</v>
      </c>
      <c r="Q3719" s="10" t="s">
        <v>8321</v>
      </c>
      <c r="R3719" t="s">
        <v>8325</v>
      </c>
      <c r="S3719" s="14">
        <f t="shared" si="460"/>
        <v>42171.913090277783</v>
      </c>
      <c r="T3719" s="15">
        <f t="shared" si="461"/>
        <v>42231.913090277783</v>
      </c>
    </row>
    <row r="3720" spans="1:20" ht="65" hidden="1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464"/>
        <v>0</v>
      </c>
      <c r="P3720">
        <f t="shared" si="459"/>
        <v>0</v>
      </c>
      <c r="Q3720" s="10" t="s">
        <v>8321</v>
      </c>
      <c r="R3720" t="s">
        <v>8325</v>
      </c>
      <c r="S3720" s="14">
        <f t="shared" si="460"/>
        <v>42243.961273148147</v>
      </c>
      <c r="T3720" s="15">
        <f t="shared" si="461"/>
        <v>42278</v>
      </c>
    </row>
    <row r="3721" spans="1:20" ht="33" hidden="1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464"/>
        <v>0</v>
      </c>
      <c r="P3721">
        <f t="shared" si="459"/>
        <v>0</v>
      </c>
      <c r="Q3721" s="10" t="s">
        <v>8321</v>
      </c>
      <c r="R3721" t="s">
        <v>8325</v>
      </c>
      <c r="S3721" s="14">
        <f t="shared" si="460"/>
        <v>42351.658842592587</v>
      </c>
      <c r="T3721" s="15">
        <f t="shared" si="461"/>
        <v>42381.658842592587</v>
      </c>
    </row>
    <row r="3722" spans="1:20" ht="49" hidden="1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464"/>
        <v>0</v>
      </c>
      <c r="P3722">
        <f t="shared" si="459"/>
        <v>0</v>
      </c>
      <c r="Q3722" s="10" t="s">
        <v>8321</v>
      </c>
      <c r="R3722" t="s">
        <v>8325</v>
      </c>
      <c r="S3722" s="14">
        <f t="shared" si="460"/>
        <v>42047.394942129627</v>
      </c>
      <c r="T3722" s="15">
        <f t="shared" si="461"/>
        <v>42082.353275462956</v>
      </c>
    </row>
    <row r="3723" spans="1:20" ht="49" hidden="1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464"/>
        <v>0</v>
      </c>
      <c r="P3723">
        <f t="shared" si="459"/>
        <v>0</v>
      </c>
      <c r="Q3723" s="10" t="s">
        <v>8321</v>
      </c>
      <c r="R3723" t="s">
        <v>8325</v>
      </c>
      <c r="S3723" s="14">
        <f t="shared" si="460"/>
        <v>42033.573009259257</v>
      </c>
      <c r="T3723" s="15">
        <f t="shared" si="461"/>
        <v>42063.573009259257</v>
      </c>
    </row>
    <row r="3724" spans="1:20" ht="49" hidden="1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464"/>
        <v>0</v>
      </c>
      <c r="P3724">
        <f t="shared" si="459"/>
        <v>0</v>
      </c>
      <c r="Q3724" s="10" t="s">
        <v>8321</v>
      </c>
      <c r="R3724" t="s">
        <v>8325</v>
      </c>
      <c r="S3724" s="14">
        <f t="shared" si="460"/>
        <v>42072.758981481486</v>
      </c>
      <c r="T3724" s="15">
        <f t="shared" si="461"/>
        <v>42132.758981481486</v>
      </c>
    </row>
    <row r="3725" spans="1:20" ht="49" hidden="1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464"/>
        <v>0</v>
      </c>
      <c r="P3725">
        <f t="shared" si="459"/>
        <v>0</v>
      </c>
      <c r="Q3725" s="10" t="s">
        <v>8321</v>
      </c>
      <c r="R3725" t="s">
        <v>8325</v>
      </c>
      <c r="S3725" s="14">
        <f t="shared" si="460"/>
        <v>42191.824062500003</v>
      </c>
      <c r="T3725" s="15">
        <f t="shared" si="461"/>
        <v>42221.824062500003</v>
      </c>
    </row>
    <row r="3726" spans="1:20" ht="33" hidden="1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464"/>
        <v>0</v>
      </c>
      <c r="P3726">
        <f t="shared" si="459"/>
        <v>0</v>
      </c>
      <c r="Q3726" s="10" t="s">
        <v>8321</v>
      </c>
      <c r="R3726" t="s">
        <v>8325</v>
      </c>
      <c r="S3726" s="14">
        <f t="shared" si="460"/>
        <v>42304.955381944441</v>
      </c>
      <c r="T3726" s="15">
        <f t="shared" si="461"/>
        <v>42334.997048611112</v>
      </c>
    </row>
    <row r="3727" spans="1:20" ht="49" hidden="1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464"/>
        <v>0</v>
      </c>
      <c r="P3727">
        <f t="shared" si="459"/>
        <v>0</v>
      </c>
      <c r="Q3727" s="10" t="s">
        <v>8321</v>
      </c>
      <c r="R3727" t="s">
        <v>8325</v>
      </c>
      <c r="S3727" s="14">
        <f t="shared" si="460"/>
        <v>42712.011944444443</v>
      </c>
      <c r="T3727" s="15">
        <f t="shared" si="461"/>
        <v>42742.011944444443</v>
      </c>
    </row>
    <row r="3728" spans="1:20" ht="49" hidden="1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464"/>
        <v>0</v>
      </c>
      <c r="P3728">
        <f t="shared" si="459"/>
        <v>0</v>
      </c>
      <c r="Q3728" s="10" t="s">
        <v>8321</v>
      </c>
      <c r="R3728" t="s">
        <v>8325</v>
      </c>
      <c r="S3728" s="14">
        <f t="shared" si="460"/>
        <v>42767.812893518523</v>
      </c>
      <c r="T3728" s="15">
        <f t="shared" si="461"/>
        <v>42797.833333333328</v>
      </c>
    </row>
    <row r="3729" spans="1:20" ht="49" hidden="1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464"/>
        <v>0</v>
      </c>
      <c r="P3729">
        <f t="shared" si="459"/>
        <v>0</v>
      </c>
      <c r="Q3729" s="10" t="s">
        <v>8321</v>
      </c>
      <c r="R3729" t="s">
        <v>8325</v>
      </c>
      <c r="S3729" s="14">
        <f t="shared" si="460"/>
        <v>41857.18304398148</v>
      </c>
      <c r="T3729" s="15">
        <f t="shared" si="461"/>
        <v>41887.18304398148</v>
      </c>
    </row>
    <row r="3730" spans="1:20" ht="49" hidden="1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464"/>
        <v>0</v>
      </c>
      <c r="P3730">
        <f t="shared" si="459"/>
        <v>0</v>
      </c>
      <c r="Q3730" s="10" t="s">
        <v>8321</v>
      </c>
      <c r="R3730" t="s">
        <v>8325</v>
      </c>
      <c r="S3730" s="14">
        <f t="shared" si="460"/>
        <v>41911.934791666667</v>
      </c>
      <c r="T3730" s="15">
        <f t="shared" si="461"/>
        <v>41971.976458333331</v>
      </c>
    </row>
    <row r="3731" spans="1:20" ht="49" hidden="1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464"/>
        <v>0</v>
      </c>
      <c r="P3731">
        <f t="shared" si="459"/>
        <v>0</v>
      </c>
      <c r="Q3731" s="10" t="s">
        <v>8321</v>
      </c>
      <c r="R3731" t="s">
        <v>8325</v>
      </c>
      <c r="S3731" s="14">
        <f t="shared" si="460"/>
        <v>42135.67050925926</v>
      </c>
      <c r="T3731" s="15">
        <f t="shared" si="461"/>
        <v>42195.67050925926</v>
      </c>
    </row>
    <row r="3732" spans="1:20" ht="49" hidden="1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464"/>
        <v>0</v>
      </c>
      <c r="P3732">
        <f t="shared" ref="P3732:P3795" si="465">IFERROR(ROUND(E3732/L3732,2),0)</f>
        <v>0</v>
      </c>
      <c r="Q3732" s="10" t="s">
        <v>8321</v>
      </c>
      <c r="R3732" t="s">
        <v>8325</v>
      </c>
      <c r="S3732" s="14">
        <f t="shared" ref="S3732:S3795" si="466">(((J3732/60)/60)/24)+DATE(1970,1,1)</f>
        <v>42584.123865740738</v>
      </c>
      <c r="T3732" s="15">
        <f t="shared" ref="T3732:T3795" si="467">(((I3732/60)/60)/24)+DATE(1970,1,1)</f>
        <v>42614.123865740738</v>
      </c>
    </row>
    <row r="3733" spans="1:20" ht="21" hidden="1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464"/>
        <v>0</v>
      </c>
      <c r="P3733">
        <f t="shared" si="465"/>
        <v>0</v>
      </c>
      <c r="Q3733" s="10" t="s">
        <v>8321</v>
      </c>
      <c r="R3733" t="s">
        <v>8325</v>
      </c>
      <c r="S3733" s="14">
        <f t="shared" si="466"/>
        <v>42255.927824074075</v>
      </c>
      <c r="T3733" s="15">
        <f t="shared" si="467"/>
        <v>42285.874305555553</v>
      </c>
    </row>
    <row r="3734" spans="1:20" ht="49" hidden="1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464"/>
        <v>0</v>
      </c>
      <c r="P3734">
        <f t="shared" si="465"/>
        <v>0</v>
      </c>
      <c r="Q3734" s="10" t="s">
        <v>8321</v>
      </c>
      <c r="R3734" t="s">
        <v>8325</v>
      </c>
      <c r="S3734" s="14">
        <f t="shared" si="466"/>
        <v>42567.004432870366</v>
      </c>
      <c r="T3734" s="15">
        <f t="shared" si="467"/>
        <v>42588.004432870366</v>
      </c>
    </row>
    <row r="3735" spans="1:20" ht="49" hidden="1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464"/>
        <v>0</v>
      </c>
      <c r="P3735">
        <f t="shared" si="465"/>
        <v>0</v>
      </c>
      <c r="Q3735" s="10" t="s">
        <v>8321</v>
      </c>
      <c r="R3735" t="s">
        <v>8325</v>
      </c>
      <c r="S3735" s="14">
        <f t="shared" si="466"/>
        <v>41959.369988425926</v>
      </c>
      <c r="T3735" s="15">
        <f t="shared" si="467"/>
        <v>41989.369988425926</v>
      </c>
    </row>
    <row r="3736" spans="1:20" ht="49" hidden="1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464"/>
        <v>0</v>
      </c>
      <c r="P3736">
        <f t="shared" si="465"/>
        <v>0</v>
      </c>
      <c r="Q3736" s="10" t="s">
        <v>8321</v>
      </c>
      <c r="R3736" t="s">
        <v>8325</v>
      </c>
      <c r="S3736" s="14">
        <f t="shared" si="466"/>
        <v>42165.922858796301</v>
      </c>
      <c r="T3736" s="15">
        <f t="shared" si="467"/>
        <v>42195.922858796301</v>
      </c>
    </row>
    <row r="3737" spans="1:20" ht="21" hidden="1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464"/>
        <v>0</v>
      </c>
      <c r="P3737">
        <f t="shared" si="465"/>
        <v>0</v>
      </c>
      <c r="Q3737" s="10" t="s">
        <v>8321</v>
      </c>
      <c r="R3737" t="s">
        <v>8325</v>
      </c>
      <c r="S3737" s="14">
        <f t="shared" si="466"/>
        <v>42031.837546296301</v>
      </c>
      <c r="T3737" s="15">
        <f t="shared" si="467"/>
        <v>42091.79587962963</v>
      </c>
    </row>
    <row r="3738" spans="1:20" ht="49" hidden="1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464"/>
        <v>0</v>
      </c>
      <c r="P3738">
        <f t="shared" si="465"/>
        <v>0</v>
      </c>
      <c r="Q3738" s="10" t="s">
        <v>8321</v>
      </c>
      <c r="R3738" t="s">
        <v>8325</v>
      </c>
      <c r="S3738" s="14">
        <f t="shared" si="466"/>
        <v>42482.048032407409</v>
      </c>
      <c r="T3738" s="15">
        <f t="shared" si="467"/>
        <v>42512.045138888891</v>
      </c>
    </row>
    <row r="3739" spans="1:20" ht="49" hidden="1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464"/>
        <v>0</v>
      </c>
      <c r="P3739">
        <f t="shared" si="465"/>
        <v>0</v>
      </c>
      <c r="Q3739" s="10" t="s">
        <v>8321</v>
      </c>
      <c r="R3739" t="s">
        <v>8325</v>
      </c>
      <c r="S3739" s="14">
        <f t="shared" si="466"/>
        <v>42135.235254629632</v>
      </c>
      <c r="T3739" s="15">
        <f t="shared" si="467"/>
        <v>42195.235254629632</v>
      </c>
    </row>
    <row r="3740" spans="1:20" ht="49" hidden="1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464"/>
        <v>0</v>
      </c>
      <c r="P3740">
        <f t="shared" si="465"/>
        <v>0</v>
      </c>
      <c r="Q3740" s="10" t="s">
        <v>8321</v>
      </c>
      <c r="R3740" t="s">
        <v>8325</v>
      </c>
      <c r="S3740" s="14">
        <f t="shared" si="466"/>
        <v>42438.961273148147</v>
      </c>
      <c r="T3740" s="15">
        <f t="shared" si="467"/>
        <v>42468.919606481482</v>
      </c>
    </row>
    <row r="3741" spans="1:20" ht="49" hidden="1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464"/>
        <v>0</v>
      </c>
      <c r="P3741">
        <f t="shared" si="465"/>
        <v>0</v>
      </c>
      <c r="Q3741" s="10" t="s">
        <v>8321</v>
      </c>
      <c r="R3741" t="s">
        <v>8325</v>
      </c>
      <c r="S3741" s="14">
        <f t="shared" si="466"/>
        <v>42164.893993055557</v>
      </c>
      <c r="T3741" s="15">
        <f t="shared" si="467"/>
        <v>42194.893993055557</v>
      </c>
    </row>
    <row r="3742" spans="1:20" ht="33" hidden="1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464"/>
        <v>0</v>
      </c>
      <c r="P3742">
        <f t="shared" si="465"/>
        <v>0</v>
      </c>
      <c r="Q3742" s="10" t="s">
        <v>8321</v>
      </c>
      <c r="R3742" t="s">
        <v>8325</v>
      </c>
      <c r="S3742" s="14">
        <f t="shared" si="466"/>
        <v>42096.686400462961</v>
      </c>
      <c r="T3742" s="15">
        <f t="shared" si="467"/>
        <v>42156.686400462961</v>
      </c>
    </row>
    <row r="3743" spans="1:20" ht="49" hidden="1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464"/>
        <v>0</v>
      </c>
      <c r="P3743">
        <f t="shared" si="465"/>
        <v>0</v>
      </c>
      <c r="Q3743" s="10" t="s">
        <v>8321</v>
      </c>
      <c r="R3743" t="s">
        <v>8325</v>
      </c>
      <c r="S3743" s="14">
        <f t="shared" si="466"/>
        <v>42383.933993055558</v>
      </c>
      <c r="T3743" s="15">
        <f t="shared" si="467"/>
        <v>42413.933993055558</v>
      </c>
    </row>
    <row r="3744" spans="1:20" ht="49" hidden="1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464"/>
        <v>0</v>
      </c>
      <c r="P3744">
        <f t="shared" si="465"/>
        <v>0</v>
      </c>
      <c r="Q3744" s="10" t="s">
        <v>8321</v>
      </c>
      <c r="R3744" t="s">
        <v>8325</v>
      </c>
      <c r="S3744" s="14">
        <f t="shared" si="466"/>
        <v>42341.958923611113</v>
      </c>
      <c r="T3744" s="15">
        <f t="shared" si="467"/>
        <v>42371.958923611113</v>
      </c>
    </row>
    <row r="3745" spans="1:20" ht="49" hidden="1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464"/>
        <v>0</v>
      </c>
      <c r="P3745">
        <f t="shared" si="465"/>
        <v>0</v>
      </c>
      <c r="Q3745" s="10" t="s">
        <v>8321</v>
      </c>
      <c r="R3745" t="s">
        <v>8325</v>
      </c>
      <c r="S3745" s="14">
        <f t="shared" si="466"/>
        <v>42612.911712962959</v>
      </c>
      <c r="T3745" s="15">
        <f t="shared" si="467"/>
        <v>42642.911712962959</v>
      </c>
    </row>
    <row r="3746" spans="1:20" ht="33" hidden="1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464"/>
        <v>0</v>
      </c>
      <c r="P3746">
        <f t="shared" si="465"/>
        <v>0</v>
      </c>
      <c r="Q3746" s="10" t="s">
        <v>8321</v>
      </c>
      <c r="R3746" t="s">
        <v>8325</v>
      </c>
      <c r="S3746" s="14">
        <f t="shared" si="466"/>
        <v>42164.908530092594</v>
      </c>
      <c r="T3746" s="15">
        <f t="shared" si="467"/>
        <v>42194.908530092594</v>
      </c>
    </row>
    <row r="3747" spans="1:20" ht="49" hidden="1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464"/>
        <v>0</v>
      </c>
      <c r="P3747">
        <f t="shared" si="465"/>
        <v>0</v>
      </c>
      <c r="Q3747" s="10" t="s">
        <v>8321</v>
      </c>
      <c r="R3747" t="s">
        <v>8325</v>
      </c>
      <c r="S3747" s="14">
        <f t="shared" si="466"/>
        <v>42321.08447916666</v>
      </c>
      <c r="T3747" s="15">
        <f t="shared" si="467"/>
        <v>42374</v>
      </c>
    </row>
    <row r="3748" spans="1:20" ht="49" hidden="1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464"/>
        <v>0</v>
      </c>
      <c r="P3748">
        <f t="shared" si="465"/>
        <v>0</v>
      </c>
      <c r="Q3748" s="10" t="s">
        <v>8321</v>
      </c>
      <c r="R3748" t="s">
        <v>8325</v>
      </c>
      <c r="S3748" s="14">
        <f t="shared" si="466"/>
        <v>42713.962499999994</v>
      </c>
      <c r="T3748" s="15">
        <f t="shared" si="467"/>
        <v>42734.375</v>
      </c>
    </row>
    <row r="3749" spans="1:20" ht="49" hidden="1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464"/>
        <v>0</v>
      </c>
      <c r="P3749">
        <f t="shared" si="465"/>
        <v>0</v>
      </c>
      <c r="Q3749" s="10" t="s">
        <v>8321</v>
      </c>
      <c r="R3749" t="s">
        <v>8339</v>
      </c>
      <c r="S3749" s="14">
        <f t="shared" si="466"/>
        <v>42285.909027777772</v>
      </c>
      <c r="T3749" s="15">
        <f t="shared" si="467"/>
        <v>42299.790972222225</v>
      </c>
    </row>
    <row r="3750" spans="1:20" ht="65" hidden="1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464"/>
        <v>0</v>
      </c>
      <c r="P3750">
        <f t="shared" si="465"/>
        <v>0</v>
      </c>
      <c r="Q3750" s="10" t="s">
        <v>8321</v>
      </c>
      <c r="R3750" t="s">
        <v>8339</v>
      </c>
      <c r="S3750" s="14">
        <f t="shared" si="466"/>
        <v>40070.901412037041</v>
      </c>
      <c r="T3750" s="15">
        <f t="shared" si="467"/>
        <v>40144.207638888889</v>
      </c>
    </row>
    <row r="3751" spans="1:20" ht="65" hidden="1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464"/>
        <v>0</v>
      </c>
      <c r="P3751">
        <f t="shared" si="465"/>
        <v>0</v>
      </c>
      <c r="Q3751" s="10" t="s">
        <v>8321</v>
      </c>
      <c r="R3751" t="s">
        <v>8339</v>
      </c>
      <c r="S3751" s="14">
        <f t="shared" si="466"/>
        <v>42228.629884259266</v>
      </c>
      <c r="T3751" s="15">
        <f t="shared" si="467"/>
        <v>42288.629884259266</v>
      </c>
    </row>
    <row r="3752" spans="1:20" ht="49" hidden="1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464"/>
        <v>0</v>
      </c>
      <c r="P3752">
        <f t="shared" si="465"/>
        <v>0</v>
      </c>
      <c r="Q3752" s="10" t="s">
        <v>8321</v>
      </c>
      <c r="R3752" t="s">
        <v>8339</v>
      </c>
      <c r="S3752" s="14">
        <f t="shared" si="466"/>
        <v>41456.36241898148</v>
      </c>
      <c r="T3752" s="15">
        <f t="shared" si="467"/>
        <v>41486.36241898148</v>
      </c>
    </row>
    <row r="3753" spans="1:20" ht="49" hidden="1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464"/>
        <v>0</v>
      </c>
      <c r="P3753">
        <f t="shared" si="465"/>
        <v>0</v>
      </c>
      <c r="Q3753" s="10" t="s">
        <v>8321</v>
      </c>
      <c r="R3753" t="s">
        <v>8339</v>
      </c>
      <c r="S3753" s="14">
        <f t="shared" si="466"/>
        <v>42591.31858796296</v>
      </c>
      <c r="T3753" s="15">
        <f t="shared" si="467"/>
        <v>42651.31858796296</v>
      </c>
    </row>
    <row r="3754" spans="1:20" ht="49" hidden="1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464"/>
        <v>0</v>
      </c>
      <c r="P3754">
        <f t="shared" si="465"/>
        <v>0</v>
      </c>
      <c r="Q3754" s="10" t="s">
        <v>8321</v>
      </c>
      <c r="R3754" t="s">
        <v>8339</v>
      </c>
      <c r="S3754" s="14">
        <f t="shared" si="466"/>
        <v>41919.761782407404</v>
      </c>
      <c r="T3754" s="15">
        <f t="shared" si="467"/>
        <v>41929.761782407404</v>
      </c>
    </row>
    <row r="3755" spans="1:20" ht="49" hidden="1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464"/>
        <v>0</v>
      </c>
      <c r="P3755">
        <f t="shared" si="465"/>
        <v>0</v>
      </c>
      <c r="Q3755" s="10" t="s">
        <v>8321</v>
      </c>
      <c r="R3755" t="s">
        <v>8339</v>
      </c>
      <c r="S3755" s="14">
        <f t="shared" si="466"/>
        <v>41550.793935185182</v>
      </c>
      <c r="T3755" s="15">
        <f t="shared" si="467"/>
        <v>41580.793935185182</v>
      </c>
    </row>
    <row r="3756" spans="1:20" ht="49" hidden="1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464"/>
        <v>0</v>
      </c>
      <c r="P3756">
        <f t="shared" si="465"/>
        <v>0</v>
      </c>
      <c r="Q3756" s="10" t="s">
        <v>8321</v>
      </c>
      <c r="R3756" t="s">
        <v>8339</v>
      </c>
      <c r="S3756" s="14">
        <f t="shared" si="466"/>
        <v>41634.715173611112</v>
      </c>
      <c r="T3756" s="15">
        <f t="shared" si="467"/>
        <v>41664.715173611112</v>
      </c>
    </row>
    <row r="3757" spans="1:20" ht="49" hidden="1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464"/>
        <v>0</v>
      </c>
      <c r="P3757">
        <f t="shared" si="465"/>
        <v>0</v>
      </c>
      <c r="Q3757" s="10" t="s">
        <v>8321</v>
      </c>
      <c r="R3757" t="s">
        <v>8339</v>
      </c>
      <c r="S3757" s="14">
        <f t="shared" si="466"/>
        <v>41837.767500000002</v>
      </c>
      <c r="T3757" s="15">
        <f t="shared" si="467"/>
        <v>41867.767500000002</v>
      </c>
    </row>
    <row r="3758" spans="1:20" ht="49" hidden="1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464"/>
        <v>0</v>
      </c>
      <c r="P3758">
        <f t="shared" si="465"/>
        <v>0</v>
      </c>
      <c r="Q3758" s="10" t="s">
        <v>8321</v>
      </c>
      <c r="R3758" t="s">
        <v>8339</v>
      </c>
      <c r="S3758" s="14">
        <f t="shared" si="466"/>
        <v>41407.84684027778</v>
      </c>
      <c r="T3758" s="15">
        <f t="shared" si="467"/>
        <v>41427.84684027778</v>
      </c>
    </row>
    <row r="3759" spans="1:20" ht="49" hidden="1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464"/>
        <v>0</v>
      </c>
      <c r="P3759">
        <f t="shared" si="465"/>
        <v>0</v>
      </c>
      <c r="Q3759" s="10" t="s">
        <v>8321</v>
      </c>
      <c r="R3759" t="s">
        <v>8339</v>
      </c>
      <c r="S3759" s="14">
        <f t="shared" si="466"/>
        <v>40705.126631944448</v>
      </c>
      <c r="T3759" s="15">
        <f t="shared" si="467"/>
        <v>40765.126631944448</v>
      </c>
    </row>
    <row r="3760" spans="1:20" ht="49" hidden="1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464"/>
        <v>0</v>
      </c>
      <c r="P3760">
        <f t="shared" si="465"/>
        <v>0</v>
      </c>
      <c r="Q3760" s="10" t="s">
        <v>8321</v>
      </c>
      <c r="R3760" t="s">
        <v>8339</v>
      </c>
      <c r="S3760" s="14">
        <f t="shared" si="466"/>
        <v>41041.167627314811</v>
      </c>
      <c r="T3760" s="15">
        <f t="shared" si="467"/>
        <v>41101.160474537035</v>
      </c>
    </row>
    <row r="3761" spans="1:20" ht="33" hidden="1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464"/>
        <v>0</v>
      </c>
      <c r="P3761">
        <f t="shared" si="465"/>
        <v>0</v>
      </c>
      <c r="Q3761" s="10" t="s">
        <v>8321</v>
      </c>
      <c r="R3761" t="s">
        <v>8339</v>
      </c>
      <c r="S3761" s="14">
        <f t="shared" si="466"/>
        <v>41827.989861111113</v>
      </c>
      <c r="T3761" s="15">
        <f t="shared" si="467"/>
        <v>41887.989861111113</v>
      </c>
    </row>
    <row r="3762" spans="1:20" ht="49" hidden="1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464"/>
        <v>0</v>
      </c>
      <c r="P3762">
        <f t="shared" si="465"/>
        <v>0</v>
      </c>
      <c r="Q3762" s="10" t="s">
        <v>8321</v>
      </c>
      <c r="R3762" t="s">
        <v>8339</v>
      </c>
      <c r="S3762" s="14">
        <f t="shared" si="466"/>
        <v>42100.086145833338</v>
      </c>
      <c r="T3762" s="15">
        <f t="shared" si="467"/>
        <v>42130.086145833338</v>
      </c>
    </row>
    <row r="3763" spans="1:20" ht="49" hidden="1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464"/>
        <v>0</v>
      </c>
      <c r="P3763">
        <f t="shared" si="465"/>
        <v>0</v>
      </c>
      <c r="Q3763" s="10" t="s">
        <v>8321</v>
      </c>
      <c r="R3763" t="s">
        <v>8339</v>
      </c>
      <c r="S3763" s="14">
        <f t="shared" si="466"/>
        <v>40987.83488425926</v>
      </c>
      <c r="T3763" s="15">
        <f t="shared" si="467"/>
        <v>41047.83488425926</v>
      </c>
    </row>
    <row r="3764" spans="1:20" ht="49" hidden="1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464"/>
        <v>0</v>
      </c>
      <c r="P3764">
        <f t="shared" si="465"/>
        <v>0</v>
      </c>
      <c r="Q3764" s="10" t="s">
        <v>8321</v>
      </c>
      <c r="R3764" t="s">
        <v>8339</v>
      </c>
      <c r="S3764" s="14">
        <f t="shared" si="466"/>
        <v>42065.910983796297</v>
      </c>
      <c r="T3764" s="15">
        <f t="shared" si="467"/>
        <v>42095.869317129633</v>
      </c>
    </row>
    <row r="3765" spans="1:20" ht="49" hidden="1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464"/>
        <v>0</v>
      </c>
      <c r="P3765">
        <f t="shared" si="465"/>
        <v>0</v>
      </c>
      <c r="Q3765" s="10" t="s">
        <v>8321</v>
      </c>
      <c r="R3765" t="s">
        <v>8339</v>
      </c>
      <c r="S3765" s="14">
        <f t="shared" si="466"/>
        <v>42669.594837962963</v>
      </c>
      <c r="T3765" s="15">
        <f t="shared" si="467"/>
        <v>42729.636504629627</v>
      </c>
    </row>
    <row r="3766" spans="1:20" ht="33" hidden="1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464"/>
        <v>0</v>
      </c>
      <c r="P3766">
        <f t="shared" si="465"/>
        <v>0</v>
      </c>
      <c r="Q3766" s="10" t="s">
        <v>8321</v>
      </c>
      <c r="R3766" t="s">
        <v>8339</v>
      </c>
      <c r="S3766" s="14">
        <f t="shared" si="466"/>
        <v>42714.054398148146</v>
      </c>
      <c r="T3766" s="15">
        <f t="shared" si="467"/>
        <v>42744.054398148146</v>
      </c>
    </row>
    <row r="3767" spans="1:20" ht="21" hidden="1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464"/>
        <v>0</v>
      </c>
      <c r="P3767">
        <f t="shared" si="465"/>
        <v>0</v>
      </c>
      <c r="Q3767" s="10" t="s">
        <v>8321</v>
      </c>
      <c r="R3767" t="s">
        <v>8339</v>
      </c>
      <c r="S3767" s="14">
        <f t="shared" si="466"/>
        <v>41113.968576388892</v>
      </c>
      <c r="T3767" s="15">
        <f t="shared" si="467"/>
        <v>41143.968576388892</v>
      </c>
    </row>
    <row r="3768" spans="1:20" ht="49" hidden="1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464"/>
        <v>0</v>
      </c>
      <c r="P3768">
        <f t="shared" si="465"/>
        <v>0</v>
      </c>
      <c r="Q3768" s="10" t="s">
        <v>8321</v>
      </c>
      <c r="R3768" t="s">
        <v>8339</v>
      </c>
      <c r="S3768" s="14">
        <f t="shared" si="466"/>
        <v>42366.982627314821</v>
      </c>
      <c r="T3768" s="15">
        <f t="shared" si="467"/>
        <v>42396.982627314821</v>
      </c>
    </row>
    <row r="3769" spans="1:20" ht="49" hidden="1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464"/>
        <v>0</v>
      </c>
      <c r="P3769">
        <f t="shared" si="465"/>
        <v>0</v>
      </c>
      <c r="Q3769" s="10" t="s">
        <v>8321</v>
      </c>
      <c r="R3769" t="s">
        <v>8339</v>
      </c>
      <c r="S3769" s="14">
        <f t="shared" si="466"/>
        <v>42596.03506944445</v>
      </c>
      <c r="T3769" s="15">
        <f t="shared" si="467"/>
        <v>42656.03506944445</v>
      </c>
    </row>
    <row r="3770" spans="1:20" ht="49" hidden="1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464"/>
        <v>0</v>
      </c>
      <c r="P3770">
        <f t="shared" si="465"/>
        <v>0</v>
      </c>
      <c r="Q3770" s="10" t="s">
        <v>8321</v>
      </c>
      <c r="R3770" t="s">
        <v>8339</v>
      </c>
      <c r="S3770" s="14">
        <f t="shared" si="466"/>
        <v>42114.726134259254</v>
      </c>
      <c r="T3770" s="15">
        <f t="shared" si="467"/>
        <v>42144.726134259254</v>
      </c>
    </row>
    <row r="3771" spans="1:20" ht="49" hidden="1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464"/>
        <v>0</v>
      </c>
      <c r="P3771">
        <f t="shared" si="465"/>
        <v>0</v>
      </c>
      <c r="Q3771" s="10" t="s">
        <v>8321</v>
      </c>
      <c r="R3771" t="s">
        <v>8339</v>
      </c>
      <c r="S3771" s="14">
        <f t="shared" si="466"/>
        <v>42171.827604166669</v>
      </c>
      <c r="T3771" s="15">
        <f t="shared" si="467"/>
        <v>42201.827604166669</v>
      </c>
    </row>
    <row r="3772" spans="1:20" ht="49" hidden="1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464"/>
        <v>0</v>
      </c>
      <c r="P3772">
        <f t="shared" si="465"/>
        <v>0</v>
      </c>
      <c r="Q3772" s="10" t="s">
        <v>8321</v>
      </c>
      <c r="R3772" t="s">
        <v>8339</v>
      </c>
      <c r="S3772" s="14">
        <f t="shared" si="466"/>
        <v>40703.234386574077</v>
      </c>
      <c r="T3772" s="15">
        <f t="shared" si="467"/>
        <v>40733.234386574077</v>
      </c>
    </row>
    <row r="3773" spans="1:20" ht="49" hidden="1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464"/>
        <v>0</v>
      </c>
      <c r="P3773">
        <f t="shared" si="465"/>
        <v>0</v>
      </c>
      <c r="Q3773" s="10" t="s">
        <v>8321</v>
      </c>
      <c r="R3773" t="s">
        <v>8339</v>
      </c>
      <c r="S3773" s="14">
        <f t="shared" si="466"/>
        <v>42400.176377314812</v>
      </c>
      <c r="T3773" s="15">
        <f t="shared" si="467"/>
        <v>42430.176377314812</v>
      </c>
    </row>
    <row r="3774" spans="1:20" ht="33" hidden="1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464"/>
        <v>0</v>
      </c>
      <c r="P3774">
        <f t="shared" si="465"/>
        <v>0</v>
      </c>
      <c r="Q3774" s="10" t="s">
        <v>8321</v>
      </c>
      <c r="R3774" t="s">
        <v>8339</v>
      </c>
      <c r="S3774" s="14">
        <f t="shared" si="466"/>
        <v>42091.778703703705</v>
      </c>
      <c r="T3774" s="15">
        <f t="shared" si="467"/>
        <v>42151.778703703705</v>
      </c>
    </row>
    <row r="3775" spans="1:20" ht="49" hidden="1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464"/>
        <v>0</v>
      </c>
      <c r="P3775">
        <f t="shared" si="465"/>
        <v>0</v>
      </c>
      <c r="Q3775" s="10" t="s">
        <v>8321</v>
      </c>
      <c r="R3775" t="s">
        <v>8339</v>
      </c>
      <c r="S3775" s="14">
        <f t="shared" si="466"/>
        <v>42223.616018518514</v>
      </c>
      <c r="T3775" s="15">
        <f t="shared" si="467"/>
        <v>42253.615277777775</v>
      </c>
    </row>
    <row r="3776" spans="1:20" ht="49" hidden="1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464"/>
        <v>0</v>
      </c>
      <c r="P3776">
        <f t="shared" si="465"/>
        <v>0</v>
      </c>
      <c r="Q3776" s="10" t="s">
        <v>8308</v>
      </c>
      <c r="R3776" t="s">
        <v>8342</v>
      </c>
      <c r="S3776" s="14">
        <f t="shared" si="466"/>
        <v>42380.696342592593</v>
      </c>
      <c r="T3776" s="15">
        <f t="shared" si="467"/>
        <v>42410.696342592593</v>
      </c>
    </row>
    <row r="3777" spans="1:20" ht="49" hidden="1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464"/>
        <v>0</v>
      </c>
      <c r="P3777">
        <f t="shared" si="465"/>
        <v>0</v>
      </c>
      <c r="Q3777" s="10" t="s">
        <v>8308</v>
      </c>
      <c r="R3777" t="s">
        <v>8342</v>
      </c>
      <c r="S3777" s="14">
        <f t="shared" si="466"/>
        <v>42318.616851851853</v>
      </c>
      <c r="T3777" s="15">
        <f t="shared" si="467"/>
        <v>42378.616851851853</v>
      </c>
    </row>
    <row r="3778" spans="1:20" ht="49" hidden="1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ref="O3778:O3841" si="468">ROUND(E3778/D3778*100,0)</f>
        <v>0</v>
      </c>
      <c r="P3778">
        <f t="shared" si="465"/>
        <v>0</v>
      </c>
      <c r="Q3778" s="10" t="s">
        <v>8308</v>
      </c>
      <c r="R3778" t="s">
        <v>8342</v>
      </c>
      <c r="S3778" s="14">
        <f t="shared" si="466"/>
        <v>42503.353506944448</v>
      </c>
      <c r="T3778" s="15">
        <f t="shared" si="467"/>
        <v>42533.353506944448</v>
      </c>
    </row>
    <row r="3779" spans="1:20" ht="49" hidden="1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si="468"/>
        <v>0</v>
      </c>
      <c r="P3779">
        <f t="shared" si="465"/>
        <v>0</v>
      </c>
      <c r="Q3779" s="10" t="s">
        <v>8308</v>
      </c>
      <c r="R3779" t="s">
        <v>8342</v>
      </c>
      <c r="S3779" s="14">
        <f t="shared" si="466"/>
        <v>42057.883159722223</v>
      </c>
      <c r="T3779" s="15">
        <f t="shared" si="467"/>
        <v>42087.841493055559</v>
      </c>
    </row>
    <row r="3780" spans="1:20" ht="49" hidden="1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468"/>
        <v>0</v>
      </c>
      <c r="P3780">
        <f t="shared" si="465"/>
        <v>0</v>
      </c>
      <c r="Q3780" s="10" t="s">
        <v>8308</v>
      </c>
      <c r="R3780" t="s">
        <v>8342</v>
      </c>
      <c r="S3780" s="14">
        <f t="shared" si="466"/>
        <v>42692.389062500006</v>
      </c>
      <c r="T3780" s="15">
        <f t="shared" si="467"/>
        <v>42722.389062500006</v>
      </c>
    </row>
    <row r="3781" spans="1:20" ht="49" hidden="1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468"/>
        <v>0</v>
      </c>
      <c r="P3781">
        <f t="shared" si="465"/>
        <v>0</v>
      </c>
      <c r="Q3781" s="10" t="s">
        <v>8308</v>
      </c>
      <c r="R3781" t="s">
        <v>8342</v>
      </c>
      <c r="S3781" s="14">
        <f t="shared" si="466"/>
        <v>42165.785289351858</v>
      </c>
      <c r="T3781" s="15">
        <f t="shared" si="467"/>
        <v>42195.785289351858</v>
      </c>
    </row>
    <row r="3782" spans="1:20" ht="49" hidden="1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468"/>
        <v>0</v>
      </c>
      <c r="P3782">
        <f t="shared" si="465"/>
        <v>0</v>
      </c>
      <c r="Q3782" s="10" t="s">
        <v>8308</v>
      </c>
      <c r="R3782" t="s">
        <v>8342</v>
      </c>
      <c r="S3782" s="14">
        <f t="shared" si="466"/>
        <v>41975.842523148152</v>
      </c>
      <c r="T3782" s="15">
        <f t="shared" si="467"/>
        <v>42005.842523148152</v>
      </c>
    </row>
    <row r="3783" spans="1:20" ht="49" hidden="1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468"/>
        <v>0</v>
      </c>
      <c r="P3783">
        <f t="shared" si="465"/>
        <v>0</v>
      </c>
      <c r="Q3783" s="10" t="s">
        <v>8308</v>
      </c>
      <c r="R3783" t="s">
        <v>8342</v>
      </c>
      <c r="S3783" s="14">
        <f t="shared" si="466"/>
        <v>42282.71629629629</v>
      </c>
      <c r="T3783" s="15">
        <f t="shared" si="467"/>
        <v>42312.757962962962</v>
      </c>
    </row>
    <row r="3784" spans="1:20" ht="49" hidden="1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468"/>
        <v>0</v>
      </c>
      <c r="P3784">
        <f t="shared" si="465"/>
        <v>0</v>
      </c>
      <c r="Q3784" s="10" t="s">
        <v>8308</v>
      </c>
      <c r="R3784" t="s">
        <v>8342</v>
      </c>
      <c r="S3784" s="14">
        <f t="shared" si="466"/>
        <v>42188.012777777782</v>
      </c>
      <c r="T3784" s="15">
        <f t="shared" si="467"/>
        <v>42218.012777777782</v>
      </c>
    </row>
    <row r="3785" spans="1:20" ht="49" hidden="1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468"/>
        <v>0</v>
      </c>
      <c r="P3785">
        <f t="shared" si="465"/>
        <v>0</v>
      </c>
      <c r="Q3785" s="10" t="s">
        <v>8308</v>
      </c>
      <c r="R3785" t="s">
        <v>8342</v>
      </c>
      <c r="S3785" s="14">
        <f t="shared" si="466"/>
        <v>42055.739803240736</v>
      </c>
      <c r="T3785" s="15">
        <f t="shared" si="467"/>
        <v>42078.75</v>
      </c>
    </row>
    <row r="3786" spans="1:20" ht="49" hidden="1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468"/>
        <v>0</v>
      </c>
      <c r="P3786">
        <f t="shared" si="465"/>
        <v>0</v>
      </c>
      <c r="Q3786" s="10" t="s">
        <v>8308</v>
      </c>
      <c r="R3786" t="s">
        <v>8342</v>
      </c>
      <c r="S3786" s="14">
        <f t="shared" si="466"/>
        <v>42283.3909375</v>
      </c>
      <c r="T3786" s="15">
        <f t="shared" si="467"/>
        <v>42339</v>
      </c>
    </row>
    <row r="3787" spans="1:20" ht="49" hidden="1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468"/>
        <v>0</v>
      </c>
      <c r="P3787">
        <f t="shared" si="465"/>
        <v>0</v>
      </c>
      <c r="Q3787" s="10" t="s">
        <v>8308</v>
      </c>
      <c r="R3787" t="s">
        <v>8342</v>
      </c>
      <c r="S3787" s="14">
        <f t="shared" si="466"/>
        <v>42143.79415509259</v>
      </c>
      <c r="T3787" s="15">
        <f t="shared" si="467"/>
        <v>42173.79415509259</v>
      </c>
    </row>
    <row r="3788" spans="1:20" ht="49" hidden="1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468"/>
        <v>0</v>
      </c>
      <c r="P3788">
        <f t="shared" si="465"/>
        <v>0</v>
      </c>
      <c r="Q3788" s="10" t="s">
        <v>8308</v>
      </c>
      <c r="R3788" t="s">
        <v>8342</v>
      </c>
      <c r="S3788" s="14">
        <f t="shared" si="466"/>
        <v>41849.035370370373</v>
      </c>
      <c r="T3788" s="15">
        <f t="shared" si="467"/>
        <v>41879.035370370373</v>
      </c>
    </row>
    <row r="3789" spans="1:20" ht="49" hidden="1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468"/>
        <v>0</v>
      </c>
      <c r="P3789">
        <f t="shared" si="465"/>
        <v>0</v>
      </c>
      <c r="Q3789" s="10" t="s">
        <v>8308</v>
      </c>
      <c r="R3789" t="s">
        <v>8342</v>
      </c>
      <c r="S3789" s="14">
        <f t="shared" si="466"/>
        <v>42300.825648148151</v>
      </c>
      <c r="T3789" s="15">
        <f t="shared" si="467"/>
        <v>42330.867314814815</v>
      </c>
    </row>
    <row r="3790" spans="1:20" ht="49" hidden="1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468"/>
        <v>0</v>
      </c>
      <c r="P3790">
        <f t="shared" si="465"/>
        <v>0</v>
      </c>
      <c r="Q3790" s="10" t="s">
        <v>8308</v>
      </c>
      <c r="R3790" t="s">
        <v>8342</v>
      </c>
      <c r="S3790" s="14">
        <f t="shared" si="466"/>
        <v>42086.83085648148</v>
      </c>
      <c r="T3790" s="15">
        <f t="shared" si="467"/>
        <v>42116.83085648148</v>
      </c>
    </row>
    <row r="3791" spans="1:20" ht="49" hidden="1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468"/>
        <v>0</v>
      </c>
      <c r="P3791">
        <f t="shared" si="465"/>
        <v>0</v>
      </c>
      <c r="Q3791" s="10" t="s">
        <v>8308</v>
      </c>
      <c r="R3791" t="s">
        <v>8342</v>
      </c>
      <c r="S3791" s="14">
        <f t="shared" si="466"/>
        <v>42328.560613425929</v>
      </c>
      <c r="T3791" s="15">
        <f t="shared" si="467"/>
        <v>42388.560613425929</v>
      </c>
    </row>
    <row r="3792" spans="1:20" ht="33" hidden="1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468"/>
        <v>0</v>
      </c>
      <c r="P3792">
        <f t="shared" si="465"/>
        <v>0</v>
      </c>
      <c r="Q3792" s="10" t="s">
        <v>8308</v>
      </c>
      <c r="R3792" t="s">
        <v>8342</v>
      </c>
      <c r="S3792" s="14">
        <f t="shared" si="466"/>
        <v>42585.031782407401</v>
      </c>
      <c r="T3792" s="15">
        <f t="shared" si="467"/>
        <v>42615.031782407401</v>
      </c>
    </row>
    <row r="3793" spans="1:20" ht="49" hidden="1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468"/>
        <v>0</v>
      </c>
      <c r="P3793">
        <f t="shared" si="465"/>
        <v>0</v>
      </c>
      <c r="Q3793" s="10" t="s">
        <v>8308</v>
      </c>
      <c r="R3793" t="s">
        <v>8342</v>
      </c>
      <c r="S3793" s="14">
        <f t="shared" si="466"/>
        <v>42515.061805555553</v>
      </c>
      <c r="T3793" s="15">
        <f t="shared" si="467"/>
        <v>42545.061805555553</v>
      </c>
    </row>
    <row r="3794" spans="1:20" ht="49" hidden="1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468"/>
        <v>0</v>
      </c>
      <c r="P3794">
        <f t="shared" si="465"/>
        <v>0</v>
      </c>
      <c r="Q3794" s="10" t="s">
        <v>8308</v>
      </c>
      <c r="R3794" t="s">
        <v>8342</v>
      </c>
      <c r="S3794" s="14">
        <f t="shared" si="466"/>
        <v>42242.122210648144</v>
      </c>
      <c r="T3794" s="15">
        <f t="shared" si="467"/>
        <v>42272.122210648144</v>
      </c>
    </row>
    <row r="3795" spans="1:20" ht="49" hidden="1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468"/>
        <v>0</v>
      </c>
      <c r="P3795">
        <f t="shared" si="465"/>
        <v>0</v>
      </c>
      <c r="Q3795" s="10" t="s">
        <v>8308</v>
      </c>
      <c r="R3795" t="s">
        <v>8342</v>
      </c>
      <c r="S3795" s="14">
        <f t="shared" si="466"/>
        <v>42761.376238425932</v>
      </c>
      <c r="T3795" s="15">
        <f t="shared" si="467"/>
        <v>42791.376238425932</v>
      </c>
    </row>
    <row r="3796" spans="1:20" ht="49" hidden="1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468"/>
        <v>0</v>
      </c>
      <c r="P3796">
        <f t="shared" ref="P3796:P3859" si="469">IFERROR(ROUND(E3796/L3796,2),0)</f>
        <v>0</v>
      </c>
      <c r="Q3796" s="10" t="s">
        <v>8308</v>
      </c>
      <c r="R3796" t="s">
        <v>8342</v>
      </c>
      <c r="S3796" s="14">
        <f t="shared" ref="S3796:S3859" si="470">(((J3796/60)/60)/24)+DATE(1970,1,1)</f>
        <v>42317.810219907406</v>
      </c>
      <c r="T3796" s="15">
        <f t="shared" ref="T3796:T3859" si="471">(((I3796/60)/60)/24)+DATE(1970,1,1)</f>
        <v>42347.810219907406</v>
      </c>
    </row>
    <row r="3797" spans="1:20" ht="49" hidden="1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468"/>
        <v>0</v>
      </c>
      <c r="P3797">
        <f t="shared" si="469"/>
        <v>0</v>
      </c>
      <c r="Q3797" s="10" t="s">
        <v>8308</v>
      </c>
      <c r="R3797" t="s">
        <v>8342</v>
      </c>
      <c r="S3797" s="14">
        <f t="shared" si="470"/>
        <v>42122.009224537032</v>
      </c>
      <c r="T3797" s="15">
        <f t="shared" si="471"/>
        <v>42152.009224537032</v>
      </c>
    </row>
    <row r="3798" spans="1:20" ht="49" hidden="1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468"/>
        <v>0</v>
      </c>
      <c r="P3798">
        <f t="shared" si="469"/>
        <v>0</v>
      </c>
      <c r="Q3798" s="10" t="s">
        <v>8308</v>
      </c>
      <c r="R3798" t="s">
        <v>8342</v>
      </c>
      <c r="S3798" s="14">
        <f t="shared" si="470"/>
        <v>42108.988900462966</v>
      </c>
      <c r="T3798" s="15">
        <f t="shared" si="471"/>
        <v>42138.988900462966</v>
      </c>
    </row>
    <row r="3799" spans="1:20" ht="49" hidden="1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468"/>
        <v>0</v>
      </c>
      <c r="P3799">
        <f t="shared" si="469"/>
        <v>0</v>
      </c>
      <c r="Q3799" s="10" t="s">
        <v>8308</v>
      </c>
      <c r="R3799" t="s">
        <v>8342</v>
      </c>
      <c r="S3799" s="14">
        <f t="shared" si="470"/>
        <v>42790.895567129628</v>
      </c>
      <c r="T3799" s="15">
        <f t="shared" si="471"/>
        <v>42820.853900462964</v>
      </c>
    </row>
    <row r="3800" spans="1:20" ht="49" hidden="1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468"/>
        <v>0</v>
      </c>
      <c r="P3800">
        <f t="shared" si="469"/>
        <v>0</v>
      </c>
      <c r="Q3800" s="10" t="s">
        <v>8308</v>
      </c>
      <c r="R3800" t="s">
        <v>8342</v>
      </c>
      <c r="S3800" s="14">
        <f t="shared" si="470"/>
        <v>41803.692789351851</v>
      </c>
      <c r="T3800" s="15">
        <f t="shared" si="471"/>
        <v>41833.692789351851</v>
      </c>
    </row>
    <row r="3801" spans="1:20" ht="33" hidden="1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468"/>
        <v>0</v>
      </c>
      <c r="P3801">
        <f t="shared" si="469"/>
        <v>0</v>
      </c>
      <c r="Q3801" s="10" t="s">
        <v>8308</v>
      </c>
      <c r="R3801" t="s">
        <v>8342</v>
      </c>
      <c r="S3801" s="14">
        <f t="shared" si="470"/>
        <v>42303.659317129626</v>
      </c>
      <c r="T3801" s="15">
        <f t="shared" si="471"/>
        <v>42333.700983796298</v>
      </c>
    </row>
    <row r="3802" spans="1:20" ht="49" hidden="1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468"/>
        <v>0</v>
      </c>
      <c r="P3802">
        <f t="shared" si="469"/>
        <v>0</v>
      </c>
      <c r="Q3802" s="10" t="s">
        <v>8308</v>
      </c>
      <c r="R3802" t="s">
        <v>8342</v>
      </c>
      <c r="S3802" s="14">
        <f t="shared" si="470"/>
        <v>42762.962013888886</v>
      </c>
      <c r="T3802" s="15">
        <f t="shared" si="471"/>
        <v>42791.961111111115</v>
      </c>
    </row>
    <row r="3803" spans="1:20" ht="65" hidden="1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468"/>
        <v>0</v>
      </c>
      <c r="P3803">
        <f t="shared" si="469"/>
        <v>0</v>
      </c>
      <c r="Q3803" s="10" t="s">
        <v>8308</v>
      </c>
      <c r="R3803" t="s">
        <v>8310</v>
      </c>
      <c r="S3803" s="14">
        <f t="shared" si="470"/>
        <v>42189.673263888893</v>
      </c>
      <c r="T3803" s="15">
        <f t="shared" si="471"/>
        <v>42219.673263888893</v>
      </c>
    </row>
    <row r="3804" spans="1:20" ht="49" hidden="1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468"/>
        <v>0</v>
      </c>
      <c r="P3804">
        <f t="shared" si="469"/>
        <v>0</v>
      </c>
      <c r="Q3804" s="10" t="s">
        <v>8308</v>
      </c>
      <c r="R3804" t="s">
        <v>8310</v>
      </c>
      <c r="S3804" s="14">
        <f t="shared" si="470"/>
        <v>42676.995173611111</v>
      </c>
      <c r="T3804" s="15">
        <f t="shared" si="471"/>
        <v>42718.777083333334</v>
      </c>
    </row>
    <row r="3805" spans="1:20" ht="33" hidden="1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468"/>
        <v>0</v>
      </c>
      <c r="P3805">
        <f t="shared" si="469"/>
        <v>0</v>
      </c>
      <c r="Q3805" s="10" t="s">
        <v>8308</v>
      </c>
      <c r="R3805" t="s">
        <v>8310</v>
      </c>
      <c r="S3805" s="14">
        <f t="shared" si="470"/>
        <v>41837.984976851854</v>
      </c>
      <c r="T3805" s="15">
        <f t="shared" si="471"/>
        <v>41871.030555555553</v>
      </c>
    </row>
    <row r="3806" spans="1:20" ht="49" hidden="1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468"/>
        <v>0</v>
      </c>
      <c r="P3806">
        <f t="shared" si="469"/>
        <v>0</v>
      </c>
      <c r="Q3806" s="10" t="s">
        <v>8311</v>
      </c>
      <c r="R3806" t="s">
        <v>8352</v>
      </c>
      <c r="S3806" s="14">
        <f t="shared" si="470"/>
        <v>42670.764039351852</v>
      </c>
      <c r="T3806" s="15">
        <f t="shared" si="471"/>
        <v>42700.805706018517</v>
      </c>
    </row>
    <row r="3807" spans="1:20" ht="49" hidden="1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468"/>
        <v>0</v>
      </c>
      <c r="P3807">
        <f t="shared" si="469"/>
        <v>0</v>
      </c>
      <c r="Q3807" s="10" t="s">
        <v>8311</v>
      </c>
      <c r="R3807" t="s">
        <v>8352</v>
      </c>
      <c r="S3807" s="14">
        <f t="shared" si="470"/>
        <v>42690.858449074076</v>
      </c>
      <c r="T3807" s="15">
        <f t="shared" si="471"/>
        <v>42708.25</v>
      </c>
    </row>
    <row r="3808" spans="1:20" ht="49" hidden="1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468"/>
        <v>0</v>
      </c>
      <c r="P3808">
        <f t="shared" si="469"/>
        <v>0</v>
      </c>
      <c r="Q3808" s="10" t="s">
        <v>8311</v>
      </c>
      <c r="R3808" t="s">
        <v>8352</v>
      </c>
      <c r="S3808" s="14">
        <f t="shared" si="470"/>
        <v>42227.173159722224</v>
      </c>
      <c r="T3808" s="15">
        <f t="shared" si="471"/>
        <v>42257.173159722224</v>
      </c>
    </row>
    <row r="3809" spans="1:20" ht="49" hidden="1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468"/>
        <v>0</v>
      </c>
      <c r="P3809">
        <f t="shared" si="469"/>
        <v>0</v>
      </c>
      <c r="Q3809" s="10" t="s">
        <v>8311</v>
      </c>
      <c r="R3809" t="s">
        <v>8352</v>
      </c>
      <c r="S3809" s="14">
        <f t="shared" si="470"/>
        <v>42021.783368055556</v>
      </c>
      <c r="T3809" s="15">
        <f t="shared" si="471"/>
        <v>42051.783368055556</v>
      </c>
    </row>
    <row r="3810" spans="1:20" ht="49" hidden="1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468"/>
        <v>0</v>
      </c>
      <c r="P3810">
        <f t="shared" si="469"/>
        <v>0</v>
      </c>
      <c r="Q3810" s="10" t="s">
        <v>8311</v>
      </c>
      <c r="R3810" t="s">
        <v>8352</v>
      </c>
      <c r="S3810" s="14">
        <f t="shared" si="470"/>
        <v>41594.207060185188</v>
      </c>
      <c r="T3810" s="15">
        <f t="shared" si="471"/>
        <v>41624.207060185188</v>
      </c>
    </row>
    <row r="3811" spans="1:20" ht="49" hidden="1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468"/>
        <v>0</v>
      </c>
      <c r="P3811">
        <f t="shared" si="469"/>
        <v>0</v>
      </c>
      <c r="Q3811" s="10" t="s">
        <v>8311</v>
      </c>
      <c r="R3811" t="s">
        <v>8352</v>
      </c>
      <c r="S3811" s="14">
        <f t="shared" si="470"/>
        <v>41289.999641203707</v>
      </c>
      <c r="T3811" s="15">
        <f t="shared" si="471"/>
        <v>41329.999641203707</v>
      </c>
    </row>
    <row r="3812" spans="1:20" ht="65" hidden="1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468"/>
        <v>0</v>
      </c>
      <c r="P3812">
        <f t="shared" si="469"/>
        <v>0</v>
      </c>
      <c r="Q3812" s="10" t="s">
        <v>8327</v>
      </c>
      <c r="R3812" t="s">
        <v>8350</v>
      </c>
      <c r="S3812" s="14">
        <f t="shared" si="470"/>
        <v>42248.723738425921</v>
      </c>
      <c r="T3812" s="15">
        <f t="shared" si="471"/>
        <v>42268.723738425921</v>
      </c>
    </row>
    <row r="3813" spans="1:20" ht="49" hidden="1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468"/>
        <v>0</v>
      </c>
      <c r="P3813">
        <f t="shared" si="469"/>
        <v>0</v>
      </c>
      <c r="Q3813" s="10" t="s">
        <v>8327</v>
      </c>
      <c r="R3813" t="s">
        <v>8328</v>
      </c>
      <c r="S3813" s="14">
        <f t="shared" si="470"/>
        <v>41026.958969907406</v>
      </c>
      <c r="T3813" s="15">
        <f t="shared" si="471"/>
        <v>41056.958969907406</v>
      </c>
    </row>
    <row r="3814" spans="1:20" ht="49" hidden="1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468"/>
        <v>0</v>
      </c>
      <c r="P3814">
        <f t="shared" si="469"/>
        <v>0</v>
      </c>
      <c r="Q3814" s="10" t="s">
        <v>8327</v>
      </c>
      <c r="R3814" t="s">
        <v>8328</v>
      </c>
      <c r="S3814" s="14">
        <f t="shared" si="470"/>
        <v>41211.688750000001</v>
      </c>
      <c r="T3814" s="15">
        <f t="shared" si="471"/>
        <v>41241.730416666665</v>
      </c>
    </row>
    <row r="3815" spans="1:20" ht="65" hidden="1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468"/>
        <v>0</v>
      </c>
      <c r="P3815">
        <f t="shared" si="469"/>
        <v>0</v>
      </c>
      <c r="Q3815" s="10" t="s">
        <v>8327</v>
      </c>
      <c r="R3815" t="s">
        <v>8350</v>
      </c>
      <c r="S3815" s="14">
        <f t="shared" si="470"/>
        <v>40291.81150462963</v>
      </c>
      <c r="T3815" s="15">
        <f t="shared" si="471"/>
        <v>40337.799305555556</v>
      </c>
    </row>
    <row r="3816" spans="1:20" ht="33" hidden="1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468"/>
        <v>0</v>
      </c>
      <c r="P3816">
        <f t="shared" si="469"/>
        <v>0</v>
      </c>
      <c r="Q3816" s="10" t="s">
        <v>8327</v>
      </c>
      <c r="R3816" t="s">
        <v>8350</v>
      </c>
      <c r="S3816" s="14">
        <f t="shared" si="470"/>
        <v>41681.189699074072</v>
      </c>
      <c r="T3816" s="15">
        <f t="shared" si="471"/>
        <v>41711.148032407407</v>
      </c>
    </row>
    <row r="3817" spans="1:20" ht="33" hidden="1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468"/>
        <v>0</v>
      </c>
      <c r="P3817">
        <f t="shared" si="469"/>
        <v>0</v>
      </c>
      <c r="Q3817" s="10" t="s">
        <v>8327</v>
      </c>
      <c r="R3817" t="s">
        <v>8350</v>
      </c>
      <c r="S3817" s="14">
        <f t="shared" si="470"/>
        <v>40767.192395833335</v>
      </c>
      <c r="T3817" s="15">
        <f t="shared" si="471"/>
        <v>40797.192395833335</v>
      </c>
    </row>
    <row r="3818" spans="1:20" ht="49" hidden="1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468"/>
        <v>0</v>
      </c>
      <c r="P3818">
        <f t="shared" si="469"/>
        <v>0</v>
      </c>
      <c r="Q3818" s="10" t="s">
        <v>8327</v>
      </c>
      <c r="R3818" t="s">
        <v>8350</v>
      </c>
      <c r="S3818" s="14">
        <f t="shared" si="470"/>
        <v>40340.801562499997</v>
      </c>
      <c r="T3818" s="15">
        <f t="shared" si="471"/>
        <v>40386.207638888889</v>
      </c>
    </row>
    <row r="3819" spans="1:20" ht="49" hidden="1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468"/>
        <v>0</v>
      </c>
      <c r="P3819">
        <f t="shared" si="469"/>
        <v>0</v>
      </c>
      <c r="Q3819" s="10" t="s">
        <v>8327</v>
      </c>
      <c r="R3819" t="s">
        <v>8350</v>
      </c>
      <c r="S3819" s="14">
        <f t="shared" si="470"/>
        <v>41642.005150462966</v>
      </c>
      <c r="T3819" s="15">
        <f t="shared" si="471"/>
        <v>41663.005150462966</v>
      </c>
    </row>
    <row r="3820" spans="1:20" ht="49" hidden="1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468"/>
        <v>0</v>
      </c>
      <c r="P3820">
        <f t="shared" si="469"/>
        <v>0</v>
      </c>
      <c r="Q3820" s="10" t="s">
        <v>8327</v>
      </c>
      <c r="R3820" t="s">
        <v>8350</v>
      </c>
      <c r="S3820" s="14">
        <f t="shared" si="470"/>
        <v>41116.763275462967</v>
      </c>
      <c r="T3820" s="15">
        <f t="shared" si="471"/>
        <v>41146.763275462967</v>
      </c>
    </row>
    <row r="3821" spans="1:20" ht="49" hidden="1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468"/>
        <v>0</v>
      </c>
      <c r="P3821">
        <f t="shared" si="469"/>
        <v>0</v>
      </c>
      <c r="Q3821" s="10" t="s">
        <v>8327</v>
      </c>
      <c r="R3821" t="s">
        <v>8350</v>
      </c>
      <c r="S3821" s="14">
        <f t="shared" si="470"/>
        <v>40434.853402777779</v>
      </c>
      <c r="T3821" s="15">
        <f t="shared" si="471"/>
        <v>40473.208333333336</v>
      </c>
    </row>
    <row r="3822" spans="1:20" ht="49" hidden="1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468"/>
        <v>0</v>
      </c>
      <c r="P3822">
        <f t="shared" si="469"/>
        <v>0</v>
      </c>
      <c r="Q3822" s="10" t="s">
        <v>8327</v>
      </c>
      <c r="R3822" t="s">
        <v>8350</v>
      </c>
      <c r="S3822" s="14">
        <f t="shared" si="470"/>
        <v>41562.67155092593</v>
      </c>
      <c r="T3822" s="15">
        <f t="shared" si="471"/>
        <v>41592.713217592594</v>
      </c>
    </row>
    <row r="3823" spans="1:20" ht="65" hidden="1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468"/>
        <v>0</v>
      </c>
      <c r="P3823">
        <f t="shared" si="469"/>
        <v>0</v>
      </c>
      <c r="Q3823" s="10" t="s">
        <v>8327</v>
      </c>
      <c r="R3823" t="s">
        <v>8350</v>
      </c>
      <c r="S3823" s="14">
        <f t="shared" si="470"/>
        <v>40338.02002314815</v>
      </c>
      <c r="T3823" s="15">
        <f t="shared" si="471"/>
        <v>40367.944444444445</v>
      </c>
    </row>
    <row r="3824" spans="1:20" ht="33" hidden="1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468"/>
        <v>0</v>
      </c>
      <c r="P3824">
        <f t="shared" si="469"/>
        <v>0</v>
      </c>
      <c r="Q3824" s="10" t="s">
        <v>8327</v>
      </c>
      <c r="R3824" t="s">
        <v>8350</v>
      </c>
      <c r="S3824" s="14">
        <f t="shared" si="470"/>
        <v>41013.822858796295</v>
      </c>
      <c r="T3824" s="15">
        <f t="shared" si="471"/>
        <v>41043.822858796295</v>
      </c>
    </row>
    <row r="3825" spans="1:20" ht="49" hidden="1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468"/>
        <v>0</v>
      </c>
      <c r="P3825">
        <f t="shared" si="469"/>
        <v>0</v>
      </c>
      <c r="Q3825" s="10" t="s">
        <v>8327</v>
      </c>
      <c r="R3825" t="s">
        <v>8350</v>
      </c>
      <c r="S3825" s="14">
        <f t="shared" si="470"/>
        <v>40978.238067129627</v>
      </c>
      <c r="T3825" s="15">
        <f t="shared" si="471"/>
        <v>41008.196400462963</v>
      </c>
    </row>
    <row r="3826" spans="1:20" ht="49" hidden="1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468"/>
        <v>0</v>
      </c>
      <c r="P3826">
        <f t="shared" si="469"/>
        <v>0</v>
      </c>
      <c r="Q3826" s="10" t="s">
        <v>8327</v>
      </c>
      <c r="R3826" t="s">
        <v>8350</v>
      </c>
      <c r="S3826" s="14">
        <f t="shared" si="470"/>
        <v>40883.024178240739</v>
      </c>
      <c r="T3826" s="15">
        <f t="shared" si="471"/>
        <v>40926.833333333336</v>
      </c>
    </row>
    <row r="3827" spans="1:20" ht="49" hidden="1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468"/>
        <v>0</v>
      </c>
      <c r="P3827">
        <f t="shared" si="469"/>
        <v>0</v>
      </c>
      <c r="Q3827" s="10" t="s">
        <v>8308</v>
      </c>
      <c r="R3827" t="s">
        <v>8310</v>
      </c>
      <c r="S3827" s="14">
        <f t="shared" si="470"/>
        <v>42491.781319444446</v>
      </c>
      <c r="T3827" s="15">
        <f t="shared" si="471"/>
        <v>42551.781319444446</v>
      </c>
    </row>
    <row r="3828" spans="1:20" ht="49" hidden="1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468"/>
        <v>0</v>
      </c>
      <c r="P3828">
        <f t="shared" si="469"/>
        <v>0</v>
      </c>
      <c r="Q3828" s="10" t="s">
        <v>8308</v>
      </c>
      <c r="R3828" t="s">
        <v>8310</v>
      </c>
      <c r="S3828" s="14">
        <f t="shared" si="470"/>
        <v>42614.356770833328</v>
      </c>
      <c r="T3828" s="15">
        <f t="shared" si="471"/>
        <v>42644.356770833328</v>
      </c>
    </row>
    <row r="3829" spans="1:20" ht="49" hidden="1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468"/>
        <v>0</v>
      </c>
      <c r="P3829">
        <f t="shared" si="469"/>
        <v>0</v>
      </c>
      <c r="Q3829" s="10" t="s">
        <v>8346</v>
      </c>
      <c r="R3829" t="s">
        <v>8347</v>
      </c>
      <c r="S3829" s="14">
        <f t="shared" si="470"/>
        <v>41831.060092592597</v>
      </c>
      <c r="T3829" s="15">
        <f t="shared" si="471"/>
        <v>41851.060092592597</v>
      </c>
    </row>
    <row r="3830" spans="1:20" ht="49" hidden="1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468"/>
        <v>0</v>
      </c>
      <c r="P3830">
        <f t="shared" si="469"/>
        <v>0</v>
      </c>
      <c r="Q3830" s="10" t="s">
        <v>8346</v>
      </c>
      <c r="R3830" t="s">
        <v>8347</v>
      </c>
      <c r="S3830" s="14">
        <f t="shared" si="470"/>
        <v>42319.851388888885</v>
      </c>
      <c r="T3830" s="15">
        <f t="shared" si="471"/>
        <v>42364.851388888885</v>
      </c>
    </row>
    <row r="3831" spans="1:20" ht="21" hidden="1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468"/>
        <v>0</v>
      </c>
      <c r="P3831">
        <f t="shared" si="469"/>
        <v>0</v>
      </c>
      <c r="Q3831" s="10" t="s">
        <v>8346</v>
      </c>
      <c r="R3831" t="s">
        <v>8347</v>
      </c>
      <c r="S3831" s="14">
        <f t="shared" si="470"/>
        <v>42382.431076388893</v>
      </c>
      <c r="T3831" s="15">
        <f t="shared" si="471"/>
        <v>42412.431076388893</v>
      </c>
    </row>
    <row r="3832" spans="1:20" ht="21" hidden="1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468"/>
        <v>0</v>
      </c>
      <c r="P3832">
        <f t="shared" si="469"/>
        <v>0</v>
      </c>
      <c r="Q3832" s="10" t="s">
        <v>8346</v>
      </c>
      <c r="R3832" t="s">
        <v>8347</v>
      </c>
      <c r="S3832" s="14">
        <f t="shared" si="470"/>
        <v>42231.7971875</v>
      </c>
      <c r="T3832" s="15">
        <f t="shared" si="471"/>
        <v>42261.7971875</v>
      </c>
    </row>
    <row r="3833" spans="1:20" ht="49" hidden="1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468"/>
        <v>0</v>
      </c>
      <c r="P3833">
        <f t="shared" si="469"/>
        <v>0</v>
      </c>
      <c r="Q3833" s="10" t="s">
        <v>8346</v>
      </c>
      <c r="R3833" t="s">
        <v>8347</v>
      </c>
      <c r="S3833" s="14">
        <f t="shared" si="470"/>
        <v>41850.014178240745</v>
      </c>
      <c r="T3833" s="15">
        <f t="shared" si="471"/>
        <v>41878.014178240745</v>
      </c>
    </row>
    <row r="3834" spans="1:20" ht="65" hidden="1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468"/>
        <v>0</v>
      </c>
      <c r="P3834">
        <f t="shared" si="469"/>
        <v>0</v>
      </c>
      <c r="Q3834" s="10" t="s">
        <v>8346</v>
      </c>
      <c r="R3834" t="s">
        <v>8347</v>
      </c>
      <c r="S3834" s="14">
        <f t="shared" si="470"/>
        <v>42483.797395833331</v>
      </c>
      <c r="T3834" s="15">
        <f t="shared" si="471"/>
        <v>42527.839583333334</v>
      </c>
    </row>
    <row r="3835" spans="1:20" ht="49" hidden="1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468"/>
        <v>0</v>
      </c>
      <c r="P3835">
        <f t="shared" si="469"/>
        <v>0</v>
      </c>
      <c r="Q3835" s="10" t="s">
        <v>8346</v>
      </c>
      <c r="R3835" t="s">
        <v>8347</v>
      </c>
      <c r="S3835" s="14">
        <f t="shared" si="470"/>
        <v>41831.851840277777</v>
      </c>
      <c r="T3835" s="15">
        <f t="shared" si="471"/>
        <v>41861.916666666664</v>
      </c>
    </row>
    <row r="3836" spans="1:20" ht="49" hidden="1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468"/>
        <v>0</v>
      </c>
      <c r="P3836">
        <f t="shared" si="469"/>
        <v>0</v>
      </c>
      <c r="Q3836" s="10" t="s">
        <v>8346</v>
      </c>
      <c r="R3836" t="s">
        <v>8347</v>
      </c>
      <c r="S3836" s="14">
        <f t="shared" si="470"/>
        <v>42406.992418981477</v>
      </c>
      <c r="T3836" s="15">
        <f t="shared" si="471"/>
        <v>42436.992418981477</v>
      </c>
    </row>
    <row r="3837" spans="1:20" ht="49" hidden="1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468"/>
        <v>0</v>
      </c>
      <c r="P3837">
        <f t="shared" si="469"/>
        <v>0</v>
      </c>
      <c r="Q3837" s="10" t="s">
        <v>8346</v>
      </c>
      <c r="R3837" t="s">
        <v>8347</v>
      </c>
      <c r="S3837" s="14">
        <f t="shared" si="470"/>
        <v>42058.719641203701</v>
      </c>
      <c r="T3837" s="15">
        <f t="shared" si="471"/>
        <v>42118.677974537044</v>
      </c>
    </row>
    <row r="3838" spans="1:20" ht="33" hidden="1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468"/>
        <v>0</v>
      </c>
      <c r="P3838">
        <f t="shared" si="469"/>
        <v>0</v>
      </c>
      <c r="Q3838" s="10" t="s">
        <v>8346</v>
      </c>
      <c r="R3838" t="s">
        <v>8347</v>
      </c>
      <c r="S3838" s="14">
        <f t="shared" si="470"/>
        <v>42678.871331018512</v>
      </c>
      <c r="T3838" s="15">
        <f t="shared" si="471"/>
        <v>42708.912997685184</v>
      </c>
    </row>
    <row r="3839" spans="1:20" ht="49" hidden="1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468"/>
        <v>0</v>
      </c>
      <c r="P3839">
        <f t="shared" si="469"/>
        <v>0</v>
      </c>
      <c r="Q3839" s="10" t="s">
        <v>8346</v>
      </c>
      <c r="R3839" t="s">
        <v>8347</v>
      </c>
      <c r="S3839" s="14">
        <f t="shared" si="470"/>
        <v>42047.900960648149</v>
      </c>
      <c r="T3839" s="15">
        <f t="shared" si="471"/>
        <v>42089</v>
      </c>
    </row>
    <row r="3840" spans="1:20" ht="21" hidden="1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468"/>
        <v>0</v>
      </c>
      <c r="P3840">
        <f t="shared" si="469"/>
        <v>0</v>
      </c>
      <c r="Q3840" s="10" t="s">
        <v>8346</v>
      </c>
      <c r="R3840" t="s">
        <v>8347</v>
      </c>
      <c r="S3840" s="14">
        <f t="shared" si="470"/>
        <v>42046.79</v>
      </c>
      <c r="T3840" s="15">
        <f t="shared" si="471"/>
        <v>42076.748333333337</v>
      </c>
    </row>
    <row r="3841" spans="1:20" ht="33" hidden="1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468"/>
        <v>0</v>
      </c>
      <c r="P3841">
        <f t="shared" si="469"/>
        <v>0</v>
      </c>
      <c r="Q3841" s="10" t="s">
        <v>8346</v>
      </c>
      <c r="R3841" t="s">
        <v>8347</v>
      </c>
      <c r="S3841" s="14">
        <f t="shared" si="470"/>
        <v>42432.276712962965</v>
      </c>
      <c r="T3841" s="15">
        <f t="shared" si="471"/>
        <v>42492.041666666672</v>
      </c>
    </row>
    <row r="3842" spans="1:20" ht="49" hidden="1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ref="O3842:O3905" si="472">ROUND(E3842/D3842*100,0)</f>
        <v>0</v>
      </c>
      <c r="P3842">
        <f t="shared" si="469"/>
        <v>0</v>
      </c>
      <c r="Q3842" s="10" t="s">
        <v>8346</v>
      </c>
      <c r="R3842" t="s">
        <v>8347</v>
      </c>
      <c r="S3842" s="14">
        <f t="shared" si="470"/>
        <v>42583.030810185184</v>
      </c>
      <c r="T3842" s="15">
        <f t="shared" si="471"/>
        <v>42613.030810185184</v>
      </c>
    </row>
    <row r="3843" spans="1:20" ht="49" hidden="1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si="472"/>
        <v>0</v>
      </c>
      <c r="P3843">
        <f t="shared" si="469"/>
        <v>0</v>
      </c>
      <c r="Q3843" s="10" t="s">
        <v>8316</v>
      </c>
      <c r="R3843" t="s">
        <v>8334</v>
      </c>
      <c r="S3843" s="14">
        <f t="shared" si="470"/>
        <v>42295.753391203703</v>
      </c>
      <c r="T3843" s="15">
        <f t="shared" si="471"/>
        <v>42325.795057870375</v>
      </c>
    </row>
    <row r="3844" spans="1:20" ht="21" hidden="1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472"/>
        <v>0</v>
      </c>
      <c r="P3844">
        <f t="shared" si="469"/>
        <v>0</v>
      </c>
      <c r="Q3844" s="10" t="s">
        <v>8316</v>
      </c>
      <c r="R3844" t="s">
        <v>8334</v>
      </c>
      <c r="S3844" s="14">
        <f t="shared" si="470"/>
        <v>41829.912083333329</v>
      </c>
      <c r="T3844" s="15">
        <f t="shared" si="471"/>
        <v>41859.912083333329</v>
      </c>
    </row>
    <row r="3845" spans="1:20" ht="49" hidden="1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472"/>
        <v>0</v>
      </c>
      <c r="P3845">
        <f t="shared" si="469"/>
        <v>0</v>
      </c>
      <c r="Q3845" s="10" t="s">
        <v>8316</v>
      </c>
      <c r="R3845" t="s">
        <v>8334</v>
      </c>
      <c r="S3845" s="14">
        <f t="shared" si="470"/>
        <v>41775.713969907411</v>
      </c>
      <c r="T3845" s="15">
        <f t="shared" si="471"/>
        <v>41805.713969907411</v>
      </c>
    </row>
    <row r="3846" spans="1:20" ht="65" hidden="1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472"/>
        <v>0</v>
      </c>
      <c r="P3846">
        <f t="shared" si="469"/>
        <v>0</v>
      </c>
      <c r="Q3846" s="10" t="s">
        <v>8316</v>
      </c>
      <c r="R3846" t="s">
        <v>8334</v>
      </c>
      <c r="S3846" s="14">
        <f t="shared" si="470"/>
        <v>41813.861388888887</v>
      </c>
      <c r="T3846" s="15">
        <f t="shared" si="471"/>
        <v>41843.861388888887</v>
      </c>
    </row>
    <row r="3847" spans="1:20" ht="33" hidden="1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472"/>
        <v>0</v>
      </c>
      <c r="P3847">
        <f t="shared" si="469"/>
        <v>0</v>
      </c>
      <c r="Q3847" s="10" t="s">
        <v>8316</v>
      </c>
      <c r="R3847" t="s">
        <v>8334</v>
      </c>
      <c r="S3847" s="14">
        <f t="shared" si="470"/>
        <v>40799.872685185182</v>
      </c>
      <c r="T3847" s="15">
        <f t="shared" si="471"/>
        <v>40844.872685185182</v>
      </c>
    </row>
    <row r="3848" spans="1:20" ht="49" hidden="1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472"/>
        <v>0</v>
      </c>
      <c r="P3848">
        <f t="shared" si="469"/>
        <v>0</v>
      </c>
      <c r="Q3848" s="10" t="s">
        <v>8316</v>
      </c>
      <c r="R3848" t="s">
        <v>8334</v>
      </c>
      <c r="S3848" s="14">
        <f t="shared" si="470"/>
        <v>41410.703993055555</v>
      </c>
      <c r="T3848" s="15">
        <f t="shared" si="471"/>
        <v>41424.703993055555</v>
      </c>
    </row>
    <row r="3849" spans="1:20" ht="49" hidden="1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472"/>
        <v>0</v>
      </c>
      <c r="P3849">
        <f t="shared" si="469"/>
        <v>0</v>
      </c>
      <c r="Q3849" s="10" t="s">
        <v>8316</v>
      </c>
      <c r="R3849" t="s">
        <v>8344</v>
      </c>
      <c r="S3849" s="14">
        <f t="shared" si="470"/>
        <v>42212.624189814815</v>
      </c>
      <c r="T3849" s="15">
        <f t="shared" si="471"/>
        <v>42272.624189814815</v>
      </c>
    </row>
    <row r="3850" spans="1:20" ht="49" hidden="1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472"/>
        <v>0</v>
      </c>
      <c r="P3850">
        <f t="shared" si="469"/>
        <v>0</v>
      </c>
      <c r="Q3850" s="10" t="s">
        <v>8316</v>
      </c>
      <c r="R3850" t="s">
        <v>8344</v>
      </c>
      <c r="S3850" s="14">
        <f t="shared" si="470"/>
        <v>42332.908194444448</v>
      </c>
      <c r="T3850" s="15">
        <f t="shared" si="471"/>
        <v>42362.908194444448</v>
      </c>
    </row>
    <row r="3851" spans="1:20" ht="49" hidden="1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472"/>
        <v>0</v>
      </c>
      <c r="P3851">
        <f t="shared" si="469"/>
        <v>0</v>
      </c>
      <c r="Q3851" s="10" t="s">
        <v>8316</v>
      </c>
      <c r="R3851" t="s">
        <v>8344</v>
      </c>
      <c r="S3851" s="14">
        <f t="shared" si="470"/>
        <v>42192.462048611109</v>
      </c>
      <c r="T3851" s="15">
        <f t="shared" si="471"/>
        <v>42222.462048611109</v>
      </c>
    </row>
    <row r="3852" spans="1:20" ht="21" hidden="1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472"/>
        <v>0</v>
      </c>
      <c r="P3852">
        <f t="shared" si="469"/>
        <v>0</v>
      </c>
      <c r="Q3852" s="10" t="s">
        <v>8316</v>
      </c>
      <c r="R3852" t="s">
        <v>8344</v>
      </c>
      <c r="S3852" s="14">
        <f t="shared" si="470"/>
        <v>42164.699652777781</v>
      </c>
      <c r="T3852" s="15">
        <f t="shared" si="471"/>
        <v>42194.699652777781</v>
      </c>
    </row>
    <row r="3853" spans="1:20" ht="49" hidden="1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472"/>
        <v>0</v>
      </c>
      <c r="P3853">
        <f t="shared" si="469"/>
        <v>0</v>
      </c>
      <c r="Q3853" s="10" t="s">
        <v>8316</v>
      </c>
      <c r="R3853" t="s">
        <v>8344</v>
      </c>
      <c r="S3853" s="14">
        <f t="shared" si="470"/>
        <v>42022.006099537044</v>
      </c>
      <c r="T3853" s="15">
        <f t="shared" si="471"/>
        <v>42052.006099537044</v>
      </c>
    </row>
    <row r="3854" spans="1:20" ht="49" hidden="1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472"/>
        <v>0</v>
      </c>
      <c r="P3854">
        <f t="shared" si="469"/>
        <v>0</v>
      </c>
      <c r="Q3854" s="10" t="s">
        <v>8319</v>
      </c>
      <c r="R3854" t="s">
        <v>8345</v>
      </c>
      <c r="S3854" s="14">
        <f t="shared" si="470"/>
        <v>42093.181944444441</v>
      </c>
      <c r="T3854" s="15">
        <f t="shared" si="471"/>
        <v>42123.181944444441</v>
      </c>
    </row>
    <row r="3855" spans="1:20" ht="49" hidden="1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472"/>
        <v>0</v>
      </c>
      <c r="P3855">
        <f t="shared" si="469"/>
        <v>0</v>
      </c>
      <c r="Q3855" s="10" t="s">
        <v>8319</v>
      </c>
      <c r="R3855" t="s">
        <v>8345</v>
      </c>
      <c r="S3855" s="14">
        <f t="shared" si="470"/>
        <v>41871.972025462965</v>
      </c>
      <c r="T3855" s="15">
        <f t="shared" si="471"/>
        <v>41931.972025462965</v>
      </c>
    </row>
    <row r="3856" spans="1:20" ht="49" hidden="1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472"/>
        <v>0</v>
      </c>
      <c r="P3856">
        <f t="shared" si="469"/>
        <v>0</v>
      </c>
      <c r="Q3856" s="10" t="s">
        <v>8319</v>
      </c>
      <c r="R3856" t="s">
        <v>8345</v>
      </c>
      <c r="S3856" s="14">
        <f t="shared" si="470"/>
        <v>42224.102581018517</v>
      </c>
      <c r="T3856" s="15">
        <f t="shared" si="471"/>
        <v>42254.102581018517</v>
      </c>
    </row>
    <row r="3857" spans="1:20" ht="49" hidden="1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472"/>
        <v>0</v>
      </c>
      <c r="P3857">
        <f t="shared" si="469"/>
        <v>0</v>
      </c>
      <c r="Q3857" s="10" t="s">
        <v>8319</v>
      </c>
      <c r="R3857" t="s">
        <v>8345</v>
      </c>
      <c r="S3857" s="14">
        <f t="shared" si="470"/>
        <v>42029.07131944444</v>
      </c>
      <c r="T3857" s="15">
        <f t="shared" si="471"/>
        <v>42059.07131944444</v>
      </c>
    </row>
    <row r="3858" spans="1:20" ht="49" hidden="1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472"/>
        <v>0</v>
      </c>
      <c r="P3858">
        <f t="shared" si="469"/>
        <v>0</v>
      </c>
      <c r="Q3858" s="10" t="s">
        <v>8319</v>
      </c>
      <c r="R3858" t="s">
        <v>8345</v>
      </c>
      <c r="S3858" s="14">
        <f t="shared" si="470"/>
        <v>42154.726446759261</v>
      </c>
      <c r="T3858" s="15">
        <f t="shared" si="471"/>
        <v>42185.65625</v>
      </c>
    </row>
    <row r="3859" spans="1:20" ht="49" hidden="1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472"/>
        <v>0</v>
      </c>
      <c r="P3859">
        <f t="shared" si="469"/>
        <v>0</v>
      </c>
      <c r="Q3859" s="10" t="s">
        <v>8319</v>
      </c>
      <c r="R3859" t="s">
        <v>8345</v>
      </c>
      <c r="S3859" s="14">
        <f t="shared" si="470"/>
        <v>42122.629502314812</v>
      </c>
      <c r="T3859" s="15">
        <f t="shared" si="471"/>
        <v>42143.629502314812</v>
      </c>
    </row>
    <row r="3860" spans="1:20" ht="49" hidden="1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472"/>
        <v>0</v>
      </c>
      <c r="P3860">
        <f t="shared" ref="P3860:P3923" si="473">IFERROR(ROUND(E3860/L3860,2),0)</f>
        <v>0</v>
      </c>
      <c r="Q3860" s="10" t="s">
        <v>8319</v>
      </c>
      <c r="R3860" t="s">
        <v>8345</v>
      </c>
      <c r="S3860" s="14">
        <f t="shared" ref="S3860:S3923" si="474">(((J3860/60)/60)/24)+DATE(1970,1,1)</f>
        <v>41830.723611111112</v>
      </c>
      <c r="T3860" s="15">
        <f t="shared" ref="T3860:T3923" si="475">(((I3860/60)/60)/24)+DATE(1970,1,1)</f>
        <v>41860.723611111112</v>
      </c>
    </row>
    <row r="3861" spans="1:20" ht="65" hidden="1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472"/>
        <v>0</v>
      </c>
      <c r="P3861">
        <f t="shared" si="473"/>
        <v>0</v>
      </c>
      <c r="Q3861" s="10" t="s">
        <v>8319</v>
      </c>
      <c r="R3861" t="s">
        <v>8345</v>
      </c>
      <c r="S3861" s="14">
        <f t="shared" si="474"/>
        <v>42509.724328703705</v>
      </c>
      <c r="T3861" s="15">
        <f t="shared" si="475"/>
        <v>42539.724328703705</v>
      </c>
    </row>
    <row r="3862" spans="1:20" ht="21" hidden="1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472"/>
        <v>0</v>
      </c>
      <c r="P3862">
        <f t="shared" si="473"/>
        <v>0</v>
      </c>
      <c r="Q3862" s="10" t="s">
        <v>8319</v>
      </c>
      <c r="R3862" t="s">
        <v>8345</v>
      </c>
      <c r="S3862" s="14">
        <f t="shared" si="474"/>
        <v>41841.682314814818</v>
      </c>
      <c r="T3862" s="15">
        <f t="shared" si="475"/>
        <v>41871.682314814818</v>
      </c>
    </row>
    <row r="3863" spans="1:20" ht="49" hidden="1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472"/>
        <v>0</v>
      </c>
      <c r="P3863">
        <f t="shared" si="473"/>
        <v>0</v>
      </c>
      <c r="Q3863" s="10" t="s">
        <v>8319</v>
      </c>
      <c r="R3863" t="s">
        <v>8345</v>
      </c>
      <c r="S3863" s="14">
        <f t="shared" si="474"/>
        <v>41897.660833333335</v>
      </c>
      <c r="T3863" s="15">
        <f t="shared" si="475"/>
        <v>41927.660833333335</v>
      </c>
    </row>
    <row r="3864" spans="1:20" ht="49" hidden="1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472"/>
        <v>0</v>
      </c>
      <c r="P3864">
        <f t="shared" si="473"/>
        <v>0</v>
      </c>
      <c r="Q3864" s="10" t="s">
        <v>8327</v>
      </c>
      <c r="R3864" t="s">
        <v>8354</v>
      </c>
      <c r="S3864" s="14">
        <f t="shared" si="474"/>
        <v>41827.919166666667</v>
      </c>
      <c r="T3864" s="15">
        <f t="shared" si="475"/>
        <v>41858.291666666664</v>
      </c>
    </row>
    <row r="3865" spans="1:20" ht="49" hidden="1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472"/>
        <v>0</v>
      </c>
      <c r="P3865">
        <f t="shared" si="473"/>
        <v>0</v>
      </c>
      <c r="Q3865" s="10" t="s">
        <v>8327</v>
      </c>
      <c r="R3865" t="s">
        <v>8354</v>
      </c>
      <c r="S3865" s="14">
        <f t="shared" si="474"/>
        <v>40568.972569444442</v>
      </c>
      <c r="T3865" s="15">
        <f t="shared" si="475"/>
        <v>40598.972569444442</v>
      </c>
    </row>
    <row r="3866" spans="1:20" ht="49" hidden="1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472"/>
        <v>0</v>
      </c>
      <c r="P3866">
        <f t="shared" si="473"/>
        <v>0</v>
      </c>
      <c r="Q3866" s="10" t="s">
        <v>8327</v>
      </c>
      <c r="R3866" t="s">
        <v>8354</v>
      </c>
      <c r="S3866" s="14">
        <f t="shared" si="474"/>
        <v>42193.941759259258</v>
      </c>
      <c r="T3866" s="15">
        <f t="shared" si="475"/>
        <v>42244.041666666672</v>
      </c>
    </row>
    <row r="3867" spans="1:20" ht="49" hidden="1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472"/>
        <v>0</v>
      </c>
      <c r="P3867">
        <f t="shared" si="473"/>
        <v>0</v>
      </c>
      <c r="Q3867" s="10" t="s">
        <v>8327</v>
      </c>
      <c r="R3867" t="s">
        <v>8354</v>
      </c>
      <c r="S3867" s="14">
        <f t="shared" si="474"/>
        <v>42007.788680555561</v>
      </c>
      <c r="T3867" s="15">
        <f t="shared" si="475"/>
        <v>42037.788680555561</v>
      </c>
    </row>
    <row r="3868" spans="1:20" ht="21" hidden="1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472"/>
        <v>0</v>
      </c>
      <c r="P3868">
        <f t="shared" si="473"/>
        <v>0</v>
      </c>
      <c r="Q3868" s="10" t="s">
        <v>8327</v>
      </c>
      <c r="R3868" t="s">
        <v>8354</v>
      </c>
      <c r="S3868" s="14">
        <f t="shared" si="474"/>
        <v>41110.680138888885</v>
      </c>
      <c r="T3868" s="15">
        <f t="shared" si="475"/>
        <v>41118.666666666664</v>
      </c>
    </row>
    <row r="3869" spans="1:20" ht="49" hidden="1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472"/>
        <v>0</v>
      </c>
      <c r="P3869">
        <f t="shared" si="473"/>
        <v>0</v>
      </c>
      <c r="Q3869" s="10" t="s">
        <v>8327</v>
      </c>
      <c r="R3869" t="s">
        <v>8354</v>
      </c>
      <c r="S3869" s="14">
        <f t="shared" si="474"/>
        <v>41125.283159722225</v>
      </c>
      <c r="T3869" s="15">
        <f t="shared" si="475"/>
        <v>41145.283159722225</v>
      </c>
    </row>
    <row r="3870" spans="1:20" ht="33" hidden="1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472"/>
        <v>0</v>
      </c>
      <c r="P3870">
        <f t="shared" si="473"/>
        <v>0</v>
      </c>
      <c r="Q3870" s="10" t="s">
        <v>8327</v>
      </c>
      <c r="R3870" t="s">
        <v>8354</v>
      </c>
      <c r="S3870" s="14">
        <f t="shared" si="474"/>
        <v>40883.962581018517</v>
      </c>
      <c r="T3870" s="15">
        <f t="shared" si="475"/>
        <v>40913.962581018517</v>
      </c>
    </row>
    <row r="3871" spans="1:20" ht="49" hidden="1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472"/>
        <v>0</v>
      </c>
      <c r="P3871">
        <f t="shared" si="473"/>
        <v>0</v>
      </c>
      <c r="Q3871" s="10" t="s">
        <v>8308</v>
      </c>
      <c r="R3871" t="s">
        <v>8310</v>
      </c>
      <c r="S3871" s="14">
        <f t="shared" si="474"/>
        <v>42732.060277777782</v>
      </c>
      <c r="T3871" s="15">
        <f t="shared" si="475"/>
        <v>42762.060277777782</v>
      </c>
    </row>
    <row r="3872" spans="1:20" ht="49" hidden="1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472"/>
        <v>0</v>
      </c>
      <c r="P3872">
        <f t="shared" si="473"/>
        <v>0</v>
      </c>
      <c r="Q3872" s="10" t="s">
        <v>8308</v>
      </c>
      <c r="R3872" t="s">
        <v>8310</v>
      </c>
      <c r="S3872" s="14">
        <f t="shared" si="474"/>
        <v>41806.106770833336</v>
      </c>
      <c r="T3872" s="15">
        <f t="shared" si="475"/>
        <v>41836.106770833336</v>
      </c>
    </row>
    <row r="3873" spans="1:20" ht="49" hidden="1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472"/>
        <v>0</v>
      </c>
      <c r="P3873">
        <f t="shared" si="473"/>
        <v>0</v>
      </c>
      <c r="Q3873" s="10" t="s">
        <v>8308</v>
      </c>
      <c r="R3873" t="s">
        <v>8310</v>
      </c>
      <c r="S3873" s="14">
        <f t="shared" si="474"/>
        <v>41836.595520833333</v>
      </c>
      <c r="T3873" s="15">
        <f t="shared" si="475"/>
        <v>41866.595520833333</v>
      </c>
    </row>
    <row r="3874" spans="1:20" ht="49" hidden="1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472"/>
        <v>0</v>
      </c>
      <c r="P3874">
        <f t="shared" si="473"/>
        <v>0</v>
      </c>
      <c r="Q3874" s="10" t="s">
        <v>8311</v>
      </c>
      <c r="R3874" t="s">
        <v>8348</v>
      </c>
      <c r="S3874" s="14">
        <f t="shared" si="474"/>
        <v>41945.133506944447</v>
      </c>
      <c r="T3874" s="15">
        <f t="shared" si="475"/>
        <v>42005.175173611111</v>
      </c>
    </row>
    <row r="3875" spans="1:20" ht="49" hidden="1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472"/>
        <v>0</v>
      </c>
      <c r="P3875">
        <f t="shared" si="473"/>
        <v>0</v>
      </c>
      <c r="Q3875" s="10" t="s">
        <v>8311</v>
      </c>
      <c r="R3875" t="s">
        <v>8348</v>
      </c>
      <c r="S3875" s="14">
        <f t="shared" si="474"/>
        <v>42299.926145833335</v>
      </c>
      <c r="T3875" s="15">
        <f t="shared" si="475"/>
        <v>42329.967812499999</v>
      </c>
    </row>
    <row r="3876" spans="1:20" ht="49" hidden="1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472"/>
        <v>0</v>
      </c>
      <c r="P3876">
        <f t="shared" si="473"/>
        <v>0</v>
      </c>
      <c r="Q3876" s="10" t="s">
        <v>8311</v>
      </c>
      <c r="R3876" t="s">
        <v>8348</v>
      </c>
      <c r="S3876" s="14">
        <f t="shared" si="474"/>
        <v>42093.131469907406</v>
      </c>
      <c r="T3876" s="15">
        <f t="shared" si="475"/>
        <v>42123.131469907406</v>
      </c>
    </row>
    <row r="3877" spans="1:20" ht="49" hidden="1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472"/>
        <v>0</v>
      </c>
      <c r="P3877">
        <f t="shared" si="473"/>
        <v>0</v>
      </c>
      <c r="Q3877" s="10" t="s">
        <v>8311</v>
      </c>
      <c r="R3877" t="s">
        <v>8348</v>
      </c>
      <c r="S3877" s="14">
        <f t="shared" si="474"/>
        <v>42180.390277777777</v>
      </c>
      <c r="T3877" s="15">
        <f t="shared" si="475"/>
        <v>42240.390277777777</v>
      </c>
    </row>
    <row r="3878" spans="1:20" ht="33" hidden="1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472"/>
        <v>0</v>
      </c>
      <c r="P3878">
        <f t="shared" si="473"/>
        <v>0</v>
      </c>
      <c r="Q3878" s="10" t="s">
        <v>8311</v>
      </c>
      <c r="R3878" t="s">
        <v>8348</v>
      </c>
      <c r="S3878" s="14">
        <f t="shared" si="474"/>
        <v>42074.060671296291</v>
      </c>
      <c r="T3878" s="15">
        <f t="shared" si="475"/>
        <v>42104.060671296291</v>
      </c>
    </row>
    <row r="3879" spans="1:20" ht="49" hidden="1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472"/>
        <v>0</v>
      </c>
      <c r="P3879">
        <f t="shared" si="473"/>
        <v>0</v>
      </c>
      <c r="Q3879" s="10" t="s">
        <v>8311</v>
      </c>
      <c r="R3879" t="s">
        <v>8348</v>
      </c>
      <c r="S3879" s="14">
        <f t="shared" si="474"/>
        <v>42175.780416666668</v>
      </c>
      <c r="T3879" s="15">
        <f t="shared" si="475"/>
        <v>42205.780416666668</v>
      </c>
    </row>
    <row r="3880" spans="1:20" ht="49" hidden="1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472"/>
        <v>0</v>
      </c>
      <c r="P3880">
        <f t="shared" si="473"/>
        <v>0</v>
      </c>
      <c r="Q3880" s="10" t="s">
        <v>8311</v>
      </c>
      <c r="R3880" t="s">
        <v>8348</v>
      </c>
      <c r="S3880" s="14">
        <f t="shared" si="474"/>
        <v>42485.64534722222</v>
      </c>
      <c r="T3880" s="15">
        <f t="shared" si="475"/>
        <v>42515.64534722222</v>
      </c>
    </row>
    <row r="3881" spans="1:20" ht="49" hidden="1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472"/>
        <v>0</v>
      </c>
      <c r="P3881">
        <f t="shared" si="473"/>
        <v>0</v>
      </c>
      <c r="Q3881" s="10" t="s">
        <v>8311</v>
      </c>
      <c r="R3881" t="s">
        <v>8348</v>
      </c>
      <c r="S3881" s="14">
        <f t="shared" si="474"/>
        <v>42707.926030092596</v>
      </c>
      <c r="T3881" s="15">
        <f t="shared" si="475"/>
        <v>42737.926030092596</v>
      </c>
    </row>
    <row r="3882" spans="1:20" ht="33" hidden="1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472"/>
        <v>0</v>
      </c>
      <c r="P3882">
        <f t="shared" si="473"/>
        <v>0</v>
      </c>
      <c r="Q3882" s="10" t="s">
        <v>8311</v>
      </c>
      <c r="R3882" t="s">
        <v>8348</v>
      </c>
      <c r="S3882" s="14">
        <f t="shared" si="474"/>
        <v>42199.873402777783</v>
      </c>
      <c r="T3882" s="15">
        <f t="shared" si="475"/>
        <v>42259.873402777783</v>
      </c>
    </row>
    <row r="3883" spans="1:20" ht="49" hidden="1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472"/>
        <v>0</v>
      </c>
      <c r="P3883">
        <f t="shared" si="473"/>
        <v>0</v>
      </c>
      <c r="Q3883" s="10" t="s">
        <v>8311</v>
      </c>
      <c r="R3883" t="s">
        <v>8348</v>
      </c>
      <c r="S3883" s="14">
        <f t="shared" si="474"/>
        <v>42139.542303240742</v>
      </c>
      <c r="T3883" s="15">
        <f t="shared" si="475"/>
        <v>42169.542303240742</v>
      </c>
    </row>
    <row r="3884" spans="1:20" ht="49" hidden="1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472"/>
        <v>0</v>
      </c>
      <c r="P3884">
        <f t="shared" si="473"/>
        <v>0</v>
      </c>
      <c r="Q3884" s="10" t="s">
        <v>8311</v>
      </c>
      <c r="R3884" t="s">
        <v>8348</v>
      </c>
      <c r="S3884" s="14">
        <f t="shared" si="474"/>
        <v>42461.447662037041</v>
      </c>
      <c r="T3884" s="15">
        <f t="shared" si="475"/>
        <v>42481.447662037041</v>
      </c>
    </row>
    <row r="3885" spans="1:20" ht="49" hidden="1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472"/>
        <v>0</v>
      </c>
      <c r="P3885">
        <f t="shared" si="473"/>
        <v>0</v>
      </c>
      <c r="Q3885" s="10" t="s">
        <v>8311</v>
      </c>
      <c r="R3885" t="s">
        <v>8348</v>
      </c>
      <c r="S3885" s="14">
        <f t="shared" si="474"/>
        <v>42115.936550925922</v>
      </c>
      <c r="T3885" s="15">
        <f t="shared" si="475"/>
        <v>42146.225694444445</v>
      </c>
    </row>
    <row r="3886" spans="1:20" ht="49" hidden="1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472"/>
        <v>0</v>
      </c>
      <c r="P3886">
        <f t="shared" si="473"/>
        <v>0</v>
      </c>
      <c r="Q3886" s="10" t="s">
        <v>8311</v>
      </c>
      <c r="R3886" t="s">
        <v>8348</v>
      </c>
      <c r="S3886" s="14">
        <f t="shared" si="474"/>
        <v>42086.811400462961</v>
      </c>
      <c r="T3886" s="15">
        <f t="shared" si="475"/>
        <v>42134.811400462961</v>
      </c>
    </row>
    <row r="3887" spans="1:20" ht="33" hidden="1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472"/>
        <v>0</v>
      </c>
      <c r="P3887">
        <f t="shared" si="473"/>
        <v>0</v>
      </c>
      <c r="Q3887" s="10" t="s">
        <v>8311</v>
      </c>
      <c r="R3887" t="s">
        <v>8348</v>
      </c>
      <c r="S3887" s="14">
        <f t="shared" si="474"/>
        <v>41818.703275462962</v>
      </c>
      <c r="T3887" s="15">
        <f t="shared" si="475"/>
        <v>41848.703275462962</v>
      </c>
    </row>
    <row r="3888" spans="1:20" ht="49" hidden="1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472"/>
        <v>0</v>
      </c>
      <c r="P3888">
        <f t="shared" si="473"/>
        <v>0</v>
      </c>
      <c r="Q3888" s="10" t="s">
        <v>8311</v>
      </c>
      <c r="R3888" t="s">
        <v>8348</v>
      </c>
      <c r="S3888" s="14">
        <f t="shared" si="474"/>
        <v>42795.696145833332</v>
      </c>
      <c r="T3888" s="15">
        <f t="shared" si="475"/>
        <v>42840.654479166667</v>
      </c>
    </row>
    <row r="3889" spans="1:20" ht="33" hidden="1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472"/>
        <v>0</v>
      </c>
      <c r="P3889">
        <f t="shared" si="473"/>
        <v>0</v>
      </c>
      <c r="Q3889" s="10" t="s">
        <v>8311</v>
      </c>
      <c r="R3889" t="s">
        <v>8348</v>
      </c>
      <c r="S3889" s="14">
        <f t="shared" si="474"/>
        <v>42289.89634259259</v>
      </c>
      <c r="T3889" s="15">
        <f t="shared" si="475"/>
        <v>42319.938009259262</v>
      </c>
    </row>
    <row r="3890" spans="1:20" ht="49" hidden="1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472"/>
        <v>0</v>
      </c>
      <c r="P3890">
        <f t="shared" si="473"/>
        <v>0</v>
      </c>
      <c r="Q3890" s="10" t="s">
        <v>8311</v>
      </c>
      <c r="R3890" t="s">
        <v>8348</v>
      </c>
      <c r="S3890" s="14">
        <f t="shared" si="474"/>
        <v>41831.705555555556</v>
      </c>
      <c r="T3890" s="15">
        <f t="shared" si="475"/>
        <v>41862.166666666664</v>
      </c>
    </row>
    <row r="3891" spans="1:20" ht="49" hidden="1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472"/>
        <v>0</v>
      </c>
      <c r="P3891">
        <f t="shared" si="473"/>
        <v>0</v>
      </c>
      <c r="Q3891" s="10" t="s">
        <v>8311</v>
      </c>
      <c r="R3891" t="s">
        <v>8348</v>
      </c>
      <c r="S3891" s="14">
        <f t="shared" si="474"/>
        <v>42312.204814814817</v>
      </c>
      <c r="T3891" s="15">
        <f t="shared" si="475"/>
        <v>42340.725694444445</v>
      </c>
    </row>
    <row r="3892" spans="1:20" ht="49" hidden="1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472"/>
        <v>0</v>
      </c>
      <c r="P3892">
        <f t="shared" si="473"/>
        <v>0</v>
      </c>
      <c r="Q3892" s="10" t="s">
        <v>8311</v>
      </c>
      <c r="R3892" t="s">
        <v>8348</v>
      </c>
      <c r="S3892" s="14">
        <f t="shared" si="474"/>
        <v>41915.896967592591</v>
      </c>
      <c r="T3892" s="15">
        <f t="shared" si="475"/>
        <v>41973.989583333328</v>
      </c>
    </row>
    <row r="3893" spans="1:20" ht="21" hidden="1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472"/>
        <v>0</v>
      </c>
      <c r="P3893">
        <f t="shared" si="473"/>
        <v>0</v>
      </c>
      <c r="Q3893" s="10" t="s">
        <v>8311</v>
      </c>
      <c r="R3893" t="s">
        <v>8352</v>
      </c>
      <c r="S3893" s="14">
        <f t="shared" si="474"/>
        <v>41053.200960648144</v>
      </c>
      <c r="T3893" s="15">
        <f t="shared" si="475"/>
        <v>41111.618750000001</v>
      </c>
    </row>
    <row r="3894" spans="1:20" ht="49" hidden="1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472"/>
        <v>0</v>
      </c>
      <c r="P3894">
        <f t="shared" si="473"/>
        <v>0</v>
      </c>
      <c r="Q3894" s="10" t="s">
        <v>8311</v>
      </c>
      <c r="R3894" t="s">
        <v>8352</v>
      </c>
      <c r="S3894" s="14">
        <f t="shared" si="474"/>
        <v>42554.917488425926</v>
      </c>
      <c r="T3894" s="15">
        <f t="shared" si="475"/>
        <v>42584.917488425926</v>
      </c>
    </row>
    <row r="3895" spans="1:20" ht="49" hidden="1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472"/>
        <v>0</v>
      </c>
      <c r="P3895">
        <f t="shared" si="473"/>
        <v>0</v>
      </c>
      <c r="Q3895" s="10" t="s">
        <v>8311</v>
      </c>
      <c r="R3895" t="s">
        <v>8352</v>
      </c>
      <c r="S3895" s="14">
        <f t="shared" si="474"/>
        <v>41198.611712962964</v>
      </c>
      <c r="T3895" s="15">
        <f t="shared" si="475"/>
        <v>41228.653379629628</v>
      </c>
    </row>
    <row r="3896" spans="1:20" ht="33" hidden="1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472"/>
        <v>0</v>
      </c>
      <c r="P3896">
        <f t="shared" si="473"/>
        <v>0</v>
      </c>
      <c r="Q3896" s="10" t="s">
        <v>8311</v>
      </c>
      <c r="R3896" t="s">
        <v>8352</v>
      </c>
      <c r="S3896" s="14">
        <f t="shared" si="474"/>
        <v>41411.866608796299</v>
      </c>
      <c r="T3896" s="15">
        <f t="shared" si="475"/>
        <v>41441.866608796299</v>
      </c>
    </row>
    <row r="3897" spans="1:20" ht="33" hidden="1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472"/>
        <v>0</v>
      </c>
      <c r="P3897">
        <f t="shared" si="473"/>
        <v>0</v>
      </c>
      <c r="Q3897" s="10" t="s">
        <v>8311</v>
      </c>
      <c r="R3897" t="s">
        <v>8352</v>
      </c>
      <c r="S3897" s="14">
        <f t="shared" si="474"/>
        <v>40752.789710648147</v>
      </c>
      <c r="T3897" s="15">
        <f t="shared" si="475"/>
        <v>40782.789710648147</v>
      </c>
    </row>
    <row r="3898" spans="1:20" ht="49" hidden="1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472"/>
        <v>0</v>
      </c>
      <c r="P3898">
        <f t="shared" si="473"/>
        <v>0</v>
      </c>
      <c r="Q3898" s="10" t="s">
        <v>8311</v>
      </c>
      <c r="R3898" t="s">
        <v>8352</v>
      </c>
      <c r="S3898" s="14">
        <f t="shared" si="474"/>
        <v>41838.475219907406</v>
      </c>
      <c r="T3898" s="15">
        <f t="shared" si="475"/>
        <v>41898.475219907406</v>
      </c>
    </row>
    <row r="3899" spans="1:20" ht="49" hidden="1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472"/>
        <v>0</v>
      </c>
      <c r="P3899">
        <f t="shared" si="473"/>
        <v>0</v>
      </c>
      <c r="Q3899" s="10" t="s">
        <v>8313</v>
      </c>
      <c r="R3899" t="s">
        <v>8355</v>
      </c>
      <c r="S3899" s="14">
        <f t="shared" si="474"/>
        <v>42053.051203703704</v>
      </c>
      <c r="T3899" s="15">
        <f t="shared" si="475"/>
        <v>42095.012499999997</v>
      </c>
    </row>
    <row r="3900" spans="1:20" ht="49" hidden="1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472"/>
        <v>0</v>
      </c>
      <c r="P3900">
        <f t="shared" si="473"/>
        <v>0</v>
      </c>
      <c r="Q3900" s="10" t="s">
        <v>8313</v>
      </c>
      <c r="R3900" t="s">
        <v>8355</v>
      </c>
      <c r="S3900" s="14">
        <f t="shared" si="474"/>
        <v>42782.426875000005</v>
      </c>
      <c r="T3900" s="15">
        <f t="shared" si="475"/>
        <v>42789.426875000005</v>
      </c>
    </row>
    <row r="3901" spans="1:20" ht="49" hidden="1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472"/>
        <v>0</v>
      </c>
      <c r="P3901">
        <f t="shared" si="473"/>
        <v>0</v>
      </c>
      <c r="Q3901" s="10" t="s">
        <v>8313</v>
      </c>
      <c r="R3901" t="s">
        <v>8355</v>
      </c>
      <c r="S3901" s="14">
        <f t="shared" si="474"/>
        <v>42121.824525462958</v>
      </c>
      <c r="T3901" s="15">
        <f t="shared" si="475"/>
        <v>42151.824525462958</v>
      </c>
    </row>
    <row r="3902" spans="1:20" ht="49" hidden="1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472"/>
        <v>0</v>
      </c>
      <c r="P3902">
        <f t="shared" si="473"/>
        <v>0</v>
      </c>
      <c r="Q3902" s="10" t="s">
        <v>8313</v>
      </c>
      <c r="R3902" t="s">
        <v>8355</v>
      </c>
      <c r="S3902" s="14">
        <f t="shared" si="474"/>
        <v>42219.282951388886</v>
      </c>
      <c r="T3902" s="15">
        <f t="shared" si="475"/>
        <v>42249.282951388886</v>
      </c>
    </row>
    <row r="3903" spans="1:20" ht="49" hidden="1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472"/>
        <v>0</v>
      </c>
      <c r="P3903">
        <f t="shared" si="473"/>
        <v>0</v>
      </c>
      <c r="Q3903" s="10" t="s">
        <v>8313</v>
      </c>
      <c r="R3903" t="s">
        <v>8355</v>
      </c>
      <c r="S3903" s="14">
        <f t="shared" si="474"/>
        <v>42188.252199074079</v>
      </c>
      <c r="T3903" s="15">
        <f t="shared" si="475"/>
        <v>42218.252199074079</v>
      </c>
    </row>
    <row r="3904" spans="1:20" ht="49" hidden="1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472"/>
        <v>0</v>
      </c>
      <c r="P3904">
        <f t="shared" si="473"/>
        <v>0</v>
      </c>
      <c r="Q3904" s="10" t="s">
        <v>8313</v>
      </c>
      <c r="R3904" t="s">
        <v>8355</v>
      </c>
      <c r="S3904" s="14">
        <f t="shared" si="474"/>
        <v>42241.613796296297</v>
      </c>
      <c r="T3904" s="15">
        <f t="shared" si="475"/>
        <v>42264.708333333328</v>
      </c>
    </row>
    <row r="3905" spans="1:20" ht="49" hidden="1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472"/>
        <v>0</v>
      </c>
      <c r="P3905">
        <f t="shared" si="473"/>
        <v>0</v>
      </c>
      <c r="Q3905" s="10" t="s">
        <v>8311</v>
      </c>
      <c r="R3905" t="s">
        <v>8349</v>
      </c>
      <c r="S3905" s="14">
        <f t="shared" si="474"/>
        <v>40079.566157407404</v>
      </c>
      <c r="T3905" s="15">
        <f t="shared" si="475"/>
        <v>40149.034722222219</v>
      </c>
    </row>
    <row r="3906" spans="1:20" ht="21" hidden="1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ref="O3906:O3969" si="476">ROUND(E3906/D3906*100,0)</f>
        <v>0</v>
      </c>
      <c r="P3906">
        <f t="shared" si="473"/>
        <v>0</v>
      </c>
      <c r="Q3906" s="10" t="s">
        <v>8311</v>
      </c>
      <c r="R3906" t="s">
        <v>8349</v>
      </c>
      <c r="S3906" s="14">
        <f t="shared" si="474"/>
        <v>41389.679560185185</v>
      </c>
      <c r="T3906" s="15">
        <f t="shared" si="475"/>
        <v>41419.679560185185</v>
      </c>
    </row>
    <row r="3907" spans="1:20" ht="49" hidden="1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si="476"/>
        <v>0</v>
      </c>
      <c r="P3907">
        <f t="shared" si="473"/>
        <v>0</v>
      </c>
      <c r="Q3907" s="10" t="s">
        <v>8311</v>
      </c>
      <c r="R3907" t="s">
        <v>8349</v>
      </c>
      <c r="S3907" s="14">
        <f t="shared" si="474"/>
        <v>40990.050069444449</v>
      </c>
      <c r="T3907" s="15">
        <f t="shared" si="475"/>
        <v>41050.050069444449</v>
      </c>
    </row>
    <row r="3908" spans="1:20" ht="49" hidden="1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476"/>
        <v>0</v>
      </c>
      <c r="P3908">
        <f t="shared" si="473"/>
        <v>0</v>
      </c>
      <c r="Q3908" s="10" t="s">
        <v>8313</v>
      </c>
      <c r="R3908" t="s">
        <v>8351</v>
      </c>
      <c r="S3908" s="14">
        <f t="shared" si="474"/>
        <v>41779.649317129632</v>
      </c>
      <c r="T3908" s="15">
        <f t="shared" si="475"/>
        <v>41789.649317129632</v>
      </c>
    </row>
    <row r="3909" spans="1:20" ht="33" hidden="1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476"/>
        <v>0</v>
      </c>
      <c r="P3909">
        <f t="shared" si="473"/>
        <v>0</v>
      </c>
      <c r="Q3909" s="10" t="s">
        <v>8313</v>
      </c>
      <c r="R3909" t="s">
        <v>8351</v>
      </c>
      <c r="S3909" s="14">
        <f t="shared" si="474"/>
        <v>42069.104421296302</v>
      </c>
      <c r="T3909" s="15">
        <f t="shared" si="475"/>
        <v>42099.062754629631</v>
      </c>
    </row>
    <row r="3910" spans="1:20" ht="33" hidden="1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476"/>
        <v>0</v>
      </c>
      <c r="P3910">
        <f t="shared" si="473"/>
        <v>0</v>
      </c>
      <c r="Q3910" s="10" t="s">
        <v>8313</v>
      </c>
      <c r="R3910" t="s">
        <v>8351</v>
      </c>
      <c r="S3910" s="14">
        <f t="shared" si="474"/>
        <v>42005.24998842593</v>
      </c>
      <c r="T3910" s="15">
        <f t="shared" si="475"/>
        <v>42035.841666666667</v>
      </c>
    </row>
    <row r="3911" spans="1:20" ht="49" hidden="1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476"/>
        <v>0</v>
      </c>
      <c r="P3911">
        <f t="shared" si="473"/>
        <v>0</v>
      </c>
      <c r="Q3911" s="10" t="s">
        <v>8313</v>
      </c>
      <c r="R3911" t="s">
        <v>8351</v>
      </c>
      <c r="S3911" s="14">
        <f t="shared" si="474"/>
        <v>42256.984791666662</v>
      </c>
      <c r="T3911" s="15">
        <f t="shared" si="475"/>
        <v>42286.984791666662</v>
      </c>
    </row>
    <row r="3912" spans="1:20" ht="33" hidden="1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476"/>
        <v>0</v>
      </c>
      <c r="P3912">
        <f t="shared" si="473"/>
        <v>0</v>
      </c>
      <c r="Q3912" s="10" t="s">
        <v>8313</v>
      </c>
      <c r="R3912" t="s">
        <v>8351</v>
      </c>
      <c r="S3912" s="14">
        <f t="shared" si="474"/>
        <v>42046.072743055556</v>
      </c>
      <c r="T3912" s="15">
        <f t="shared" si="475"/>
        <v>42091.031076388885</v>
      </c>
    </row>
    <row r="3913" spans="1:20" ht="49" hidden="1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476"/>
        <v>0</v>
      </c>
      <c r="P3913">
        <f t="shared" si="473"/>
        <v>0</v>
      </c>
      <c r="Q3913" s="10" t="s">
        <v>8313</v>
      </c>
      <c r="R3913" t="s">
        <v>8351</v>
      </c>
      <c r="S3913" s="14">
        <f t="shared" si="474"/>
        <v>42603.354131944448</v>
      </c>
      <c r="T3913" s="15">
        <f t="shared" si="475"/>
        <v>42633.354131944448</v>
      </c>
    </row>
    <row r="3914" spans="1:20" ht="49" hidden="1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476"/>
        <v>0</v>
      </c>
      <c r="P3914">
        <f t="shared" si="473"/>
        <v>0</v>
      </c>
      <c r="Q3914" s="10" t="s">
        <v>8313</v>
      </c>
      <c r="R3914" t="s">
        <v>8351</v>
      </c>
      <c r="S3914" s="14">
        <f t="shared" si="474"/>
        <v>42438.53907407407</v>
      </c>
      <c r="T3914" s="15">
        <f t="shared" si="475"/>
        <v>42468.497407407413</v>
      </c>
    </row>
    <row r="3915" spans="1:20" ht="33" hidden="1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476"/>
        <v>0</v>
      </c>
      <c r="P3915">
        <f t="shared" si="473"/>
        <v>0</v>
      </c>
      <c r="Q3915" s="10" t="s">
        <v>8327</v>
      </c>
      <c r="R3915" t="s">
        <v>8330</v>
      </c>
      <c r="S3915" s="14">
        <f t="shared" si="474"/>
        <v>42779.21365740741</v>
      </c>
      <c r="T3915" s="15">
        <f t="shared" si="475"/>
        <v>42839.171990740739</v>
      </c>
    </row>
    <row r="3916" spans="1:20" ht="49" hidden="1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476"/>
        <v>0</v>
      </c>
      <c r="P3916">
        <f t="shared" si="473"/>
        <v>0</v>
      </c>
      <c r="Q3916" s="10" t="s">
        <v>8327</v>
      </c>
      <c r="R3916" t="s">
        <v>8330</v>
      </c>
      <c r="S3916" s="14">
        <f t="shared" si="474"/>
        <v>42796.069571759261</v>
      </c>
      <c r="T3916" s="15">
        <f t="shared" si="475"/>
        <v>42826.027905092589</v>
      </c>
    </row>
    <row r="3917" spans="1:20" ht="81" hidden="1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476"/>
        <v>0</v>
      </c>
      <c r="P3917">
        <f t="shared" si="473"/>
        <v>0</v>
      </c>
      <c r="Q3917" s="10" t="s">
        <v>8327</v>
      </c>
      <c r="R3917" t="s">
        <v>8330</v>
      </c>
      <c r="S3917" s="14">
        <f t="shared" si="474"/>
        <v>42796.207870370374</v>
      </c>
      <c r="T3917" s="15">
        <f t="shared" si="475"/>
        <v>42820.147916666669</v>
      </c>
    </row>
    <row r="3918" spans="1:20" ht="49" hidden="1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476"/>
        <v>0</v>
      </c>
      <c r="P3918">
        <f t="shared" si="473"/>
        <v>0</v>
      </c>
      <c r="Q3918" s="10" t="s">
        <v>8327</v>
      </c>
      <c r="R3918" t="s">
        <v>8330</v>
      </c>
      <c r="S3918" s="14">
        <f t="shared" si="474"/>
        <v>42245.016736111109</v>
      </c>
      <c r="T3918" s="15">
        <f t="shared" si="475"/>
        <v>42256.666666666672</v>
      </c>
    </row>
    <row r="3919" spans="1:20" ht="49" hidden="1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476"/>
        <v>0</v>
      </c>
      <c r="P3919">
        <f t="shared" si="473"/>
        <v>0</v>
      </c>
      <c r="Q3919" s="10" t="s">
        <v>8327</v>
      </c>
      <c r="R3919" t="s">
        <v>8330</v>
      </c>
      <c r="S3919" s="14">
        <f t="shared" si="474"/>
        <v>42179.306388888886</v>
      </c>
      <c r="T3919" s="15">
        <f t="shared" si="475"/>
        <v>42239.306388888886</v>
      </c>
    </row>
    <row r="3920" spans="1:20" ht="49" hidden="1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476"/>
        <v>0</v>
      </c>
      <c r="P3920">
        <f t="shared" si="473"/>
        <v>0</v>
      </c>
      <c r="Q3920" s="10" t="s">
        <v>8327</v>
      </c>
      <c r="R3920" t="s">
        <v>8330</v>
      </c>
      <c r="S3920" s="14">
        <f t="shared" si="474"/>
        <v>42451.866967592592</v>
      </c>
      <c r="T3920" s="15">
        <f t="shared" si="475"/>
        <v>42491.866967592592</v>
      </c>
    </row>
    <row r="3921" spans="1:20" ht="49" hidden="1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476"/>
        <v>0</v>
      </c>
      <c r="P3921">
        <f t="shared" si="473"/>
        <v>0</v>
      </c>
      <c r="Q3921" s="10" t="s">
        <v>8327</v>
      </c>
      <c r="R3921" t="s">
        <v>8330</v>
      </c>
      <c r="S3921" s="14">
        <f t="shared" si="474"/>
        <v>42125.913807870369</v>
      </c>
      <c r="T3921" s="15">
        <f t="shared" si="475"/>
        <v>42185.913807870369</v>
      </c>
    </row>
    <row r="3922" spans="1:20" ht="49" hidden="1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476"/>
        <v>0</v>
      </c>
      <c r="P3922">
        <f t="shared" si="473"/>
        <v>0</v>
      </c>
      <c r="Q3922" s="10" t="s">
        <v>8327</v>
      </c>
      <c r="R3922" t="s">
        <v>8330</v>
      </c>
      <c r="S3922" s="14">
        <f t="shared" si="474"/>
        <v>42319.461377314816</v>
      </c>
      <c r="T3922" s="15">
        <f t="shared" si="475"/>
        <v>42349.461377314816</v>
      </c>
    </row>
    <row r="3923" spans="1:20" ht="49" hidden="1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476"/>
        <v>0</v>
      </c>
      <c r="P3923">
        <f t="shared" si="473"/>
        <v>0</v>
      </c>
      <c r="Q3923" s="10" t="s">
        <v>8327</v>
      </c>
      <c r="R3923" t="s">
        <v>8330</v>
      </c>
      <c r="S3923" s="14">
        <f t="shared" si="474"/>
        <v>42471.052152777775</v>
      </c>
      <c r="T3923" s="15">
        <f t="shared" si="475"/>
        <v>42531.052152777775</v>
      </c>
    </row>
    <row r="3924" spans="1:20" ht="49" hidden="1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476"/>
        <v>0</v>
      </c>
      <c r="P3924">
        <f t="shared" ref="P3924:P3987" si="477">IFERROR(ROUND(E3924/L3924,2),0)</f>
        <v>0</v>
      </c>
      <c r="Q3924" s="10" t="s">
        <v>8327</v>
      </c>
      <c r="R3924" t="s">
        <v>8330</v>
      </c>
      <c r="S3924" s="14">
        <f t="shared" ref="S3924:S3987" si="478">(((J3924/60)/60)/24)+DATE(1970,1,1)</f>
        <v>42272.087766203709</v>
      </c>
      <c r="T3924" s="15">
        <f t="shared" ref="T3924:T3987" si="479">(((I3924/60)/60)/24)+DATE(1970,1,1)</f>
        <v>42302.087766203709</v>
      </c>
    </row>
    <row r="3925" spans="1:20" ht="33" hidden="1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476"/>
        <v>0</v>
      </c>
      <c r="P3925">
        <f t="shared" si="477"/>
        <v>0</v>
      </c>
      <c r="Q3925" s="10" t="s">
        <v>8327</v>
      </c>
      <c r="R3925" t="s">
        <v>8330</v>
      </c>
      <c r="S3925" s="14">
        <f t="shared" si="478"/>
        <v>42152.906851851847</v>
      </c>
      <c r="T3925" s="15">
        <f t="shared" si="479"/>
        <v>42166.625</v>
      </c>
    </row>
    <row r="3926" spans="1:20" ht="49" hidden="1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476"/>
        <v>0</v>
      </c>
      <c r="P3926">
        <f t="shared" si="477"/>
        <v>0</v>
      </c>
      <c r="Q3926" s="10" t="s">
        <v>8327</v>
      </c>
      <c r="R3926" t="s">
        <v>8330</v>
      </c>
      <c r="S3926" s="14">
        <f t="shared" si="478"/>
        <v>42325.683807870373</v>
      </c>
      <c r="T3926" s="15">
        <f t="shared" si="479"/>
        <v>42385.208333333328</v>
      </c>
    </row>
    <row r="3927" spans="1:20" ht="49" hidden="1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476"/>
        <v>0</v>
      </c>
      <c r="P3927">
        <f t="shared" si="477"/>
        <v>0</v>
      </c>
      <c r="Q3927" s="10" t="s">
        <v>8327</v>
      </c>
      <c r="R3927" t="s">
        <v>8330</v>
      </c>
      <c r="S3927" s="14">
        <f t="shared" si="478"/>
        <v>42614.675625000003</v>
      </c>
      <c r="T3927" s="15">
        <f t="shared" si="479"/>
        <v>42626.895833333328</v>
      </c>
    </row>
    <row r="3928" spans="1:20" ht="49" hidden="1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476"/>
        <v>0</v>
      </c>
      <c r="P3928">
        <f t="shared" si="477"/>
        <v>0</v>
      </c>
      <c r="Q3928" s="10" t="s">
        <v>8327</v>
      </c>
      <c r="R3928" t="s">
        <v>8330</v>
      </c>
      <c r="S3928" s="14">
        <f t="shared" si="478"/>
        <v>42171.817384259266</v>
      </c>
      <c r="T3928" s="15">
        <f t="shared" si="479"/>
        <v>42201.817384259266</v>
      </c>
    </row>
    <row r="3929" spans="1:20" ht="33" hidden="1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476"/>
        <v>0</v>
      </c>
      <c r="P3929">
        <f t="shared" si="477"/>
        <v>0</v>
      </c>
      <c r="Q3929" s="10" t="s">
        <v>8313</v>
      </c>
      <c r="R3929" t="s">
        <v>8314</v>
      </c>
      <c r="S3929" s="14">
        <f t="shared" si="478"/>
        <v>41855.859814814816</v>
      </c>
      <c r="T3929" s="15">
        <f t="shared" si="479"/>
        <v>41876.859814814816</v>
      </c>
    </row>
    <row r="3930" spans="1:20" ht="49" hidden="1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476"/>
        <v>0</v>
      </c>
      <c r="P3930">
        <f t="shared" si="477"/>
        <v>0</v>
      </c>
      <c r="Q3930" s="10" t="s">
        <v>8313</v>
      </c>
      <c r="R3930" t="s">
        <v>8314</v>
      </c>
      <c r="S3930" s="14">
        <f t="shared" si="478"/>
        <v>41829.889027777775</v>
      </c>
      <c r="T3930" s="15">
        <f t="shared" si="479"/>
        <v>41859.889027777775</v>
      </c>
    </row>
    <row r="3931" spans="1:20" ht="49" hidden="1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476"/>
        <v>0</v>
      </c>
      <c r="P3931">
        <f t="shared" si="477"/>
        <v>0</v>
      </c>
      <c r="Q3931" s="10" t="s">
        <v>8313</v>
      </c>
      <c r="R3931" t="s">
        <v>8314</v>
      </c>
      <c r="S3931" s="14">
        <f t="shared" si="478"/>
        <v>42172.906678240746</v>
      </c>
      <c r="T3931" s="15">
        <f t="shared" si="479"/>
        <v>42186.906678240746</v>
      </c>
    </row>
    <row r="3932" spans="1:20" ht="33" hidden="1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476"/>
        <v>0</v>
      </c>
      <c r="P3932">
        <f t="shared" si="477"/>
        <v>0</v>
      </c>
      <c r="Q3932" s="10" t="s">
        <v>8313</v>
      </c>
      <c r="R3932" t="s">
        <v>8314</v>
      </c>
      <c r="S3932" s="14">
        <f t="shared" si="478"/>
        <v>42067.234375</v>
      </c>
      <c r="T3932" s="15">
        <f t="shared" si="479"/>
        <v>42097.192708333328</v>
      </c>
    </row>
    <row r="3933" spans="1:20" ht="49" hidden="1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476"/>
        <v>0</v>
      </c>
      <c r="P3933">
        <f t="shared" si="477"/>
        <v>0</v>
      </c>
      <c r="Q3933" s="10" t="s">
        <v>8316</v>
      </c>
      <c r="R3933" t="s">
        <v>8344</v>
      </c>
      <c r="S3933" s="14">
        <f t="shared" si="478"/>
        <v>42000.300243055557</v>
      </c>
      <c r="T3933" s="15">
        <f t="shared" si="479"/>
        <v>42030.300243055557</v>
      </c>
    </row>
    <row r="3934" spans="1:20" ht="49" hidden="1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476"/>
        <v>0</v>
      </c>
      <c r="P3934">
        <f t="shared" si="477"/>
        <v>0</v>
      </c>
      <c r="Q3934" s="10" t="s">
        <v>8316</v>
      </c>
      <c r="R3934" t="s">
        <v>8344</v>
      </c>
      <c r="S3934" s="14">
        <f t="shared" si="478"/>
        <v>42709.002881944441</v>
      </c>
      <c r="T3934" s="15">
        <f t="shared" si="479"/>
        <v>42739.002881944441</v>
      </c>
    </row>
    <row r="3935" spans="1:20" ht="49" hidden="1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476"/>
        <v>0</v>
      </c>
      <c r="P3935">
        <f t="shared" si="477"/>
        <v>0</v>
      </c>
      <c r="Q3935" s="10" t="s">
        <v>8316</v>
      </c>
      <c r="R3935" t="s">
        <v>8344</v>
      </c>
      <c r="S3935" s="14">
        <f t="shared" si="478"/>
        <v>41776.284780092588</v>
      </c>
      <c r="T3935" s="15">
        <f t="shared" si="479"/>
        <v>41806.284780092588</v>
      </c>
    </row>
    <row r="3936" spans="1:20" ht="33" hidden="1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476"/>
        <v>0</v>
      </c>
      <c r="P3936">
        <f t="shared" si="477"/>
        <v>0</v>
      </c>
      <c r="Q3936" s="10" t="s">
        <v>8316</v>
      </c>
      <c r="R3936" t="s">
        <v>8344</v>
      </c>
      <c r="S3936" s="14">
        <f t="shared" si="478"/>
        <v>42035.029224537036</v>
      </c>
      <c r="T3936" s="15">
        <f t="shared" si="479"/>
        <v>42064.029224537036</v>
      </c>
    </row>
    <row r="3937" spans="1:20" ht="49" hidden="1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476"/>
        <v>0</v>
      </c>
      <c r="P3937">
        <f t="shared" si="477"/>
        <v>0</v>
      </c>
      <c r="Q3937" s="10" t="s">
        <v>8316</v>
      </c>
      <c r="R3937" t="s">
        <v>8344</v>
      </c>
      <c r="S3937" s="14">
        <f t="shared" si="478"/>
        <v>41773.008738425924</v>
      </c>
      <c r="T3937" s="15">
        <f t="shared" si="479"/>
        <v>41803.008738425924</v>
      </c>
    </row>
    <row r="3938" spans="1:20" ht="49" hidden="1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476"/>
        <v>0</v>
      </c>
      <c r="P3938">
        <f t="shared" si="477"/>
        <v>0</v>
      </c>
      <c r="Q3938" s="10" t="s">
        <v>8313</v>
      </c>
      <c r="R3938" t="s">
        <v>8353</v>
      </c>
      <c r="S3938" s="14">
        <f t="shared" si="478"/>
        <v>42678.586655092593</v>
      </c>
      <c r="T3938" s="15">
        <f t="shared" si="479"/>
        <v>42708.628321759257</v>
      </c>
    </row>
    <row r="3939" spans="1:20" ht="49" hidden="1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476"/>
        <v>0</v>
      </c>
      <c r="P3939">
        <f t="shared" si="477"/>
        <v>0</v>
      </c>
      <c r="Q3939" s="10" t="s">
        <v>8313</v>
      </c>
      <c r="R3939" t="s">
        <v>8353</v>
      </c>
      <c r="S3939" s="14">
        <f t="shared" si="478"/>
        <v>42329.58839120371</v>
      </c>
      <c r="T3939" s="15">
        <f t="shared" si="479"/>
        <v>42359.58839120371</v>
      </c>
    </row>
    <row r="3940" spans="1:20" ht="49" hidden="1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476"/>
        <v>0</v>
      </c>
      <c r="P3940">
        <f t="shared" si="477"/>
        <v>0</v>
      </c>
      <c r="Q3940" s="10" t="s">
        <v>8313</v>
      </c>
      <c r="R3940" t="s">
        <v>8353</v>
      </c>
      <c r="S3940" s="14">
        <f t="shared" si="478"/>
        <v>42651.006273148145</v>
      </c>
      <c r="T3940" s="15">
        <f t="shared" si="479"/>
        <v>42711.047939814816</v>
      </c>
    </row>
    <row r="3941" spans="1:20" ht="49" hidden="1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476"/>
        <v>0</v>
      </c>
      <c r="P3941">
        <f t="shared" si="477"/>
        <v>0</v>
      </c>
      <c r="Q3941" s="10" t="s">
        <v>8313</v>
      </c>
      <c r="R3941" t="s">
        <v>8353</v>
      </c>
      <c r="S3941" s="14">
        <f t="shared" si="478"/>
        <v>41800.819571759261</v>
      </c>
      <c r="T3941" s="15">
        <f t="shared" si="479"/>
        <v>41830.819571759261</v>
      </c>
    </row>
    <row r="3942" spans="1:20" ht="49" hidden="1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476"/>
        <v>0</v>
      </c>
      <c r="P3942">
        <f t="shared" si="477"/>
        <v>0</v>
      </c>
      <c r="Q3942" s="10" t="s">
        <v>8313</v>
      </c>
      <c r="R3942" t="s">
        <v>8353</v>
      </c>
      <c r="S3942" s="14">
        <f t="shared" si="478"/>
        <v>41847.930694444447</v>
      </c>
      <c r="T3942" s="15">
        <f t="shared" si="479"/>
        <v>41877.930694444447</v>
      </c>
    </row>
    <row r="3943" spans="1:20" ht="49" hidden="1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476"/>
        <v>0</v>
      </c>
      <c r="P3943">
        <f t="shared" si="477"/>
        <v>0</v>
      </c>
      <c r="Q3943" s="10" t="s">
        <v>8316</v>
      </c>
      <c r="R3943" t="s">
        <v>8334</v>
      </c>
      <c r="S3943" s="14">
        <f t="shared" si="478"/>
        <v>41927.235636574071</v>
      </c>
      <c r="T3943" s="15">
        <f t="shared" si="479"/>
        <v>41957.277303240742</v>
      </c>
    </row>
    <row r="3944" spans="1:20" ht="49" hidden="1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476"/>
        <v>0</v>
      </c>
      <c r="P3944">
        <f t="shared" si="477"/>
        <v>0</v>
      </c>
      <c r="Q3944" s="10" t="s">
        <v>8316</v>
      </c>
      <c r="R3944" t="s">
        <v>8334</v>
      </c>
      <c r="S3944" s="14">
        <f t="shared" si="478"/>
        <v>40355.024953703702</v>
      </c>
      <c r="T3944" s="15">
        <f t="shared" si="479"/>
        <v>40390</v>
      </c>
    </row>
    <row r="3945" spans="1:20" ht="49" hidden="1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476"/>
        <v>0</v>
      </c>
      <c r="P3945">
        <f t="shared" si="477"/>
        <v>0</v>
      </c>
      <c r="Q3945" s="10" t="s">
        <v>8308</v>
      </c>
      <c r="R3945" t="s">
        <v>8342</v>
      </c>
      <c r="S3945" s="14">
        <f t="shared" si="478"/>
        <v>42167.813703703709</v>
      </c>
      <c r="T3945" s="15">
        <f t="shared" si="479"/>
        <v>42197.813703703709</v>
      </c>
    </row>
    <row r="3946" spans="1:20" ht="49" hidden="1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476"/>
        <v>0</v>
      </c>
      <c r="P3946">
        <f t="shared" si="477"/>
        <v>0</v>
      </c>
      <c r="Q3946" s="10" t="s">
        <v>8308</v>
      </c>
      <c r="R3946" t="s">
        <v>8342</v>
      </c>
      <c r="S3946" s="14">
        <f t="shared" si="478"/>
        <v>41897.702199074076</v>
      </c>
      <c r="T3946" s="15">
        <f t="shared" si="479"/>
        <v>41918.208333333336</v>
      </c>
    </row>
    <row r="3947" spans="1:20" ht="49" hidden="1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476"/>
        <v>0</v>
      </c>
      <c r="P3947">
        <f t="shared" si="477"/>
        <v>0</v>
      </c>
      <c r="Q3947" s="10" t="s">
        <v>8308</v>
      </c>
      <c r="R3947" t="s">
        <v>8342</v>
      </c>
      <c r="S3947" s="14">
        <f t="shared" si="478"/>
        <v>42060.001805555556</v>
      </c>
      <c r="T3947" s="15">
        <f t="shared" si="479"/>
        <v>42094.985416666663</v>
      </c>
    </row>
    <row r="3948" spans="1:20" ht="49" hidden="1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476"/>
        <v>0</v>
      </c>
      <c r="P3948">
        <f t="shared" si="477"/>
        <v>0</v>
      </c>
      <c r="Q3948" s="10" t="s">
        <v>8308</v>
      </c>
      <c r="R3948" t="s">
        <v>8342</v>
      </c>
      <c r="S3948" s="14">
        <f t="shared" si="478"/>
        <v>42198.775787037041</v>
      </c>
      <c r="T3948" s="15">
        <f t="shared" si="479"/>
        <v>42227.775787037041</v>
      </c>
    </row>
    <row r="3949" spans="1:20" ht="33" hidden="1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476"/>
        <v>0</v>
      </c>
      <c r="P3949">
        <f t="shared" si="477"/>
        <v>0</v>
      </c>
      <c r="Q3949" s="10" t="s">
        <v>8308</v>
      </c>
      <c r="R3949" t="s">
        <v>8342</v>
      </c>
      <c r="S3949" s="14">
        <f t="shared" si="478"/>
        <v>42708.842245370368</v>
      </c>
      <c r="T3949" s="15">
        <f t="shared" si="479"/>
        <v>42738.842245370368</v>
      </c>
    </row>
    <row r="3950" spans="1:20" ht="49" hidden="1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476"/>
        <v>0</v>
      </c>
      <c r="P3950">
        <f t="shared" si="477"/>
        <v>0</v>
      </c>
      <c r="Q3950" s="10" t="s">
        <v>8308</v>
      </c>
      <c r="R3950" t="s">
        <v>8342</v>
      </c>
      <c r="S3950" s="14">
        <f t="shared" si="478"/>
        <v>42101.633703703701</v>
      </c>
      <c r="T3950" s="15">
        <f t="shared" si="479"/>
        <v>42161.633703703701</v>
      </c>
    </row>
    <row r="3951" spans="1:20" ht="49" hidden="1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476"/>
        <v>0</v>
      </c>
      <c r="P3951">
        <f t="shared" si="477"/>
        <v>0</v>
      </c>
      <c r="Q3951" s="10" t="s">
        <v>8308</v>
      </c>
      <c r="R3951" t="s">
        <v>8342</v>
      </c>
      <c r="S3951" s="14">
        <f t="shared" si="478"/>
        <v>42103.676180555558</v>
      </c>
      <c r="T3951" s="15">
        <f t="shared" si="479"/>
        <v>42115.676180555558</v>
      </c>
    </row>
    <row r="3952" spans="1:20" ht="33" hidden="1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476"/>
        <v>0</v>
      </c>
      <c r="P3952">
        <f t="shared" si="477"/>
        <v>0</v>
      </c>
      <c r="Q3952" s="10" t="s">
        <v>8308</v>
      </c>
      <c r="R3952" t="s">
        <v>8342</v>
      </c>
      <c r="S3952" s="14">
        <f t="shared" si="478"/>
        <v>42130.78361111111</v>
      </c>
      <c r="T3952" s="15">
        <f t="shared" si="479"/>
        <v>42160.78361111111</v>
      </c>
    </row>
    <row r="3953" spans="1:20" ht="33" hidden="1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476"/>
        <v>0</v>
      </c>
      <c r="P3953">
        <f t="shared" si="477"/>
        <v>0</v>
      </c>
      <c r="Q3953" s="10" t="s">
        <v>8308</v>
      </c>
      <c r="R3953" t="s">
        <v>8342</v>
      </c>
      <c r="S3953" s="14">
        <f t="shared" si="478"/>
        <v>42264.620115740734</v>
      </c>
      <c r="T3953" s="15">
        <f t="shared" si="479"/>
        <v>42294.620115740734</v>
      </c>
    </row>
    <row r="3954" spans="1:20" ht="49" hidden="1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476"/>
        <v>0</v>
      </c>
      <c r="P3954">
        <f t="shared" si="477"/>
        <v>0</v>
      </c>
      <c r="Q3954" s="10" t="s">
        <v>8308</v>
      </c>
      <c r="R3954" t="s">
        <v>8342</v>
      </c>
      <c r="S3954" s="14">
        <f t="shared" si="478"/>
        <v>41978.930972222224</v>
      </c>
      <c r="T3954" s="15">
        <f t="shared" si="479"/>
        <v>42035.027083333334</v>
      </c>
    </row>
    <row r="3955" spans="1:20" ht="49" hidden="1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476"/>
        <v>0</v>
      </c>
      <c r="P3955">
        <f t="shared" si="477"/>
        <v>0</v>
      </c>
      <c r="Q3955" s="10" t="s">
        <v>8308</v>
      </c>
      <c r="R3955" t="s">
        <v>8342</v>
      </c>
      <c r="S3955" s="14">
        <f t="shared" si="478"/>
        <v>42466.858888888892</v>
      </c>
      <c r="T3955" s="15">
        <f t="shared" si="479"/>
        <v>42490.916666666672</v>
      </c>
    </row>
    <row r="3956" spans="1:20" ht="49" hidden="1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476"/>
        <v>0</v>
      </c>
      <c r="P3956">
        <f t="shared" si="477"/>
        <v>0</v>
      </c>
      <c r="Q3956" s="10" t="s">
        <v>8308</v>
      </c>
      <c r="R3956" t="s">
        <v>8342</v>
      </c>
      <c r="S3956" s="14">
        <f t="shared" si="478"/>
        <v>42322.011574074073</v>
      </c>
      <c r="T3956" s="15">
        <f t="shared" si="479"/>
        <v>42367.011574074073</v>
      </c>
    </row>
    <row r="3957" spans="1:20" ht="33" hidden="1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476"/>
        <v>0</v>
      </c>
      <c r="P3957">
        <f t="shared" si="477"/>
        <v>0</v>
      </c>
      <c r="Q3957" s="10" t="s">
        <v>8308</v>
      </c>
      <c r="R3957" t="s">
        <v>8342</v>
      </c>
      <c r="S3957" s="14">
        <f t="shared" si="478"/>
        <v>42248.934675925921</v>
      </c>
      <c r="T3957" s="15">
        <f t="shared" si="479"/>
        <v>42303.934675925921</v>
      </c>
    </row>
    <row r="3958" spans="1:20" ht="49" hidden="1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476"/>
        <v>0</v>
      </c>
      <c r="P3958">
        <f t="shared" si="477"/>
        <v>0</v>
      </c>
      <c r="Q3958" s="10" t="s">
        <v>8308</v>
      </c>
      <c r="R3958" t="s">
        <v>8342</v>
      </c>
      <c r="S3958" s="14">
        <f t="shared" si="478"/>
        <v>42346.736400462964</v>
      </c>
      <c r="T3958" s="15">
        <f t="shared" si="479"/>
        <v>42386.958333333328</v>
      </c>
    </row>
    <row r="3959" spans="1:20" ht="49" hidden="1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476"/>
        <v>0</v>
      </c>
      <c r="P3959">
        <f t="shared" si="477"/>
        <v>0</v>
      </c>
      <c r="Q3959" s="10" t="s">
        <v>8308</v>
      </c>
      <c r="R3959" t="s">
        <v>8342</v>
      </c>
      <c r="S3959" s="14">
        <f t="shared" si="478"/>
        <v>42380.812627314815</v>
      </c>
      <c r="T3959" s="15">
        <f t="shared" si="479"/>
        <v>42410.812627314815</v>
      </c>
    </row>
    <row r="3960" spans="1:20" ht="49" hidden="1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476"/>
        <v>0</v>
      </c>
      <c r="P3960">
        <f t="shared" si="477"/>
        <v>0</v>
      </c>
      <c r="Q3960" s="10" t="s">
        <v>8308</v>
      </c>
      <c r="R3960" t="s">
        <v>8342</v>
      </c>
      <c r="S3960" s="14">
        <f t="shared" si="478"/>
        <v>42150.777731481481</v>
      </c>
      <c r="T3960" s="15">
        <f t="shared" si="479"/>
        <v>42180.777731481481</v>
      </c>
    </row>
    <row r="3961" spans="1:20" ht="49" hidden="1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476"/>
        <v>0</v>
      </c>
      <c r="P3961">
        <f t="shared" si="477"/>
        <v>0</v>
      </c>
      <c r="Q3961" s="10" t="s">
        <v>8308</v>
      </c>
      <c r="R3961" t="s">
        <v>8342</v>
      </c>
      <c r="S3961" s="14">
        <f t="shared" si="478"/>
        <v>42592.836076388892</v>
      </c>
      <c r="T3961" s="15">
        <f t="shared" si="479"/>
        <v>42622.836076388892</v>
      </c>
    </row>
    <row r="3962" spans="1:20" ht="49" hidden="1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476"/>
        <v>0</v>
      </c>
      <c r="P3962">
        <f t="shared" si="477"/>
        <v>0</v>
      </c>
      <c r="Q3962" s="10" t="s">
        <v>8308</v>
      </c>
      <c r="R3962" t="s">
        <v>8342</v>
      </c>
      <c r="S3962" s="14">
        <f t="shared" si="478"/>
        <v>42669.870173611111</v>
      </c>
      <c r="T3962" s="15">
        <f t="shared" si="479"/>
        <v>42699.911840277782</v>
      </c>
    </row>
    <row r="3963" spans="1:20" ht="33" hidden="1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476"/>
        <v>0</v>
      </c>
      <c r="P3963">
        <f t="shared" si="477"/>
        <v>0</v>
      </c>
      <c r="Q3963" s="10" t="s">
        <v>8308</v>
      </c>
      <c r="R3963" t="s">
        <v>8342</v>
      </c>
      <c r="S3963" s="14">
        <f t="shared" si="478"/>
        <v>42213.013078703705</v>
      </c>
      <c r="T3963" s="15">
        <f t="shared" si="479"/>
        <v>42242.013078703705</v>
      </c>
    </row>
    <row r="3964" spans="1:20" ht="33" hidden="1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476"/>
        <v>0</v>
      </c>
      <c r="P3964">
        <f t="shared" si="477"/>
        <v>0</v>
      </c>
      <c r="Q3964" s="10" t="s">
        <v>8308</v>
      </c>
      <c r="R3964" t="s">
        <v>8342</v>
      </c>
      <c r="S3964" s="14">
        <f t="shared" si="478"/>
        <v>42237.016388888893</v>
      </c>
      <c r="T3964" s="15">
        <f t="shared" si="479"/>
        <v>42282.016388888893</v>
      </c>
    </row>
    <row r="3965" spans="1:20" ht="49" hidden="1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476"/>
        <v>0</v>
      </c>
      <c r="P3965">
        <f t="shared" si="477"/>
        <v>0</v>
      </c>
      <c r="Q3965" s="10" t="s">
        <v>8308</v>
      </c>
      <c r="R3965" t="s">
        <v>8342</v>
      </c>
      <c r="S3965" s="14">
        <f t="shared" si="478"/>
        <v>41954.838240740741</v>
      </c>
      <c r="T3965" s="15">
        <f t="shared" si="479"/>
        <v>42014.838240740741</v>
      </c>
    </row>
    <row r="3966" spans="1:20" ht="49" hidden="1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476"/>
        <v>0</v>
      </c>
      <c r="P3966">
        <f t="shared" si="477"/>
        <v>0</v>
      </c>
      <c r="Q3966" s="10" t="s">
        <v>8308</v>
      </c>
      <c r="R3966" t="s">
        <v>8342</v>
      </c>
      <c r="S3966" s="14">
        <f t="shared" si="478"/>
        <v>41968.262314814812</v>
      </c>
      <c r="T3966" s="15">
        <f t="shared" si="479"/>
        <v>42008.262314814812</v>
      </c>
    </row>
    <row r="3967" spans="1:20" ht="49" hidden="1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476"/>
        <v>0</v>
      </c>
      <c r="P3967">
        <f t="shared" si="477"/>
        <v>0</v>
      </c>
      <c r="Q3967" s="10" t="s">
        <v>8308</v>
      </c>
      <c r="R3967" t="s">
        <v>8342</v>
      </c>
      <c r="S3967" s="14">
        <f t="shared" si="478"/>
        <v>42276.120636574073</v>
      </c>
      <c r="T3967" s="15">
        <f t="shared" si="479"/>
        <v>42306.120636574073</v>
      </c>
    </row>
    <row r="3968" spans="1:20" ht="49" hidden="1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476"/>
        <v>0</v>
      </c>
      <c r="P3968">
        <f t="shared" si="477"/>
        <v>0</v>
      </c>
      <c r="Q3968" s="10" t="s">
        <v>8308</v>
      </c>
      <c r="R3968" t="s">
        <v>8342</v>
      </c>
      <c r="S3968" s="14">
        <f t="shared" si="478"/>
        <v>42717.121377314819</v>
      </c>
      <c r="T3968" s="15">
        <f t="shared" si="479"/>
        <v>42745.372916666667</v>
      </c>
    </row>
    <row r="3969" spans="1:20" ht="49" hidden="1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476"/>
        <v>0</v>
      </c>
      <c r="P3969">
        <f t="shared" si="477"/>
        <v>0</v>
      </c>
      <c r="Q3969" s="10" t="s">
        <v>8308</v>
      </c>
      <c r="R3969" t="s">
        <v>8342</v>
      </c>
      <c r="S3969" s="14">
        <f t="shared" si="478"/>
        <v>41976.88490740741</v>
      </c>
      <c r="T3969" s="15">
        <f t="shared" si="479"/>
        <v>42006.88490740741</v>
      </c>
    </row>
    <row r="3970" spans="1:20" ht="49" hidden="1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ref="O3970:O4033" si="480">ROUND(E3970/D3970*100,0)</f>
        <v>0</v>
      </c>
      <c r="P3970">
        <f t="shared" si="477"/>
        <v>0</v>
      </c>
      <c r="Q3970" s="10" t="s">
        <v>8308</v>
      </c>
      <c r="R3970" t="s">
        <v>8342</v>
      </c>
      <c r="S3970" s="14">
        <f t="shared" si="478"/>
        <v>42157.916481481487</v>
      </c>
      <c r="T3970" s="15">
        <f t="shared" si="479"/>
        <v>42187.916481481487</v>
      </c>
    </row>
    <row r="3971" spans="1:20" ht="49" hidden="1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si="480"/>
        <v>0</v>
      </c>
      <c r="P3971">
        <f t="shared" si="477"/>
        <v>0</v>
      </c>
      <c r="Q3971" s="10" t="s">
        <v>8308</v>
      </c>
      <c r="R3971" t="s">
        <v>8342</v>
      </c>
      <c r="S3971" s="14">
        <f t="shared" si="478"/>
        <v>41956.853078703702</v>
      </c>
      <c r="T3971" s="15">
        <f t="shared" si="479"/>
        <v>41991.853078703702</v>
      </c>
    </row>
    <row r="3972" spans="1:20" ht="49" hidden="1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480"/>
        <v>0</v>
      </c>
      <c r="P3972">
        <f t="shared" si="477"/>
        <v>0</v>
      </c>
      <c r="Q3972" s="10" t="s">
        <v>8308</v>
      </c>
      <c r="R3972" t="s">
        <v>8342</v>
      </c>
      <c r="S3972" s="14">
        <f t="shared" si="478"/>
        <v>42444.268101851849</v>
      </c>
      <c r="T3972" s="15">
        <f t="shared" si="479"/>
        <v>42474.268101851849</v>
      </c>
    </row>
    <row r="3973" spans="1:20" ht="49" hidden="1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480"/>
        <v>0</v>
      </c>
      <c r="P3973">
        <f t="shared" si="477"/>
        <v>0</v>
      </c>
      <c r="Q3973" s="10" t="s">
        <v>8319</v>
      </c>
      <c r="R3973" t="s">
        <v>8345</v>
      </c>
      <c r="S3973" s="14">
        <f t="shared" si="478"/>
        <v>42342.03943287037</v>
      </c>
      <c r="T3973" s="15">
        <f t="shared" si="479"/>
        <v>42372.03943287037</v>
      </c>
    </row>
    <row r="3974" spans="1:20" ht="65" hidden="1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480"/>
        <v>0</v>
      </c>
      <c r="P3974">
        <f t="shared" si="477"/>
        <v>0</v>
      </c>
      <c r="Q3974" s="10" t="s">
        <v>8319</v>
      </c>
      <c r="R3974" t="s">
        <v>8345</v>
      </c>
      <c r="S3974" s="14">
        <f t="shared" si="478"/>
        <v>42224.408275462964</v>
      </c>
      <c r="T3974" s="15">
        <f t="shared" si="479"/>
        <v>42254.408275462964</v>
      </c>
    </row>
    <row r="3975" spans="1:20" ht="49" hidden="1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480"/>
        <v>0</v>
      </c>
      <c r="P3975">
        <f t="shared" si="477"/>
        <v>0</v>
      </c>
      <c r="Q3975" s="10" t="s">
        <v>8319</v>
      </c>
      <c r="R3975" t="s">
        <v>8345</v>
      </c>
      <c r="S3975" s="14">
        <f t="shared" si="478"/>
        <v>42655.736956018518</v>
      </c>
      <c r="T3975" s="15">
        <f t="shared" si="479"/>
        <v>42700.778622685189</v>
      </c>
    </row>
    <row r="3976" spans="1:20" ht="49" hidden="1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480"/>
        <v>0</v>
      </c>
      <c r="P3976">
        <f t="shared" si="477"/>
        <v>0</v>
      </c>
      <c r="Q3976" s="10" t="s">
        <v>8319</v>
      </c>
      <c r="R3976" t="s">
        <v>8345</v>
      </c>
      <c r="S3976" s="14">
        <f t="shared" si="478"/>
        <v>41831.884108796294</v>
      </c>
      <c r="T3976" s="15">
        <f t="shared" si="479"/>
        <v>41861.884108796294</v>
      </c>
    </row>
    <row r="3977" spans="1:20" ht="49" hidden="1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480"/>
        <v>0</v>
      </c>
      <c r="P3977">
        <f t="shared" si="477"/>
        <v>0</v>
      </c>
      <c r="Q3977" s="10" t="s">
        <v>8319</v>
      </c>
      <c r="R3977" t="s">
        <v>8345</v>
      </c>
      <c r="S3977" s="14">
        <f t="shared" si="478"/>
        <v>41993.738298611104</v>
      </c>
      <c r="T3977" s="15">
        <f t="shared" si="479"/>
        <v>42053.738298611104</v>
      </c>
    </row>
    <row r="3978" spans="1:20" ht="49" hidden="1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480"/>
        <v>0</v>
      </c>
      <c r="P3978">
        <f t="shared" si="477"/>
        <v>0</v>
      </c>
      <c r="Q3978" s="10" t="s">
        <v>8319</v>
      </c>
      <c r="R3978" t="s">
        <v>8345</v>
      </c>
      <c r="S3978" s="14">
        <f t="shared" si="478"/>
        <v>42164.170046296291</v>
      </c>
      <c r="T3978" s="15">
        <f t="shared" si="479"/>
        <v>42224.170046296291</v>
      </c>
    </row>
    <row r="3979" spans="1:20" ht="49" hidden="1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480"/>
        <v>0</v>
      </c>
      <c r="P3979">
        <f t="shared" si="477"/>
        <v>0</v>
      </c>
      <c r="Q3979" s="10" t="s">
        <v>8319</v>
      </c>
      <c r="R3979" t="s">
        <v>8345</v>
      </c>
      <c r="S3979" s="14">
        <f t="shared" si="478"/>
        <v>42397.89980324074</v>
      </c>
      <c r="T3979" s="15">
        <f t="shared" si="479"/>
        <v>42427.89980324074</v>
      </c>
    </row>
    <row r="3980" spans="1:20" ht="49" hidden="1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480"/>
        <v>0</v>
      </c>
      <c r="P3980">
        <f t="shared" si="477"/>
        <v>0</v>
      </c>
      <c r="Q3980" s="10" t="s">
        <v>8319</v>
      </c>
      <c r="R3980" t="s">
        <v>8345</v>
      </c>
      <c r="S3980" s="14">
        <f t="shared" si="478"/>
        <v>42031.965138888889</v>
      </c>
      <c r="T3980" s="15">
        <f t="shared" si="479"/>
        <v>42080.75</v>
      </c>
    </row>
    <row r="3981" spans="1:20" ht="49" hidden="1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480"/>
        <v>0</v>
      </c>
      <c r="P3981">
        <f t="shared" si="477"/>
        <v>0</v>
      </c>
      <c r="Q3981" s="10" t="s">
        <v>8319</v>
      </c>
      <c r="R3981" t="s">
        <v>8345</v>
      </c>
      <c r="S3981" s="14">
        <f t="shared" si="478"/>
        <v>42265.818622685183</v>
      </c>
      <c r="T3981" s="15">
        <f t="shared" si="479"/>
        <v>42295.818622685183</v>
      </c>
    </row>
    <row r="3982" spans="1:20" ht="49" hidden="1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480"/>
        <v>0</v>
      </c>
      <c r="P3982">
        <f t="shared" si="477"/>
        <v>0</v>
      </c>
      <c r="Q3982" s="10" t="s">
        <v>8319</v>
      </c>
      <c r="R3982" t="s">
        <v>8357</v>
      </c>
      <c r="S3982" s="14">
        <f t="shared" si="478"/>
        <v>42498.899398148147</v>
      </c>
      <c r="T3982" s="15">
        <f t="shared" si="479"/>
        <v>42528.879166666666</v>
      </c>
    </row>
    <row r="3983" spans="1:20" ht="33" hidden="1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480"/>
        <v>0</v>
      </c>
      <c r="P3983">
        <f t="shared" si="477"/>
        <v>0</v>
      </c>
      <c r="Q3983" s="10" t="s">
        <v>8319</v>
      </c>
      <c r="R3983" t="s">
        <v>8357</v>
      </c>
      <c r="S3983" s="14">
        <f t="shared" si="478"/>
        <v>41928.015439814815</v>
      </c>
      <c r="T3983" s="15">
        <f t="shared" si="479"/>
        <v>41958.057106481487</v>
      </c>
    </row>
    <row r="3984" spans="1:20" ht="65" hidden="1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480"/>
        <v>0</v>
      </c>
      <c r="P3984">
        <f t="shared" si="477"/>
        <v>0</v>
      </c>
      <c r="Q3984" s="10" t="s">
        <v>8319</v>
      </c>
      <c r="R3984" t="s">
        <v>8357</v>
      </c>
      <c r="S3984" s="14">
        <f t="shared" si="478"/>
        <v>42047.05574074074</v>
      </c>
      <c r="T3984" s="15">
        <f t="shared" si="479"/>
        <v>42077.014074074075</v>
      </c>
    </row>
    <row r="3985" spans="1:20" ht="21" hidden="1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480"/>
        <v>0</v>
      </c>
      <c r="P3985">
        <f t="shared" si="477"/>
        <v>0</v>
      </c>
      <c r="Q3985" s="10" t="s">
        <v>8319</v>
      </c>
      <c r="R3985" t="s">
        <v>8357</v>
      </c>
      <c r="S3985" s="14">
        <f t="shared" si="478"/>
        <v>42105.072962962964</v>
      </c>
      <c r="T3985" s="15">
        <f t="shared" si="479"/>
        <v>42135.072962962964</v>
      </c>
    </row>
    <row r="3986" spans="1:20" ht="49" hidden="1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480"/>
        <v>0</v>
      </c>
      <c r="P3986">
        <f t="shared" si="477"/>
        <v>0</v>
      </c>
      <c r="Q3986" s="10" t="s">
        <v>8319</v>
      </c>
      <c r="R3986" t="s">
        <v>8357</v>
      </c>
      <c r="S3986" s="14">
        <f t="shared" si="478"/>
        <v>41835.951782407406</v>
      </c>
      <c r="T3986" s="15">
        <f t="shared" si="479"/>
        <v>41865.951782407406</v>
      </c>
    </row>
    <row r="3987" spans="1:20" ht="49" hidden="1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480"/>
        <v>0</v>
      </c>
      <c r="P3987">
        <f t="shared" si="477"/>
        <v>0</v>
      </c>
      <c r="Q3987" s="10" t="s">
        <v>8319</v>
      </c>
      <c r="R3987" t="s">
        <v>8357</v>
      </c>
      <c r="S3987" s="14">
        <f t="shared" si="478"/>
        <v>42371.446909722217</v>
      </c>
      <c r="T3987" s="15">
        <f t="shared" si="479"/>
        <v>42401.446909722217</v>
      </c>
    </row>
    <row r="3988" spans="1:20" ht="49" hidden="1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480"/>
        <v>0</v>
      </c>
      <c r="P3988">
        <f t="shared" ref="P3988:P4051" si="481">IFERROR(ROUND(E3988/L3988,2),0)</f>
        <v>0</v>
      </c>
      <c r="Q3988" s="10" t="s">
        <v>8319</v>
      </c>
      <c r="R3988" t="s">
        <v>8357</v>
      </c>
      <c r="S3988" s="14">
        <f t="shared" ref="S3988:S4051" si="482">(((J3988/60)/60)/24)+DATE(1970,1,1)</f>
        <v>41971.876863425925</v>
      </c>
      <c r="T3988" s="15">
        <f t="shared" ref="T3988:T4051" si="483">(((I3988/60)/60)/24)+DATE(1970,1,1)</f>
        <v>41986.876863425925</v>
      </c>
    </row>
    <row r="3989" spans="1:20" ht="49" hidden="1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480"/>
        <v>0</v>
      </c>
      <c r="P3989">
        <f t="shared" si="481"/>
        <v>0</v>
      </c>
      <c r="Q3989" s="10" t="s">
        <v>8319</v>
      </c>
      <c r="R3989" t="s">
        <v>8357</v>
      </c>
      <c r="S3989" s="14">
        <f t="shared" si="482"/>
        <v>42732.00681712963</v>
      </c>
      <c r="T3989" s="15">
        <f t="shared" si="483"/>
        <v>42792.00681712963</v>
      </c>
    </row>
    <row r="3990" spans="1:20" ht="49" hidden="1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480"/>
        <v>0</v>
      </c>
      <c r="P3990">
        <f t="shared" si="481"/>
        <v>0</v>
      </c>
      <c r="Q3990" s="10" t="s">
        <v>8319</v>
      </c>
      <c r="R3990" t="s">
        <v>8357</v>
      </c>
      <c r="S3990" s="14">
        <f t="shared" si="482"/>
        <v>41942.653379629628</v>
      </c>
      <c r="T3990" s="15">
        <f t="shared" si="483"/>
        <v>41972.6950462963</v>
      </c>
    </row>
    <row r="3991" spans="1:20" ht="49" hidden="1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480"/>
        <v>0</v>
      </c>
      <c r="P3991">
        <f t="shared" si="481"/>
        <v>0</v>
      </c>
      <c r="Q3991" s="10" t="s">
        <v>8319</v>
      </c>
      <c r="R3991" t="s">
        <v>8357</v>
      </c>
      <c r="S3991" s="14">
        <f t="shared" si="482"/>
        <v>41926.680879629632</v>
      </c>
      <c r="T3991" s="15">
        <f t="shared" si="483"/>
        <v>41956.722546296296</v>
      </c>
    </row>
    <row r="3992" spans="1:20" ht="49" hidden="1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480"/>
        <v>0</v>
      </c>
      <c r="P3992">
        <f t="shared" si="481"/>
        <v>0</v>
      </c>
      <c r="Q3992" s="10" t="s">
        <v>8319</v>
      </c>
      <c r="R3992" t="s">
        <v>8357</v>
      </c>
      <c r="S3992" s="14">
        <f t="shared" si="482"/>
        <v>42612.600520833337</v>
      </c>
      <c r="T3992" s="15">
        <f t="shared" si="483"/>
        <v>42658.806249999994</v>
      </c>
    </row>
    <row r="3993" spans="1:20" ht="49" hidden="1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480"/>
        <v>0</v>
      </c>
      <c r="P3993">
        <f t="shared" si="481"/>
        <v>0</v>
      </c>
      <c r="Q3993" s="10" t="s">
        <v>8319</v>
      </c>
      <c r="R3993" t="s">
        <v>8345</v>
      </c>
      <c r="S3993" s="14">
        <f t="shared" si="482"/>
        <v>42260.528807870374</v>
      </c>
      <c r="T3993" s="15">
        <f t="shared" si="483"/>
        <v>42290.528807870374</v>
      </c>
    </row>
    <row r="3994" spans="1:20" ht="33" hidden="1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480"/>
        <v>0</v>
      </c>
      <c r="P3994">
        <f t="shared" si="481"/>
        <v>0</v>
      </c>
      <c r="Q3994" s="10" t="s">
        <v>8319</v>
      </c>
      <c r="R3994" t="s">
        <v>8345</v>
      </c>
      <c r="S3994" s="14">
        <f t="shared" si="482"/>
        <v>42155.139479166668</v>
      </c>
      <c r="T3994" s="15">
        <f t="shared" si="483"/>
        <v>42215.139479166668</v>
      </c>
    </row>
    <row r="3995" spans="1:20" ht="49" hidden="1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480"/>
        <v>0</v>
      </c>
      <c r="P3995">
        <f t="shared" si="481"/>
        <v>0</v>
      </c>
      <c r="Q3995" s="10" t="s">
        <v>8319</v>
      </c>
      <c r="R3995" t="s">
        <v>8345</v>
      </c>
      <c r="S3995" s="14">
        <f t="shared" si="482"/>
        <v>41822.040497685186</v>
      </c>
      <c r="T3995" s="15">
        <f t="shared" si="483"/>
        <v>41852.040497685186</v>
      </c>
    </row>
    <row r="3996" spans="1:20" ht="49" hidden="1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480"/>
        <v>0</v>
      </c>
      <c r="P3996">
        <f t="shared" si="481"/>
        <v>0</v>
      </c>
      <c r="Q3996" s="10" t="s">
        <v>8319</v>
      </c>
      <c r="R3996" t="s">
        <v>8345</v>
      </c>
      <c r="S3996" s="14">
        <f t="shared" si="482"/>
        <v>41842.980879629627</v>
      </c>
      <c r="T3996" s="15">
        <f t="shared" si="483"/>
        <v>41872.980879629627</v>
      </c>
    </row>
    <row r="3997" spans="1:20" ht="49" hidden="1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480"/>
        <v>0</v>
      </c>
      <c r="P3997">
        <f t="shared" si="481"/>
        <v>0</v>
      </c>
      <c r="Q3997" s="10" t="s">
        <v>8319</v>
      </c>
      <c r="R3997" t="s">
        <v>8345</v>
      </c>
      <c r="S3997" s="14">
        <f t="shared" si="482"/>
        <v>42077.119409722218</v>
      </c>
      <c r="T3997" s="15">
        <f t="shared" si="483"/>
        <v>42107.119409722218</v>
      </c>
    </row>
    <row r="3998" spans="1:20" ht="49" hidden="1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480"/>
        <v>0</v>
      </c>
      <c r="P3998">
        <f t="shared" si="481"/>
        <v>0</v>
      </c>
      <c r="Q3998" s="10" t="s">
        <v>8319</v>
      </c>
      <c r="R3998" t="s">
        <v>8345</v>
      </c>
      <c r="S3998" s="14">
        <f t="shared" si="482"/>
        <v>41829.592002314814</v>
      </c>
      <c r="T3998" s="15">
        <f t="shared" si="483"/>
        <v>41874.592002314814</v>
      </c>
    </row>
    <row r="3999" spans="1:20" ht="49" hidden="1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480"/>
        <v>0</v>
      </c>
      <c r="P3999">
        <f t="shared" si="481"/>
        <v>0</v>
      </c>
      <c r="Q3999" s="10" t="s">
        <v>8319</v>
      </c>
      <c r="R3999" t="s">
        <v>8345</v>
      </c>
      <c r="S3999" s="14">
        <f t="shared" si="482"/>
        <v>42487.825752314813</v>
      </c>
      <c r="T3999" s="15">
        <f t="shared" si="483"/>
        <v>42508.825752314813</v>
      </c>
    </row>
    <row r="4000" spans="1:20" ht="49" hidden="1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480"/>
        <v>0</v>
      </c>
      <c r="P4000">
        <f t="shared" si="481"/>
        <v>0</v>
      </c>
      <c r="Q4000" s="10" t="s">
        <v>8319</v>
      </c>
      <c r="R4000" t="s">
        <v>8345</v>
      </c>
      <c r="S4000" s="14">
        <f t="shared" si="482"/>
        <v>41986.108726851846</v>
      </c>
      <c r="T4000" s="15">
        <f t="shared" si="483"/>
        <v>42016.108726851846</v>
      </c>
    </row>
    <row r="4001" spans="1:20" ht="33" hidden="1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480"/>
        <v>0</v>
      </c>
      <c r="P4001">
        <f t="shared" si="481"/>
        <v>0</v>
      </c>
      <c r="Q4001" s="10" t="s">
        <v>8319</v>
      </c>
      <c r="R4001" t="s">
        <v>8345</v>
      </c>
      <c r="S4001" s="14">
        <f t="shared" si="482"/>
        <v>42060.00980324074</v>
      </c>
      <c r="T4001" s="15">
        <f t="shared" si="483"/>
        <v>42104.968136574069</v>
      </c>
    </row>
    <row r="4002" spans="1:20" ht="49" hidden="1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480"/>
        <v>0</v>
      </c>
      <c r="P4002">
        <f t="shared" si="481"/>
        <v>0</v>
      </c>
      <c r="Q4002" s="10" t="s">
        <v>8319</v>
      </c>
      <c r="R4002" t="s">
        <v>8345</v>
      </c>
      <c r="S4002" s="14">
        <f t="shared" si="482"/>
        <v>41830.820567129631</v>
      </c>
      <c r="T4002" s="15">
        <f t="shared" si="483"/>
        <v>41855.820567129631</v>
      </c>
    </row>
    <row r="4003" spans="1:20" ht="49" hidden="1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480"/>
        <v>0</v>
      </c>
      <c r="P4003">
        <f t="shared" si="481"/>
        <v>0</v>
      </c>
      <c r="Q4003" s="10" t="s">
        <v>8319</v>
      </c>
      <c r="R4003" t="s">
        <v>8345</v>
      </c>
      <c r="S4003" s="14">
        <f t="shared" si="482"/>
        <v>42238.022905092599</v>
      </c>
      <c r="T4003" s="15">
        <f t="shared" si="483"/>
        <v>42286.708333333328</v>
      </c>
    </row>
    <row r="4004" spans="1:20" ht="33" hidden="1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480"/>
        <v>0</v>
      </c>
      <c r="P4004">
        <f t="shared" si="481"/>
        <v>0</v>
      </c>
      <c r="Q4004" s="10" t="s">
        <v>8319</v>
      </c>
      <c r="R4004" t="s">
        <v>8345</v>
      </c>
      <c r="S4004" s="14">
        <f t="shared" si="482"/>
        <v>42140.173252314817</v>
      </c>
      <c r="T4004" s="15">
        <f t="shared" si="483"/>
        <v>42170.173252314817</v>
      </c>
    </row>
    <row r="4005" spans="1:20" ht="49" hidden="1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480"/>
        <v>0</v>
      </c>
      <c r="P4005">
        <f t="shared" si="481"/>
        <v>0</v>
      </c>
      <c r="Q4005" s="10" t="s">
        <v>8319</v>
      </c>
      <c r="R4005" t="s">
        <v>8345</v>
      </c>
      <c r="S4005" s="14">
        <f t="shared" si="482"/>
        <v>42388.589085648149</v>
      </c>
      <c r="T4005" s="15">
        <f t="shared" si="483"/>
        <v>42395.589085648149</v>
      </c>
    </row>
    <row r="4006" spans="1:20" ht="49" hidden="1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480"/>
        <v>0</v>
      </c>
      <c r="P4006">
        <f t="shared" si="481"/>
        <v>0</v>
      </c>
      <c r="Q4006" s="10" t="s">
        <v>8319</v>
      </c>
      <c r="R4006" t="s">
        <v>8345</v>
      </c>
      <c r="S4006" s="14">
        <f t="shared" si="482"/>
        <v>42089.84520833334</v>
      </c>
      <c r="T4006" s="15">
        <f t="shared" si="483"/>
        <v>42119.84520833334</v>
      </c>
    </row>
    <row r="4007" spans="1:20" ht="65" hidden="1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480"/>
        <v>0</v>
      </c>
      <c r="P4007">
        <f t="shared" si="481"/>
        <v>0</v>
      </c>
      <c r="Q4007" s="10" t="s">
        <v>8308</v>
      </c>
      <c r="R4007" t="s">
        <v>8315</v>
      </c>
      <c r="S4007" s="14">
        <f t="shared" si="482"/>
        <v>42536.246620370366</v>
      </c>
      <c r="T4007" s="15">
        <f t="shared" si="483"/>
        <v>42566.289583333331</v>
      </c>
    </row>
    <row r="4008" spans="1:20" ht="49" hidden="1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480"/>
        <v>0</v>
      </c>
      <c r="P4008">
        <f t="shared" si="481"/>
        <v>0</v>
      </c>
      <c r="Q4008" s="10" t="s">
        <v>8319</v>
      </c>
      <c r="R4008" t="s">
        <v>8345</v>
      </c>
      <c r="S4008" s="14">
        <f t="shared" si="482"/>
        <v>41892.974803240737</v>
      </c>
      <c r="T4008" s="15">
        <f t="shared" si="483"/>
        <v>41912.974803240737</v>
      </c>
    </row>
    <row r="4009" spans="1:20" ht="49" hidden="1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480"/>
        <v>0</v>
      </c>
      <c r="P4009">
        <f t="shared" si="481"/>
        <v>0</v>
      </c>
      <c r="Q4009" s="10" t="s">
        <v>8319</v>
      </c>
      <c r="R4009" t="s">
        <v>8345</v>
      </c>
      <c r="S4009" s="14">
        <f t="shared" si="482"/>
        <v>42154.64025462963</v>
      </c>
      <c r="T4009" s="15">
        <f t="shared" si="483"/>
        <v>42184.64025462963</v>
      </c>
    </row>
    <row r="4010" spans="1:20" ht="49" hidden="1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480"/>
        <v>0</v>
      </c>
      <c r="P4010">
        <f t="shared" si="481"/>
        <v>0</v>
      </c>
      <c r="Q4010" s="10" t="s">
        <v>8319</v>
      </c>
      <c r="R4010" t="s">
        <v>8345</v>
      </c>
      <c r="S4010" s="14">
        <f t="shared" si="482"/>
        <v>41829.896562499998</v>
      </c>
      <c r="T4010" s="15">
        <f t="shared" si="483"/>
        <v>41859.896562499998</v>
      </c>
    </row>
    <row r="4011" spans="1:20" ht="65" hidden="1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480"/>
        <v>0</v>
      </c>
      <c r="P4011">
        <f t="shared" si="481"/>
        <v>0</v>
      </c>
      <c r="Q4011" s="10" t="s">
        <v>8311</v>
      </c>
      <c r="R4011" t="s">
        <v>8356</v>
      </c>
      <c r="S4011" s="14">
        <f t="shared" si="482"/>
        <v>42632.328784722224</v>
      </c>
      <c r="T4011" s="15">
        <f t="shared" si="483"/>
        <v>42662.328784722224</v>
      </c>
    </row>
    <row r="4012" spans="1:20" ht="49" hidden="1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480"/>
        <v>0</v>
      </c>
      <c r="P4012">
        <f t="shared" si="481"/>
        <v>0</v>
      </c>
      <c r="Q4012" s="10" t="s">
        <v>8311</v>
      </c>
      <c r="R4012" t="s">
        <v>8356</v>
      </c>
      <c r="S4012" s="14">
        <f t="shared" si="482"/>
        <v>41078.899826388886</v>
      </c>
      <c r="T4012" s="15">
        <f t="shared" si="483"/>
        <v>41090.833333333336</v>
      </c>
    </row>
    <row r="4013" spans="1:20" ht="49" hidden="1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480"/>
        <v>0</v>
      </c>
      <c r="P4013">
        <f t="shared" si="481"/>
        <v>0</v>
      </c>
      <c r="Q4013" s="10" t="s">
        <v>8311</v>
      </c>
      <c r="R4013" t="s">
        <v>8356</v>
      </c>
      <c r="S4013" s="14">
        <f t="shared" si="482"/>
        <v>41747.887060185189</v>
      </c>
      <c r="T4013" s="15">
        <f t="shared" si="483"/>
        <v>41807.887060185189</v>
      </c>
    </row>
    <row r="4014" spans="1:20" ht="49" hidden="1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480"/>
        <v>0</v>
      </c>
      <c r="P4014">
        <f t="shared" si="481"/>
        <v>0</v>
      </c>
      <c r="Q4014" s="10" t="s">
        <v>8311</v>
      </c>
      <c r="R4014" t="s">
        <v>8356</v>
      </c>
      <c r="S4014" s="14">
        <f t="shared" si="482"/>
        <v>41863.636006944449</v>
      </c>
      <c r="T4014" s="15">
        <f t="shared" si="483"/>
        <v>41893.636006944449</v>
      </c>
    </row>
    <row r="4015" spans="1:20" ht="49" hidden="1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480"/>
        <v>0</v>
      </c>
      <c r="P4015">
        <f t="shared" si="481"/>
        <v>0</v>
      </c>
      <c r="Q4015" s="10" t="s">
        <v>8311</v>
      </c>
      <c r="R4015" t="s">
        <v>8356</v>
      </c>
      <c r="S4015" s="14">
        <f t="shared" si="482"/>
        <v>41415.461319444446</v>
      </c>
      <c r="T4015" s="15">
        <f t="shared" si="483"/>
        <v>41445.461319444446</v>
      </c>
    </row>
    <row r="4016" spans="1:20" ht="49" hidden="1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480"/>
        <v>0</v>
      </c>
      <c r="P4016">
        <f t="shared" si="481"/>
        <v>0</v>
      </c>
      <c r="Q4016" s="10" t="s">
        <v>8311</v>
      </c>
      <c r="R4016" t="s">
        <v>8356</v>
      </c>
      <c r="S4016" s="14">
        <f t="shared" si="482"/>
        <v>41194.579027777778</v>
      </c>
      <c r="T4016" s="15">
        <f t="shared" si="483"/>
        <v>41210.579027777778</v>
      </c>
    </row>
    <row r="4017" spans="1:21" ht="49" hidden="1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480"/>
        <v>0</v>
      </c>
      <c r="P4017">
        <f t="shared" si="481"/>
        <v>0</v>
      </c>
      <c r="Q4017" s="10" t="s">
        <v>8311</v>
      </c>
      <c r="R4017" t="s">
        <v>8356</v>
      </c>
      <c r="S4017" s="14">
        <f t="shared" si="482"/>
        <v>41257.531712962962</v>
      </c>
      <c r="T4017" s="15">
        <f t="shared" si="483"/>
        <v>41306.708333333336</v>
      </c>
    </row>
    <row r="4018" spans="1:21" ht="49" hidden="1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480"/>
        <v>0</v>
      </c>
      <c r="P4018">
        <f t="shared" si="481"/>
        <v>0</v>
      </c>
      <c r="Q4018" s="10" t="s">
        <v>8311</v>
      </c>
      <c r="R4018" t="s">
        <v>8356</v>
      </c>
      <c r="S4018" s="14">
        <f t="shared" si="482"/>
        <v>41537.869143518517</v>
      </c>
      <c r="T4018" s="15">
        <f t="shared" si="483"/>
        <v>41552.869143518517</v>
      </c>
    </row>
    <row r="4019" spans="1:21" ht="33" hidden="1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480"/>
        <v>0</v>
      </c>
      <c r="P4019">
        <f t="shared" si="481"/>
        <v>0</v>
      </c>
      <c r="Q4019" s="10" t="s">
        <v>8311</v>
      </c>
      <c r="R4019" t="s">
        <v>8356</v>
      </c>
      <c r="S4019" s="14">
        <f t="shared" si="482"/>
        <v>42774.447777777779</v>
      </c>
      <c r="T4019" s="15">
        <f t="shared" si="483"/>
        <v>42804.447777777779</v>
      </c>
    </row>
    <row r="4020" spans="1:21" ht="49" x14ac:dyDescent="0.25">
      <c r="A4020">
        <v>4055</v>
      </c>
      <c r="B4020" s="3" t="s">
        <v>4051</v>
      </c>
      <c r="C4020" s="3" t="s">
        <v>8159</v>
      </c>
      <c r="D4020" s="6">
        <v>5000</v>
      </c>
      <c r="E4020" s="8">
        <v>881</v>
      </c>
      <c r="F4020" t="s">
        <v>8220</v>
      </c>
      <c r="G4020" t="s">
        <v>8224</v>
      </c>
      <c r="H4020" t="s">
        <v>8246</v>
      </c>
      <c r="I4020">
        <v>1403192031</v>
      </c>
      <c r="J4020">
        <v>1400600031</v>
      </c>
      <c r="K4020" t="b">
        <v>0</v>
      </c>
      <c r="L4020">
        <v>21</v>
      </c>
      <c r="M4020" t="b">
        <v>0</v>
      </c>
      <c r="N4020" t="s">
        <v>8269</v>
      </c>
      <c r="O4020">
        <f t="shared" si="480"/>
        <v>18</v>
      </c>
      <c r="P4020">
        <f t="shared" si="481"/>
        <v>41.95</v>
      </c>
      <c r="Q4020" s="10" t="s">
        <v>8323</v>
      </c>
      <c r="R4020" t="s">
        <v>8326</v>
      </c>
      <c r="S4020" s="14">
        <f t="shared" si="482"/>
        <v>41779.648506944446</v>
      </c>
      <c r="T4020" s="15">
        <f t="shared" si="483"/>
        <v>41809.648506944446</v>
      </c>
      <c r="U4020">
        <f t="shared" ref="U4020:U4033" si="484">YEAR(S4020)</f>
        <v>2014</v>
      </c>
    </row>
    <row r="4021" spans="1:21" ht="49" x14ac:dyDescent="0.25">
      <c r="A4021">
        <v>4056</v>
      </c>
      <c r="B4021" s="3" t="s">
        <v>4052</v>
      </c>
      <c r="C4021" s="3" t="s">
        <v>8160</v>
      </c>
      <c r="D4021" s="6">
        <v>1500</v>
      </c>
      <c r="E4021" s="8">
        <v>795</v>
      </c>
      <c r="F4021" t="s">
        <v>8220</v>
      </c>
      <c r="G4021" t="s">
        <v>8223</v>
      </c>
      <c r="H4021" t="s">
        <v>8245</v>
      </c>
      <c r="I4021">
        <v>1467575940</v>
      </c>
      <c r="J4021">
        <v>1465856639</v>
      </c>
      <c r="K4021" t="b">
        <v>0</v>
      </c>
      <c r="L4021">
        <v>9</v>
      </c>
      <c r="M4021" t="b">
        <v>0</v>
      </c>
      <c r="N4021" t="s">
        <v>8269</v>
      </c>
      <c r="O4021">
        <f t="shared" si="480"/>
        <v>53</v>
      </c>
      <c r="P4021">
        <f t="shared" si="481"/>
        <v>88.33</v>
      </c>
      <c r="Q4021" s="10" t="s">
        <v>8323</v>
      </c>
      <c r="R4021" t="s">
        <v>8326</v>
      </c>
      <c r="S4021" s="14">
        <f t="shared" si="482"/>
        <v>42534.933321759265</v>
      </c>
      <c r="T4021" s="15">
        <f t="shared" si="483"/>
        <v>42554.832638888889</v>
      </c>
      <c r="U4021">
        <f t="shared" si="484"/>
        <v>2016</v>
      </c>
    </row>
    <row r="4022" spans="1:21" ht="49" x14ac:dyDescent="0.25">
      <c r="A4022">
        <v>4057</v>
      </c>
      <c r="B4022" s="3" t="s">
        <v>4053</v>
      </c>
      <c r="C4022" s="3" t="s">
        <v>8161</v>
      </c>
      <c r="D4022" s="6">
        <v>3500</v>
      </c>
      <c r="E4022" s="8">
        <v>775</v>
      </c>
      <c r="F4022" t="s">
        <v>8220</v>
      </c>
      <c r="G4022" t="s">
        <v>8224</v>
      </c>
      <c r="H4022" t="s">
        <v>8246</v>
      </c>
      <c r="I4022">
        <v>1448492400</v>
      </c>
      <c r="J4022">
        <v>1446506080</v>
      </c>
      <c r="K4022" t="b">
        <v>0</v>
      </c>
      <c r="L4022">
        <v>6</v>
      </c>
      <c r="M4022" t="b">
        <v>0</v>
      </c>
      <c r="N4022" t="s">
        <v>8269</v>
      </c>
      <c r="O4022">
        <f t="shared" si="480"/>
        <v>22</v>
      </c>
      <c r="P4022">
        <f t="shared" si="481"/>
        <v>129.16999999999999</v>
      </c>
      <c r="Q4022" s="10" t="s">
        <v>8323</v>
      </c>
      <c r="R4022" t="s">
        <v>8326</v>
      </c>
      <c r="S4022" s="14">
        <f t="shared" si="482"/>
        <v>42310.968518518523</v>
      </c>
      <c r="T4022" s="15">
        <f t="shared" si="483"/>
        <v>42333.958333333328</v>
      </c>
      <c r="U4022">
        <f t="shared" si="484"/>
        <v>2015</v>
      </c>
    </row>
    <row r="4023" spans="1:21" ht="49" x14ac:dyDescent="0.25">
      <c r="A4023">
        <v>4058</v>
      </c>
      <c r="B4023" s="3" t="s">
        <v>4054</v>
      </c>
      <c r="C4023" s="3" t="s">
        <v>8162</v>
      </c>
      <c r="D4023" s="6">
        <v>3750</v>
      </c>
      <c r="E4023" s="8">
        <v>95</v>
      </c>
      <c r="F4023" t="s">
        <v>8220</v>
      </c>
      <c r="G4023" t="s">
        <v>8223</v>
      </c>
      <c r="H4023" t="s">
        <v>8245</v>
      </c>
      <c r="I4023">
        <v>1459483140</v>
      </c>
      <c r="J4023">
        <v>1458178044</v>
      </c>
      <c r="K4023" t="b">
        <v>0</v>
      </c>
      <c r="L4023">
        <v>4</v>
      </c>
      <c r="M4023" t="b">
        <v>0</v>
      </c>
      <c r="N4023" t="s">
        <v>8269</v>
      </c>
      <c r="O4023">
        <f t="shared" si="480"/>
        <v>3</v>
      </c>
      <c r="P4023">
        <f t="shared" si="481"/>
        <v>23.75</v>
      </c>
      <c r="Q4023" s="10" t="s">
        <v>8323</v>
      </c>
      <c r="R4023" t="s">
        <v>8326</v>
      </c>
      <c r="S4023" s="14">
        <f t="shared" si="482"/>
        <v>42446.060694444444</v>
      </c>
      <c r="T4023" s="15">
        <f t="shared" si="483"/>
        <v>42461.165972222225</v>
      </c>
      <c r="U4023">
        <f t="shared" si="484"/>
        <v>2016</v>
      </c>
    </row>
    <row r="4024" spans="1:21" ht="49" x14ac:dyDescent="0.25">
      <c r="A4024">
        <v>4059</v>
      </c>
      <c r="B4024" s="3" t="s">
        <v>4055</v>
      </c>
      <c r="C4024" s="3" t="s">
        <v>8163</v>
      </c>
      <c r="D4024" s="6">
        <v>10000</v>
      </c>
      <c r="E4024" s="8">
        <v>250</v>
      </c>
      <c r="F4024" t="s">
        <v>8220</v>
      </c>
      <c r="G4024" t="s">
        <v>8228</v>
      </c>
      <c r="H4024" t="s">
        <v>8250</v>
      </c>
      <c r="I4024">
        <v>1410836400</v>
      </c>
      <c r="J4024">
        <v>1408116152</v>
      </c>
      <c r="K4024" t="b">
        <v>0</v>
      </c>
      <c r="L4024">
        <v>7</v>
      </c>
      <c r="M4024" t="b">
        <v>0</v>
      </c>
      <c r="N4024" t="s">
        <v>8269</v>
      </c>
      <c r="O4024">
        <f t="shared" si="480"/>
        <v>3</v>
      </c>
      <c r="P4024">
        <f t="shared" si="481"/>
        <v>35.71</v>
      </c>
      <c r="Q4024" s="10" t="s">
        <v>8323</v>
      </c>
      <c r="R4024" t="s">
        <v>8326</v>
      </c>
      <c r="S4024" s="14">
        <f t="shared" si="482"/>
        <v>41866.640648148146</v>
      </c>
      <c r="T4024" s="15">
        <f t="shared" si="483"/>
        <v>41898.125</v>
      </c>
      <c r="U4024">
        <f t="shared" si="484"/>
        <v>2014</v>
      </c>
    </row>
    <row r="4025" spans="1:21" ht="49" x14ac:dyDescent="0.25">
      <c r="A4025">
        <v>4060</v>
      </c>
      <c r="B4025" s="3" t="s">
        <v>4056</v>
      </c>
      <c r="C4025" s="3" t="s">
        <v>8164</v>
      </c>
      <c r="D4025" s="6">
        <v>10000</v>
      </c>
      <c r="E4025" s="8">
        <v>285</v>
      </c>
      <c r="F4025" t="s">
        <v>8220</v>
      </c>
      <c r="G4025" t="s">
        <v>8228</v>
      </c>
      <c r="H4025" t="s">
        <v>8250</v>
      </c>
      <c r="I4025">
        <v>1403539200</v>
      </c>
      <c r="J4025">
        <v>1400604056</v>
      </c>
      <c r="K4025" t="b">
        <v>0</v>
      </c>
      <c r="L4025">
        <v>5</v>
      </c>
      <c r="M4025" t="b">
        <v>0</v>
      </c>
      <c r="N4025" t="s">
        <v>8269</v>
      </c>
      <c r="O4025">
        <f t="shared" si="480"/>
        <v>3</v>
      </c>
      <c r="P4025">
        <f t="shared" si="481"/>
        <v>57</v>
      </c>
      <c r="Q4025" s="10" t="s">
        <v>8323</v>
      </c>
      <c r="R4025" t="s">
        <v>8326</v>
      </c>
      <c r="S4025" s="14">
        <f t="shared" si="482"/>
        <v>41779.695092592592</v>
      </c>
      <c r="T4025" s="15">
        <f t="shared" si="483"/>
        <v>41813.666666666664</v>
      </c>
      <c r="U4025">
        <f t="shared" si="484"/>
        <v>2014</v>
      </c>
    </row>
    <row r="4026" spans="1:21" ht="33" x14ac:dyDescent="0.25">
      <c r="A4026">
        <v>4061</v>
      </c>
      <c r="B4026" s="3" t="s">
        <v>4057</v>
      </c>
      <c r="C4026" s="3" t="s">
        <v>8165</v>
      </c>
      <c r="D4026" s="6">
        <v>525</v>
      </c>
      <c r="E4026" s="8">
        <v>0</v>
      </c>
      <c r="F4026" t="s">
        <v>8220</v>
      </c>
      <c r="G4026" t="s">
        <v>8223</v>
      </c>
      <c r="H4026" t="s">
        <v>8245</v>
      </c>
      <c r="I4026">
        <v>1461205423</v>
      </c>
      <c r="J4026">
        <v>1456025023</v>
      </c>
      <c r="K4026" t="b">
        <v>0</v>
      </c>
      <c r="L4026">
        <v>0</v>
      </c>
      <c r="M4026" t="b">
        <v>0</v>
      </c>
      <c r="N4026" t="s">
        <v>8269</v>
      </c>
      <c r="O4026">
        <f t="shared" si="480"/>
        <v>0</v>
      </c>
      <c r="P4026">
        <f t="shared" si="481"/>
        <v>0</v>
      </c>
      <c r="Q4026" s="10" t="s">
        <v>8323</v>
      </c>
      <c r="R4026" t="s">
        <v>8326</v>
      </c>
      <c r="S4026" s="14">
        <f t="shared" si="482"/>
        <v>42421.141469907408</v>
      </c>
      <c r="T4026" s="15">
        <f t="shared" si="483"/>
        <v>42481.099803240737</v>
      </c>
      <c r="U4026">
        <f t="shared" si="484"/>
        <v>2016</v>
      </c>
    </row>
    <row r="4027" spans="1:21" ht="49" x14ac:dyDescent="0.25">
      <c r="A4027">
        <v>4062</v>
      </c>
      <c r="B4027" s="3" t="s">
        <v>4058</v>
      </c>
      <c r="C4027" s="3" t="s">
        <v>8166</v>
      </c>
      <c r="D4027" s="6">
        <v>20000</v>
      </c>
      <c r="E4027" s="8">
        <v>490</v>
      </c>
      <c r="F4027" t="s">
        <v>8220</v>
      </c>
      <c r="G4027" t="s">
        <v>8223</v>
      </c>
      <c r="H4027" t="s">
        <v>8245</v>
      </c>
      <c r="I4027">
        <v>1467481468</v>
      </c>
      <c r="J4027">
        <v>1464889468</v>
      </c>
      <c r="K4027" t="b">
        <v>0</v>
      </c>
      <c r="L4027">
        <v>3</v>
      </c>
      <c r="M4027" t="b">
        <v>0</v>
      </c>
      <c r="N4027" t="s">
        <v>8269</v>
      </c>
      <c r="O4027">
        <f t="shared" si="480"/>
        <v>2</v>
      </c>
      <c r="P4027">
        <f t="shared" si="481"/>
        <v>163.33000000000001</v>
      </c>
      <c r="Q4027" s="10" t="s">
        <v>8323</v>
      </c>
      <c r="R4027" t="s">
        <v>8326</v>
      </c>
      <c r="S4027" s="14">
        <f t="shared" si="482"/>
        <v>42523.739212962959</v>
      </c>
      <c r="T4027" s="15">
        <f t="shared" si="483"/>
        <v>42553.739212962959</v>
      </c>
      <c r="U4027">
        <f t="shared" si="484"/>
        <v>2016</v>
      </c>
    </row>
    <row r="4028" spans="1:21" ht="49" x14ac:dyDescent="0.25">
      <c r="A4028">
        <v>4063</v>
      </c>
      <c r="B4028" s="3" t="s">
        <v>4059</v>
      </c>
      <c r="C4028" s="3" t="s">
        <v>8167</v>
      </c>
      <c r="D4028" s="6">
        <v>9500</v>
      </c>
      <c r="E4028" s="8">
        <v>135</v>
      </c>
      <c r="F4028" t="s">
        <v>8220</v>
      </c>
      <c r="G4028" t="s">
        <v>8224</v>
      </c>
      <c r="H4028" t="s">
        <v>8246</v>
      </c>
      <c r="I4028">
        <v>1403886084</v>
      </c>
      <c r="J4028">
        <v>1401294084</v>
      </c>
      <c r="K4028" t="b">
        <v>0</v>
      </c>
      <c r="L4028">
        <v>9</v>
      </c>
      <c r="M4028" t="b">
        <v>0</v>
      </c>
      <c r="N4028" t="s">
        <v>8269</v>
      </c>
      <c r="O4028">
        <f t="shared" si="480"/>
        <v>1</v>
      </c>
      <c r="P4028">
        <f t="shared" si="481"/>
        <v>15</v>
      </c>
      <c r="Q4028" s="10" t="s">
        <v>8323</v>
      </c>
      <c r="R4028" t="s">
        <v>8326</v>
      </c>
      <c r="S4028" s="14">
        <f t="shared" si="482"/>
        <v>41787.681527777779</v>
      </c>
      <c r="T4028" s="15">
        <f t="shared" si="483"/>
        <v>41817.681527777779</v>
      </c>
      <c r="U4028">
        <f t="shared" si="484"/>
        <v>2014</v>
      </c>
    </row>
    <row r="4029" spans="1:21" ht="49" x14ac:dyDescent="0.25">
      <c r="A4029">
        <v>4064</v>
      </c>
      <c r="B4029" s="3" t="s">
        <v>4060</v>
      </c>
      <c r="C4029" s="3" t="s">
        <v>8168</v>
      </c>
      <c r="D4029" s="6">
        <v>2000</v>
      </c>
      <c r="E4029" s="8">
        <v>385</v>
      </c>
      <c r="F4029" t="s">
        <v>8220</v>
      </c>
      <c r="G4029" t="s">
        <v>8225</v>
      </c>
      <c r="H4029" t="s">
        <v>8247</v>
      </c>
      <c r="I4029">
        <v>1430316426</v>
      </c>
      <c r="J4029">
        <v>1427724426</v>
      </c>
      <c r="K4029" t="b">
        <v>0</v>
      </c>
      <c r="L4029">
        <v>6</v>
      </c>
      <c r="M4029" t="b">
        <v>0</v>
      </c>
      <c r="N4029" t="s">
        <v>8269</v>
      </c>
      <c r="O4029">
        <f t="shared" si="480"/>
        <v>19</v>
      </c>
      <c r="P4029">
        <f t="shared" si="481"/>
        <v>64.17</v>
      </c>
      <c r="Q4029" s="10" t="s">
        <v>8323</v>
      </c>
      <c r="R4029" t="s">
        <v>8326</v>
      </c>
      <c r="S4029" s="14">
        <f t="shared" si="482"/>
        <v>42093.588263888887</v>
      </c>
      <c r="T4029" s="15">
        <f t="shared" si="483"/>
        <v>42123.588263888887</v>
      </c>
      <c r="U4029">
        <f t="shared" si="484"/>
        <v>2015</v>
      </c>
    </row>
    <row r="4030" spans="1:21" ht="33" x14ac:dyDescent="0.25">
      <c r="A4030">
        <v>4065</v>
      </c>
      <c r="B4030" s="3" t="s">
        <v>4061</v>
      </c>
      <c r="C4030" s="3" t="s">
        <v>8169</v>
      </c>
      <c r="D4030" s="6">
        <v>4000</v>
      </c>
      <c r="E4030" s="8">
        <v>27</v>
      </c>
      <c r="F4030" t="s">
        <v>8220</v>
      </c>
      <c r="G4030" t="s">
        <v>8223</v>
      </c>
      <c r="H4030" t="s">
        <v>8245</v>
      </c>
      <c r="I4030">
        <v>1407883811</v>
      </c>
      <c r="J4030">
        <v>1405291811</v>
      </c>
      <c r="K4030" t="b">
        <v>0</v>
      </c>
      <c r="L4030">
        <v>4</v>
      </c>
      <c r="M4030" t="b">
        <v>0</v>
      </c>
      <c r="N4030" t="s">
        <v>8269</v>
      </c>
      <c r="O4030">
        <f t="shared" si="480"/>
        <v>1</v>
      </c>
      <c r="P4030">
        <f t="shared" si="481"/>
        <v>6.75</v>
      </c>
      <c r="Q4030" s="10" t="s">
        <v>8323</v>
      </c>
      <c r="R4030" t="s">
        <v>8326</v>
      </c>
      <c r="S4030" s="14">
        <f t="shared" si="482"/>
        <v>41833.951516203706</v>
      </c>
      <c r="T4030" s="15">
        <f t="shared" si="483"/>
        <v>41863.951516203706</v>
      </c>
      <c r="U4030">
        <f t="shared" si="484"/>
        <v>2014</v>
      </c>
    </row>
    <row r="4031" spans="1:21" ht="49" x14ac:dyDescent="0.25">
      <c r="A4031">
        <v>4066</v>
      </c>
      <c r="B4031" s="3" t="s">
        <v>4062</v>
      </c>
      <c r="C4031" s="3" t="s">
        <v>8170</v>
      </c>
      <c r="D4031" s="6">
        <v>15000</v>
      </c>
      <c r="E4031" s="8">
        <v>25</v>
      </c>
      <c r="F4031" t="s">
        <v>8220</v>
      </c>
      <c r="G4031" t="s">
        <v>8223</v>
      </c>
      <c r="H4031" t="s">
        <v>8245</v>
      </c>
      <c r="I4031">
        <v>1463619388</v>
      </c>
      <c r="J4031">
        <v>1461027388</v>
      </c>
      <c r="K4031" t="b">
        <v>0</v>
      </c>
      <c r="L4031">
        <v>1</v>
      </c>
      <c r="M4031" t="b">
        <v>0</v>
      </c>
      <c r="N4031" t="s">
        <v>8269</v>
      </c>
      <c r="O4031">
        <f t="shared" si="480"/>
        <v>0</v>
      </c>
      <c r="P4031">
        <f t="shared" si="481"/>
        <v>25</v>
      </c>
      <c r="Q4031" s="10" t="s">
        <v>8323</v>
      </c>
      <c r="R4031" t="s">
        <v>8326</v>
      </c>
      <c r="S4031" s="14">
        <f t="shared" si="482"/>
        <v>42479.039212962962</v>
      </c>
      <c r="T4031" s="15">
        <f t="shared" si="483"/>
        <v>42509.039212962962</v>
      </c>
      <c r="U4031">
        <f t="shared" si="484"/>
        <v>2016</v>
      </c>
    </row>
    <row r="4032" spans="1:21" ht="49" x14ac:dyDescent="0.25">
      <c r="A4032">
        <v>4067</v>
      </c>
      <c r="B4032" s="3" t="s">
        <v>4063</v>
      </c>
      <c r="C4032" s="3" t="s">
        <v>7998</v>
      </c>
      <c r="D4032" s="6">
        <v>5000</v>
      </c>
      <c r="E4032" s="8">
        <v>3045</v>
      </c>
      <c r="F4032" t="s">
        <v>8220</v>
      </c>
      <c r="G4032" t="s">
        <v>8223</v>
      </c>
      <c r="H4032" t="s">
        <v>8245</v>
      </c>
      <c r="I4032">
        <v>1443408550</v>
      </c>
      <c r="J4032">
        <v>1439952550</v>
      </c>
      <c r="K4032" t="b">
        <v>0</v>
      </c>
      <c r="L4032">
        <v>17</v>
      </c>
      <c r="M4032" t="b">
        <v>0</v>
      </c>
      <c r="N4032" t="s">
        <v>8269</v>
      </c>
      <c r="O4032">
        <f t="shared" si="480"/>
        <v>61</v>
      </c>
      <c r="P4032">
        <f t="shared" si="481"/>
        <v>179.12</v>
      </c>
      <c r="Q4032" s="10" t="s">
        <v>8323</v>
      </c>
      <c r="R4032" t="s">
        <v>8326</v>
      </c>
      <c r="S4032" s="14">
        <f t="shared" si="482"/>
        <v>42235.117476851854</v>
      </c>
      <c r="T4032" s="15">
        <f t="shared" si="483"/>
        <v>42275.117476851854</v>
      </c>
      <c r="U4032">
        <f t="shared" si="484"/>
        <v>2015</v>
      </c>
    </row>
    <row r="4033" spans="1:21" ht="33" x14ac:dyDescent="0.25">
      <c r="A4033">
        <v>4068</v>
      </c>
      <c r="B4033" s="3" t="s">
        <v>4064</v>
      </c>
      <c r="C4033" s="3" t="s">
        <v>8171</v>
      </c>
      <c r="D4033" s="6">
        <v>3495</v>
      </c>
      <c r="E4033" s="8">
        <v>34.950000000000003</v>
      </c>
      <c r="F4033" t="s">
        <v>8220</v>
      </c>
      <c r="G4033" t="s">
        <v>8223</v>
      </c>
      <c r="H4033" t="s">
        <v>8245</v>
      </c>
      <c r="I4033">
        <v>1484348700</v>
      </c>
      <c r="J4033">
        <v>1481756855</v>
      </c>
      <c r="K4033" t="b">
        <v>0</v>
      </c>
      <c r="L4033">
        <v>1</v>
      </c>
      <c r="M4033" t="b">
        <v>0</v>
      </c>
      <c r="N4033" t="s">
        <v>8269</v>
      </c>
      <c r="O4033">
        <f t="shared" si="480"/>
        <v>1</v>
      </c>
      <c r="P4033">
        <f t="shared" si="481"/>
        <v>34.950000000000003</v>
      </c>
      <c r="Q4033" s="10" t="s">
        <v>8323</v>
      </c>
      <c r="R4033" t="s">
        <v>8326</v>
      </c>
      <c r="S4033" s="14">
        <f t="shared" si="482"/>
        <v>42718.963599537034</v>
      </c>
      <c r="T4033" s="15">
        <f t="shared" si="483"/>
        <v>42748.961805555555</v>
      </c>
      <c r="U4033">
        <f t="shared" si="484"/>
        <v>2016</v>
      </c>
    </row>
    <row r="4034" spans="1:21" ht="49" hidden="1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ref="O4034:O4097" si="485">ROUND(E4034/D4034*100,0)</f>
        <v>0</v>
      </c>
      <c r="P4034">
        <f t="shared" si="481"/>
        <v>0</v>
      </c>
      <c r="Q4034" s="10" t="s">
        <v>8323</v>
      </c>
      <c r="R4034" t="s">
        <v>8324</v>
      </c>
      <c r="S4034" s="14">
        <f t="shared" si="482"/>
        <v>42077.129398148143</v>
      </c>
      <c r="T4034" s="15">
        <f t="shared" si="483"/>
        <v>42107.129398148143</v>
      </c>
    </row>
    <row r="4035" spans="1:21" ht="49" hidden="1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si="485"/>
        <v>0</v>
      </c>
      <c r="P4035">
        <f t="shared" si="481"/>
        <v>0</v>
      </c>
      <c r="Q4035" s="10" t="s">
        <v>8323</v>
      </c>
      <c r="R4035" t="s">
        <v>8324</v>
      </c>
      <c r="S4035" s="14">
        <f t="shared" si="482"/>
        <v>42118.139583333337</v>
      </c>
      <c r="T4035" s="15">
        <f t="shared" si="483"/>
        <v>42148.139583333337</v>
      </c>
    </row>
    <row r="4036" spans="1:21" ht="49" hidden="1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485"/>
        <v>0</v>
      </c>
      <c r="P4036">
        <f t="shared" si="481"/>
        <v>0</v>
      </c>
      <c r="Q4036" s="10" t="s">
        <v>8323</v>
      </c>
      <c r="R4036" t="s">
        <v>8324</v>
      </c>
      <c r="S4036" s="14">
        <f t="shared" si="482"/>
        <v>42362.36518518519</v>
      </c>
      <c r="T4036" s="15">
        <f t="shared" si="483"/>
        <v>42392.36518518519</v>
      </c>
    </row>
    <row r="4037" spans="1:21" ht="49" hidden="1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485"/>
        <v>0</v>
      </c>
      <c r="P4037">
        <f t="shared" si="481"/>
        <v>0</v>
      </c>
      <c r="Q4037" s="10" t="s">
        <v>8323</v>
      </c>
      <c r="R4037" t="s">
        <v>8324</v>
      </c>
      <c r="S4037" s="14">
        <f t="shared" si="482"/>
        <v>42790.583368055552</v>
      </c>
      <c r="T4037" s="15">
        <f t="shared" si="483"/>
        <v>42810.541701388895</v>
      </c>
    </row>
    <row r="4038" spans="1:21" ht="49" hidden="1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485"/>
        <v>0</v>
      </c>
      <c r="P4038">
        <f t="shared" si="481"/>
        <v>0</v>
      </c>
      <c r="Q4038" s="10" t="s">
        <v>8323</v>
      </c>
      <c r="R4038" t="s">
        <v>8324</v>
      </c>
      <c r="S4038" s="14">
        <f t="shared" si="482"/>
        <v>42438.779131944444</v>
      </c>
      <c r="T4038" s="15">
        <f t="shared" si="483"/>
        <v>42498.73746527778</v>
      </c>
    </row>
    <row r="4039" spans="1:21" ht="49" hidden="1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485"/>
        <v>0</v>
      </c>
      <c r="P4039">
        <f t="shared" si="481"/>
        <v>0</v>
      </c>
      <c r="Q4039" s="10" t="s">
        <v>8323</v>
      </c>
      <c r="R4039" t="s">
        <v>8324</v>
      </c>
      <c r="S4039" s="14">
        <f t="shared" si="482"/>
        <v>42498.008391203708</v>
      </c>
      <c r="T4039" s="15">
        <f t="shared" si="483"/>
        <v>42528.008391203708</v>
      </c>
    </row>
    <row r="4040" spans="1:21" ht="49" hidden="1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485"/>
        <v>0</v>
      </c>
      <c r="P4040">
        <f t="shared" si="481"/>
        <v>0</v>
      </c>
      <c r="Q4040" s="10" t="s">
        <v>8323</v>
      </c>
      <c r="R4040" t="s">
        <v>8324</v>
      </c>
      <c r="S4040" s="14">
        <f t="shared" si="482"/>
        <v>41863.757210648146</v>
      </c>
      <c r="T4040" s="15">
        <f t="shared" si="483"/>
        <v>41893.757210648146</v>
      </c>
    </row>
    <row r="4041" spans="1:21" ht="49" hidden="1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485"/>
        <v>0</v>
      </c>
      <c r="P4041">
        <f t="shared" si="481"/>
        <v>0</v>
      </c>
      <c r="Q4041" s="10" t="s">
        <v>8323</v>
      </c>
      <c r="R4041" t="s">
        <v>8324</v>
      </c>
      <c r="S4041" s="14">
        <f t="shared" si="482"/>
        <v>42027.832800925928</v>
      </c>
      <c r="T4041" s="15">
        <f t="shared" si="483"/>
        <v>42065.044444444444</v>
      </c>
    </row>
    <row r="4042" spans="1:21" ht="49" hidden="1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485"/>
        <v>0</v>
      </c>
      <c r="P4042">
        <f t="shared" si="481"/>
        <v>0</v>
      </c>
      <c r="Q4042" s="10" t="s">
        <v>8323</v>
      </c>
      <c r="R4042" t="s">
        <v>8324</v>
      </c>
      <c r="S4042" s="14">
        <f t="shared" si="482"/>
        <v>41851.636388888888</v>
      </c>
      <c r="T4042" s="15">
        <f t="shared" si="483"/>
        <v>41911.636388888888</v>
      </c>
    </row>
    <row r="4043" spans="1:21" ht="49" hidden="1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485"/>
        <v>0</v>
      </c>
      <c r="P4043">
        <f t="shared" si="481"/>
        <v>0</v>
      </c>
      <c r="Q4043" s="10" t="s">
        <v>8323</v>
      </c>
      <c r="R4043" t="s">
        <v>8324</v>
      </c>
      <c r="S4043" s="14">
        <f t="shared" si="482"/>
        <v>42433.650590277779</v>
      </c>
      <c r="T4043" s="15">
        <f t="shared" si="483"/>
        <v>42463.608923611115</v>
      </c>
    </row>
    <row r="4044" spans="1:21" ht="21" hidden="1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485"/>
        <v>0</v>
      </c>
      <c r="P4044">
        <f t="shared" si="481"/>
        <v>0</v>
      </c>
      <c r="Q4044" s="10" t="s">
        <v>8323</v>
      </c>
      <c r="R4044" t="s">
        <v>8324</v>
      </c>
      <c r="S4044" s="14">
        <f t="shared" si="482"/>
        <v>41834.784120370372</v>
      </c>
      <c r="T4044" s="15">
        <f t="shared" si="483"/>
        <v>41864.784120370372</v>
      </c>
    </row>
    <row r="4045" spans="1:21" ht="49" hidden="1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485"/>
        <v>0</v>
      </c>
      <c r="P4045">
        <f t="shared" si="481"/>
        <v>0</v>
      </c>
      <c r="Q4045" s="10" t="s">
        <v>8323</v>
      </c>
      <c r="R4045" t="s">
        <v>8324</v>
      </c>
      <c r="S4045" s="14">
        <f t="shared" si="482"/>
        <v>42293.922986111109</v>
      </c>
      <c r="T4045" s="15">
        <f t="shared" si="483"/>
        <v>42323.96465277778</v>
      </c>
    </row>
    <row r="4046" spans="1:21" ht="49" hidden="1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485"/>
        <v>0</v>
      </c>
      <c r="P4046">
        <f t="shared" si="481"/>
        <v>0</v>
      </c>
      <c r="Q4046" s="10" t="s">
        <v>8323</v>
      </c>
      <c r="R4046" t="s">
        <v>8324</v>
      </c>
      <c r="S4046" s="14">
        <f t="shared" si="482"/>
        <v>41843.632523148146</v>
      </c>
      <c r="T4046" s="15">
        <f t="shared" si="483"/>
        <v>41903.632523148146</v>
      </c>
    </row>
    <row r="4047" spans="1:21" ht="21" hidden="1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485"/>
        <v>0</v>
      </c>
      <c r="P4047">
        <f t="shared" si="481"/>
        <v>0</v>
      </c>
      <c r="Q4047" s="10" t="s">
        <v>8323</v>
      </c>
      <c r="R4047" t="s">
        <v>8324</v>
      </c>
      <c r="S4047" s="14">
        <f t="shared" si="482"/>
        <v>42346.20685185185</v>
      </c>
      <c r="T4047" s="15">
        <f t="shared" si="483"/>
        <v>42376.20685185185</v>
      </c>
    </row>
    <row r="4048" spans="1:21" ht="49" hidden="1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485"/>
        <v>0</v>
      </c>
      <c r="P4048">
        <f t="shared" si="481"/>
        <v>0</v>
      </c>
      <c r="Q4048" s="10" t="s">
        <v>8323</v>
      </c>
      <c r="R4048" t="s">
        <v>8324</v>
      </c>
      <c r="S4048" s="14">
        <f t="shared" si="482"/>
        <v>42034.856817129628</v>
      </c>
      <c r="T4048" s="15">
        <f t="shared" si="483"/>
        <v>42064.856817129628</v>
      </c>
    </row>
    <row r="4049" spans="1:21" ht="49" x14ac:dyDescent="0.25">
      <c r="A4049">
        <v>4069</v>
      </c>
      <c r="B4049" s="3" t="s">
        <v>4065</v>
      </c>
      <c r="C4049" s="3" t="s">
        <v>8172</v>
      </c>
      <c r="D4049" s="6">
        <v>1250</v>
      </c>
      <c r="E4049" s="8">
        <v>430</v>
      </c>
      <c r="F4049" t="s">
        <v>8220</v>
      </c>
      <c r="G4049" t="s">
        <v>8224</v>
      </c>
      <c r="H4049" t="s">
        <v>8246</v>
      </c>
      <c r="I4049">
        <v>1425124800</v>
      </c>
      <c r="J4049">
        <v>1421596356</v>
      </c>
      <c r="K4049" t="b">
        <v>0</v>
      </c>
      <c r="L4049">
        <v>13</v>
      </c>
      <c r="M4049" t="b">
        <v>0</v>
      </c>
      <c r="N4049" t="s">
        <v>8269</v>
      </c>
      <c r="O4049">
        <f t="shared" si="485"/>
        <v>34</v>
      </c>
      <c r="P4049">
        <f t="shared" si="481"/>
        <v>33.08</v>
      </c>
      <c r="Q4049" s="10" t="s">
        <v>8323</v>
      </c>
      <c r="R4049" t="s">
        <v>8326</v>
      </c>
      <c r="S4049" s="14">
        <f t="shared" si="482"/>
        <v>42022.661527777775</v>
      </c>
      <c r="T4049" s="15">
        <f t="shared" si="483"/>
        <v>42063.5</v>
      </c>
      <c r="U4049">
        <f t="shared" ref="U4049:U4051" si="486">YEAR(S4049)</f>
        <v>2015</v>
      </c>
    </row>
    <row r="4050" spans="1:21" ht="33" x14ac:dyDescent="0.25">
      <c r="A4050">
        <v>4070</v>
      </c>
      <c r="B4050" s="3" t="s">
        <v>4066</v>
      </c>
      <c r="C4050" s="3" t="s">
        <v>8173</v>
      </c>
      <c r="D4050" s="6">
        <v>1000</v>
      </c>
      <c r="E4050" s="8">
        <v>165</v>
      </c>
      <c r="F4050" t="s">
        <v>8220</v>
      </c>
      <c r="G4050" t="s">
        <v>8223</v>
      </c>
      <c r="H4050" t="s">
        <v>8245</v>
      </c>
      <c r="I4050">
        <v>1425178800</v>
      </c>
      <c r="J4050">
        <v>1422374420</v>
      </c>
      <c r="K4050" t="b">
        <v>0</v>
      </c>
      <c r="L4050">
        <v>6</v>
      </c>
      <c r="M4050" t="b">
        <v>0</v>
      </c>
      <c r="N4050" t="s">
        <v>8269</v>
      </c>
      <c r="O4050">
        <f t="shared" si="485"/>
        <v>17</v>
      </c>
      <c r="P4050">
        <f t="shared" si="481"/>
        <v>27.5</v>
      </c>
      <c r="Q4050" s="10" t="s">
        <v>8323</v>
      </c>
      <c r="R4050" t="s">
        <v>8326</v>
      </c>
      <c r="S4050" s="14">
        <f t="shared" si="482"/>
        <v>42031.666898148149</v>
      </c>
      <c r="T4050" s="15">
        <f t="shared" si="483"/>
        <v>42064.125</v>
      </c>
      <c r="U4050">
        <f t="shared" si="486"/>
        <v>2015</v>
      </c>
    </row>
    <row r="4051" spans="1:21" ht="49" x14ac:dyDescent="0.25">
      <c r="A4051">
        <v>4071</v>
      </c>
      <c r="B4051" s="3" t="s">
        <v>4067</v>
      </c>
      <c r="C4051" s="3" t="s">
        <v>8174</v>
      </c>
      <c r="D4051" s="6">
        <v>20000</v>
      </c>
      <c r="E4051" s="8">
        <v>0</v>
      </c>
      <c r="F4051" t="s">
        <v>8220</v>
      </c>
      <c r="G4051" t="s">
        <v>8237</v>
      </c>
      <c r="H4051" t="s">
        <v>8255</v>
      </c>
      <c r="I4051">
        <v>1482779931</v>
      </c>
      <c r="J4051">
        <v>1480187931</v>
      </c>
      <c r="K4051" t="b">
        <v>0</v>
      </c>
      <c r="L4051">
        <v>0</v>
      </c>
      <c r="M4051" t="b">
        <v>0</v>
      </c>
      <c r="N4051" t="s">
        <v>8269</v>
      </c>
      <c r="O4051">
        <f t="shared" si="485"/>
        <v>0</v>
      </c>
      <c r="P4051">
        <f t="shared" si="481"/>
        <v>0</v>
      </c>
      <c r="Q4051" s="10" t="s">
        <v>8323</v>
      </c>
      <c r="R4051" t="s">
        <v>8326</v>
      </c>
      <c r="S4051" s="14">
        <f t="shared" si="482"/>
        <v>42700.804756944446</v>
      </c>
      <c r="T4051" s="15">
        <f t="shared" si="483"/>
        <v>42730.804756944446</v>
      </c>
      <c r="U4051">
        <f t="shared" si="486"/>
        <v>2016</v>
      </c>
    </row>
    <row r="4052" spans="1:21" ht="49" hidden="1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485"/>
        <v>0</v>
      </c>
      <c r="P4052">
        <f t="shared" ref="P4052:P4115" si="487">IFERROR(ROUND(E4052/L4052,2),0)</f>
        <v>0</v>
      </c>
      <c r="Q4052" s="10" t="s">
        <v>8323</v>
      </c>
      <c r="R4052" t="s">
        <v>8335</v>
      </c>
      <c r="S4052" s="14">
        <f t="shared" ref="S4052:S4115" si="488">(((J4052/60)/60)/24)+DATE(1970,1,1)</f>
        <v>42683.151331018518</v>
      </c>
      <c r="T4052" s="15">
        <f t="shared" ref="T4052:T4115" si="489">(((I4052/60)/60)/24)+DATE(1970,1,1)</f>
        <v>42713.192997685182</v>
      </c>
    </row>
    <row r="4053" spans="1:21" ht="49" hidden="1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485"/>
        <v>0</v>
      </c>
      <c r="P4053">
        <f t="shared" si="487"/>
        <v>0</v>
      </c>
      <c r="Q4053" s="10" t="s">
        <v>8323</v>
      </c>
      <c r="R4053" t="s">
        <v>8335</v>
      </c>
      <c r="S4053" s="14">
        <f t="shared" si="488"/>
        <v>42182.062476851846</v>
      </c>
      <c r="T4053" s="15">
        <f t="shared" si="489"/>
        <v>42212.062476851846</v>
      </c>
    </row>
    <row r="4054" spans="1:21" ht="49" hidden="1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485"/>
        <v>0</v>
      </c>
      <c r="P4054">
        <f t="shared" si="487"/>
        <v>0</v>
      </c>
      <c r="Q4054" s="10" t="s">
        <v>8323</v>
      </c>
      <c r="R4054" t="s">
        <v>8335</v>
      </c>
      <c r="S4054" s="14">
        <f t="shared" si="488"/>
        <v>42172.686099537037</v>
      </c>
      <c r="T4054" s="15">
        <f t="shared" si="489"/>
        <v>42202.676388888889</v>
      </c>
    </row>
    <row r="4055" spans="1:21" ht="49" hidden="1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485"/>
        <v>0</v>
      </c>
      <c r="P4055">
        <f t="shared" si="487"/>
        <v>0</v>
      </c>
      <c r="Q4055" s="10" t="s">
        <v>8323</v>
      </c>
      <c r="R4055" t="s">
        <v>8335</v>
      </c>
      <c r="S4055" s="14">
        <f t="shared" si="488"/>
        <v>42236.276053240741</v>
      </c>
      <c r="T4055" s="15">
        <f t="shared" si="489"/>
        <v>42266.276053240741</v>
      </c>
    </row>
    <row r="4056" spans="1:21" ht="49" hidden="1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485"/>
        <v>0</v>
      </c>
      <c r="P4056">
        <f t="shared" si="487"/>
        <v>0</v>
      </c>
      <c r="Q4056" s="10" t="s">
        <v>8323</v>
      </c>
      <c r="R4056" t="s">
        <v>8335</v>
      </c>
      <c r="S4056" s="14">
        <f t="shared" si="488"/>
        <v>42291.833287037036</v>
      </c>
      <c r="T4056" s="15">
        <f t="shared" si="489"/>
        <v>42351.874953703707</v>
      </c>
    </row>
    <row r="4057" spans="1:21" ht="49" hidden="1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485"/>
        <v>0</v>
      </c>
      <c r="P4057">
        <f t="shared" si="487"/>
        <v>0</v>
      </c>
      <c r="Q4057" s="10" t="s">
        <v>8323</v>
      </c>
      <c r="R4057" t="s">
        <v>8335</v>
      </c>
      <c r="S4057" s="14">
        <f t="shared" si="488"/>
        <v>42226.694780092599</v>
      </c>
      <c r="T4057" s="15">
        <f t="shared" si="489"/>
        <v>42261.694780092599</v>
      </c>
    </row>
    <row r="4058" spans="1:21" ht="49" hidden="1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485"/>
        <v>0</v>
      </c>
      <c r="P4058">
        <f t="shared" si="487"/>
        <v>0</v>
      </c>
      <c r="Q4058" s="10" t="s">
        <v>8323</v>
      </c>
      <c r="R4058" t="s">
        <v>8335</v>
      </c>
      <c r="S4058" s="14">
        <f t="shared" si="488"/>
        <v>41899.627071759263</v>
      </c>
      <c r="T4058" s="15">
        <f t="shared" si="489"/>
        <v>41917.208333333336</v>
      </c>
    </row>
    <row r="4059" spans="1:21" ht="49" hidden="1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485"/>
        <v>0</v>
      </c>
      <c r="P4059">
        <f t="shared" si="487"/>
        <v>0</v>
      </c>
      <c r="Q4059" s="10" t="s">
        <v>8323</v>
      </c>
      <c r="R4059" t="s">
        <v>8335</v>
      </c>
      <c r="S4059" s="14">
        <f t="shared" si="488"/>
        <v>42285.143969907411</v>
      </c>
      <c r="T4059" s="15">
        <f t="shared" si="489"/>
        <v>42325.185636574075</v>
      </c>
    </row>
    <row r="4060" spans="1:21" ht="49" x14ac:dyDescent="0.25">
      <c r="A4060">
        <v>4072</v>
      </c>
      <c r="B4060" s="3" t="s">
        <v>4068</v>
      </c>
      <c r="C4060" s="3" t="s">
        <v>8175</v>
      </c>
      <c r="D4060" s="6">
        <v>1000</v>
      </c>
      <c r="E4060" s="8">
        <v>4</v>
      </c>
      <c r="F4060" t="s">
        <v>8220</v>
      </c>
      <c r="G4060" t="s">
        <v>8224</v>
      </c>
      <c r="H4060" t="s">
        <v>8246</v>
      </c>
      <c r="I4060">
        <v>1408646111</v>
      </c>
      <c r="J4060">
        <v>1403462111</v>
      </c>
      <c r="K4060" t="b">
        <v>0</v>
      </c>
      <c r="L4060">
        <v>2</v>
      </c>
      <c r="M4060" t="b">
        <v>0</v>
      </c>
      <c r="N4060" t="s">
        <v>8269</v>
      </c>
      <c r="O4060">
        <f t="shared" si="485"/>
        <v>0</v>
      </c>
      <c r="P4060">
        <f t="shared" si="487"/>
        <v>2</v>
      </c>
      <c r="Q4060" s="10" t="s">
        <v>8323</v>
      </c>
      <c r="R4060" t="s">
        <v>8326</v>
      </c>
      <c r="S4060" s="14">
        <f t="shared" si="488"/>
        <v>41812.77443287037</v>
      </c>
      <c r="T4060" s="15">
        <f t="shared" si="489"/>
        <v>41872.77443287037</v>
      </c>
      <c r="U4060">
        <f t="shared" ref="U4060:U4063" si="490">YEAR(S4060)</f>
        <v>2014</v>
      </c>
    </row>
    <row r="4061" spans="1:21" ht="49" x14ac:dyDescent="0.25">
      <c r="A4061">
        <v>4073</v>
      </c>
      <c r="B4061" s="3" t="s">
        <v>4069</v>
      </c>
      <c r="C4061" s="3" t="s">
        <v>8176</v>
      </c>
      <c r="D4061" s="6">
        <v>3500</v>
      </c>
      <c r="E4061" s="8">
        <v>37</v>
      </c>
      <c r="F4061" t="s">
        <v>8220</v>
      </c>
      <c r="G4061" t="s">
        <v>8223</v>
      </c>
      <c r="H4061" t="s">
        <v>8245</v>
      </c>
      <c r="I4061">
        <v>1431144000</v>
      </c>
      <c r="J4061">
        <v>1426407426</v>
      </c>
      <c r="K4061" t="b">
        <v>0</v>
      </c>
      <c r="L4061">
        <v>2</v>
      </c>
      <c r="M4061" t="b">
        <v>0</v>
      </c>
      <c r="N4061" t="s">
        <v>8269</v>
      </c>
      <c r="O4061">
        <f t="shared" si="485"/>
        <v>1</v>
      </c>
      <c r="P4061">
        <f t="shared" si="487"/>
        <v>18.5</v>
      </c>
      <c r="Q4061" s="10" t="s">
        <v>8323</v>
      </c>
      <c r="R4061" t="s">
        <v>8326</v>
      </c>
      <c r="S4061" s="14">
        <f t="shared" si="488"/>
        <v>42078.34520833334</v>
      </c>
      <c r="T4061" s="15">
        <f t="shared" si="489"/>
        <v>42133.166666666672</v>
      </c>
      <c r="U4061">
        <f t="shared" si="490"/>
        <v>2015</v>
      </c>
    </row>
    <row r="4062" spans="1:21" ht="49" x14ac:dyDescent="0.25">
      <c r="A4062">
        <v>4074</v>
      </c>
      <c r="B4062" s="3" t="s">
        <v>4070</v>
      </c>
      <c r="C4062" s="3" t="s">
        <v>8177</v>
      </c>
      <c r="D4062" s="6">
        <v>2750</v>
      </c>
      <c r="E4062" s="8">
        <v>735</v>
      </c>
      <c r="F4062" t="s">
        <v>8220</v>
      </c>
      <c r="G4062" t="s">
        <v>8224</v>
      </c>
      <c r="H4062" t="s">
        <v>8246</v>
      </c>
      <c r="I4062">
        <v>1446732975</v>
      </c>
      <c r="J4062">
        <v>1444137375</v>
      </c>
      <c r="K4062" t="b">
        <v>0</v>
      </c>
      <c r="L4062">
        <v>21</v>
      </c>
      <c r="M4062" t="b">
        <v>0</v>
      </c>
      <c r="N4062" t="s">
        <v>8269</v>
      </c>
      <c r="O4062">
        <f t="shared" si="485"/>
        <v>27</v>
      </c>
      <c r="P4062">
        <f t="shared" si="487"/>
        <v>35</v>
      </c>
      <c r="Q4062" s="10" t="s">
        <v>8323</v>
      </c>
      <c r="R4062" t="s">
        <v>8326</v>
      </c>
      <c r="S4062" s="14">
        <f t="shared" si="488"/>
        <v>42283.552951388891</v>
      </c>
      <c r="T4062" s="15">
        <f t="shared" si="489"/>
        <v>42313.594618055555</v>
      </c>
      <c r="U4062">
        <f t="shared" si="490"/>
        <v>2015</v>
      </c>
    </row>
    <row r="4063" spans="1:21" ht="49" x14ac:dyDescent="0.25">
      <c r="A4063">
        <v>4075</v>
      </c>
      <c r="B4063" s="3" t="s">
        <v>4071</v>
      </c>
      <c r="C4063" s="3" t="s">
        <v>8178</v>
      </c>
      <c r="D4063" s="6">
        <v>2000</v>
      </c>
      <c r="E4063" s="8">
        <v>576</v>
      </c>
      <c r="F4063" t="s">
        <v>8220</v>
      </c>
      <c r="G4063" t="s">
        <v>8224</v>
      </c>
      <c r="H4063" t="s">
        <v>8246</v>
      </c>
      <c r="I4063">
        <v>1404149280</v>
      </c>
      <c r="J4063">
        <v>1400547969</v>
      </c>
      <c r="K4063" t="b">
        <v>0</v>
      </c>
      <c r="L4063">
        <v>13</v>
      </c>
      <c r="M4063" t="b">
        <v>0</v>
      </c>
      <c r="N4063" t="s">
        <v>8269</v>
      </c>
      <c r="O4063">
        <f t="shared" si="485"/>
        <v>29</v>
      </c>
      <c r="P4063">
        <f t="shared" si="487"/>
        <v>44.31</v>
      </c>
      <c r="Q4063" s="10" t="s">
        <v>8323</v>
      </c>
      <c r="R4063" t="s">
        <v>8326</v>
      </c>
      <c r="S4063" s="14">
        <f t="shared" si="488"/>
        <v>41779.045937499999</v>
      </c>
      <c r="T4063" s="15">
        <f t="shared" si="489"/>
        <v>41820.727777777778</v>
      </c>
      <c r="U4063">
        <f t="shared" si="490"/>
        <v>2014</v>
      </c>
    </row>
    <row r="4064" spans="1:21" ht="49" hidden="1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485"/>
        <v>0</v>
      </c>
      <c r="P4064">
        <f t="shared" si="487"/>
        <v>0</v>
      </c>
      <c r="Q4064" s="10" t="s">
        <v>8323</v>
      </c>
      <c r="R4064" t="s">
        <v>8335</v>
      </c>
      <c r="S4064" s="14">
        <f t="shared" si="488"/>
        <v>42666.666932870372</v>
      </c>
      <c r="T4064" s="15">
        <f t="shared" si="489"/>
        <v>42696.708599537036</v>
      </c>
    </row>
    <row r="4065" spans="1:21" ht="33" hidden="1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485"/>
        <v>0</v>
      </c>
      <c r="P4065">
        <f t="shared" si="487"/>
        <v>0</v>
      </c>
      <c r="Q4065" s="10" t="s">
        <v>8323</v>
      </c>
      <c r="R4065" t="s">
        <v>8335</v>
      </c>
      <c r="S4065" s="14">
        <f t="shared" si="488"/>
        <v>41766.692037037035</v>
      </c>
      <c r="T4065" s="15">
        <f t="shared" si="489"/>
        <v>41826.692037037035</v>
      </c>
    </row>
    <row r="4066" spans="1:21" ht="49" hidden="1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485"/>
        <v>0</v>
      </c>
      <c r="P4066">
        <f t="shared" si="487"/>
        <v>0</v>
      </c>
      <c r="Q4066" s="10" t="s">
        <v>8323</v>
      </c>
      <c r="R4066" t="s">
        <v>8335</v>
      </c>
      <c r="S4066" s="14">
        <f t="shared" si="488"/>
        <v>42269.126226851848</v>
      </c>
      <c r="T4066" s="15">
        <f t="shared" si="489"/>
        <v>42299.126226851848</v>
      </c>
    </row>
    <row r="4067" spans="1:21" ht="49" hidden="1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485"/>
        <v>0</v>
      </c>
      <c r="P4067">
        <f t="shared" si="487"/>
        <v>0</v>
      </c>
      <c r="Q4067" s="10" t="s">
        <v>8323</v>
      </c>
      <c r="R4067" t="s">
        <v>8335</v>
      </c>
      <c r="S4067" s="14">
        <f t="shared" si="488"/>
        <v>42527.00953703704</v>
      </c>
      <c r="T4067" s="15">
        <f t="shared" si="489"/>
        <v>42582.291666666672</v>
      </c>
    </row>
    <row r="4068" spans="1:21" ht="49" x14ac:dyDescent="0.25">
      <c r="A4068">
        <v>4076</v>
      </c>
      <c r="B4068" s="3" t="s">
        <v>4072</v>
      </c>
      <c r="C4068" s="3" t="s">
        <v>8179</v>
      </c>
      <c r="D4068" s="6">
        <v>700</v>
      </c>
      <c r="E4068" s="8">
        <v>0</v>
      </c>
      <c r="F4068" t="s">
        <v>8220</v>
      </c>
      <c r="G4068" t="s">
        <v>8223</v>
      </c>
      <c r="H4068" t="s">
        <v>8245</v>
      </c>
      <c r="I4068">
        <v>1413921060</v>
      </c>
      <c r="J4068">
        <v>1411499149</v>
      </c>
      <c r="K4068" t="b">
        <v>0</v>
      </c>
      <c r="L4068">
        <v>0</v>
      </c>
      <c r="M4068" t="b">
        <v>0</v>
      </c>
      <c r="N4068" t="s">
        <v>8269</v>
      </c>
      <c r="O4068">
        <f t="shared" si="485"/>
        <v>0</v>
      </c>
      <c r="P4068">
        <f t="shared" si="487"/>
        <v>0</v>
      </c>
      <c r="Q4068" s="10" t="s">
        <v>8323</v>
      </c>
      <c r="R4068" t="s">
        <v>8326</v>
      </c>
      <c r="S4068" s="14">
        <f t="shared" si="488"/>
        <v>41905.795706018522</v>
      </c>
      <c r="T4068" s="15">
        <f t="shared" si="489"/>
        <v>41933.82708333333</v>
      </c>
      <c r="U4068">
        <f>YEAR(S4068)</f>
        <v>2014</v>
      </c>
    </row>
    <row r="4069" spans="1:21" ht="49" hidden="1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485"/>
        <v>0</v>
      </c>
      <c r="P4069">
        <f t="shared" si="487"/>
        <v>0</v>
      </c>
      <c r="Q4069" s="10" t="s">
        <v>8323</v>
      </c>
      <c r="R4069" t="s">
        <v>8335</v>
      </c>
      <c r="S4069" s="14">
        <f t="shared" si="488"/>
        <v>42180.145787037036</v>
      </c>
      <c r="T4069" s="15">
        <f t="shared" si="489"/>
        <v>42230.145787037036</v>
      </c>
    </row>
    <row r="4070" spans="1:21" ht="49" hidden="1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485"/>
        <v>0</v>
      </c>
      <c r="P4070">
        <f t="shared" si="487"/>
        <v>0</v>
      </c>
      <c r="Q4070" s="10" t="s">
        <v>8323</v>
      </c>
      <c r="R4070" t="s">
        <v>8335</v>
      </c>
      <c r="S4070" s="14">
        <f t="shared" si="488"/>
        <v>42255.696006944447</v>
      </c>
      <c r="T4070" s="15">
        <f t="shared" si="489"/>
        <v>42285.696006944447</v>
      </c>
    </row>
    <row r="4071" spans="1:21" ht="49" hidden="1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485"/>
        <v>0</v>
      </c>
      <c r="P4071">
        <f t="shared" si="487"/>
        <v>0</v>
      </c>
      <c r="Q4071" s="10" t="s">
        <v>8323</v>
      </c>
      <c r="R4071" t="s">
        <v>8335</v>
      </c>
      <c r="S4071" s="14">
        <f t="shared" si="488"/>
        <v>42007.016458333332</v>
      </c>
      <c r="T4071" s="15">
        <f t="shared" si="489"/>
        <v>42028.041666666672</v>
      </c>
    </row>
    <row r="4072" spans="1:21" ht="49" hidden="1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485"/>
        <v>0</v>
      </c>
      <c r="P4072">
        <f t="shared" si="487"/>
        <v>0</v>
      </c>
      <c r="Q4072" s="10" t="s">
        <v>8323</v>
      </c>
      <c r="R4072" t="s">
        <v>8335</v>
      </c>
      <c r="S4072" s="14">
        <f t="shared" si="488"/>
        <v>42615.346817129626</v>
      </c>
      <c r="T4072" s="15">
        <f t="shared" si="489"/>
        <v>42616.416666666672</v>
      </c>
    </row>
    <row r="4073" spans="1:21" ht="49" hidden="1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485"/>
        <v>0</v>
      </c>
      <c r="P4073">
        <f t="shared" si="487"/>
        <v>0</v>
      </c>
      <c r="Q4073" s="10" t="s">
        <v>8323</v>
      </c>
      <c r="R4073" t="s">
        <v>8335</v>
      </c>
      <c r="S4073" s="14">
        <f t="shared" si="488"/>
        <v>41999.861064814817</v>
      </c>
      <c r="T4073" s="15">
        <f t="shared" si="489"/>
        <v>42029.861064814817</v>
      </c>
    </row>
    <row r="4074" spans="1:21" ht="49" hidden="1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485"/>
        <v>0</v>
      </c>
      <c r="P4074">
        <f t="shared" si="487"/>
        <v>0</v>
      </c>
      <c r="Q4074" s="10" t="s">
        <v>8323</v>
      </c>
      <c r="R4074" t="s">
        <v>8335</v>
      </c>
      <c r="S4074" s="14">
        <f t="shared" si="488"/>
        <v>42373.983449074076</v>
      </c>
      <c r="T4074" s="15">
        <f t="shared" si="489"/>
        <v>42400.960416666669</v>
      </c>
    </row>
    <row r="4075" spans="1:21" ht="49" hidden="1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485"/>
        <v>0</v>
      </c>
      <c r="P4075">
        <f t="shared" si="487"/>
        <v>0</v>
      </c>
      <c r="Q4075" s="10" t="s">
        <v>8323</v>
      </c>
      <c r="R4075" t="s">
        <v>8335</v>
      </c>
      <c r="S4075" s="14">
        <f t="shared" si="488"/>
        <v>41854.602650462963</v>
      </c>
      <c r="T4075" s="15">
        <f t="shared" si="489"/>
        <v>41884.602650462963</v>
      </c>
    </row>
    <row r="4076" spans="1:21" ht="49" hidden="1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485"/>
        <v>0</v>
      </c>
      <c r="P4076">
        <f t="shared" si="487"/>
        <v>0</v>
      </c>
      <c r="Q4076" s="10" t="s">
        <v>8323</v>
      </c>
      <c r="R4076" t="s">
        <v>8335</v>
      </c>
      <c r="S4076" s="14">
        <f t="shared" si="488"/>
        <v>42065.791574074072</v>
      </c>
      <c r="T4076" s="15">
        <f t="shared" si="489"/>
        <v>42090.749907407408</v>
      </c>
    </row>
    <row r="4077" spans="1:21" ht="49" hidden="1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485"/>
        <v>0</v>
      </c>
      <c r="P4077">
        <f t="shared" si="487"/>
        <v>0</v>
      </c>
      <c r="Q4077" s="10" t="s">
        <v>8323</v>
      </c>
      <c r="R4077" t="s">
        <v>8335</v>
      </c>
      <c r="S4077" s="14">
        <f t="shared" si="488"/>
        <v>42469.951284722221</v>
      </c>
      <c r="T4077" s="15">
        <f t="shared" si="489"/>
        <v>42499.951284722221</v>
      </c>
    </row>
    <row r="4078" spans="1:21" ht="21" hidden="1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485"/>
        <v>0</v>
      </c>
      <c r="P4078">
        <f t="shared" si="487"/>
        <v>0</v>
      </c>
      <c r="Q4078" s="10" t="s">
        <v>8323</v>
      </c>
      <c r="R4078" t="s">
        <v>8335</v>
      </c>
      <c r="S4078" s="14">
        <f t="shared" si="488"/>
        <v>41954.228032407409</v>
      </c>
      <c r="T4078" s="15">
        <f t="shared" si="489"/>
        <v>41984.228032407409</v>
      </c>
    </row>
    <row r="4079" spans="1:21" ht="49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485"/>
        <v>9</v>
      </c>
      <c r="P4079">
        <f t="shared" si="487"/>
        <v>222.5</v>
      </c>
      <c r="Q4079" s="10" t="s">
        <v>8323</v>
      </c>
      <c r="R4079" t="s">
        <v>8326</v>
      </c>
      <c r="S4079" s="14">
        <f t="shared" si="488"/>
        <v>42695.7105787037</v>
      </c>
      <c r="T4079" s="15">
        <f t="shared" si="489"/>
        <v>42725.7105787037</v>
      </c>
      <c r="U4079">
        <f t="shared" ref="U4079:U4115" si="491">YEAR(S4079)</f>
        <v>2016</v>
      </c>
    </row>
    <row r="4080" spans="1:21" ht="49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485"/>
        <v>0</v>
      </c>
      <c r="P4080">
        <f t="shared" si="487"/>
        <v>0</v>
      </c>
      <c r="Q4080" s="10" t="s">
        <v>8323</v>
      </c>
      <c r="R4080" t="s">
        <v>8326</v>
      </c>
      <c r="S4080" s="14">
        <f t="shared" si="488"/>
        <v>42732.787523148145</v>
      </c>
      <c r="T4080" s="15">
        <f t="shared" si="489"/>
        <v>42762.787523148145</v>
      </c>
      <c r="U4080">
        <f t="shared" si="491"/>
        <v>2016</v>
      </c>
    </row>
    <row r="4081" spans="1:21" ht="49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485"/>
        <v>0</v>
      </c>
      <c r="P4081">
        <f t="shared" si="487"/>
        <v>5</v>
      </c>
      <c r="Q4081" s="10" t="s">
        <v>8323</v>
      </c>
      <c r="R4081" t="s">
        <v>8326</v>
      </c>
      <c r="S4081" s="14">
        <f t="shared" si="488"/>
        <v>42510.938900462963</v>
      </c>
      <c r="T4081" s="15">
        <f t="shared" si="489"/>
        <v>42540.938900462963</v>
      </c>
      <c r="U4081">
        <f t="shared" si="491"/>
        <v>2016</v>
      </c>
    </row>
    <row r="4082" spans="1:21" ht="49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485"/>
        <v>0</v>
      </c>
      <c r="P4082">
        <f t="shared" si="487"/>
        <v>0</v>
      </c>
      <c r="Q4082" s="10" t="s">
        <v>8323</v>
      </c>
      <c r="R4082" t="s">
        <v>8326</v>
      </c>
      <c r="S4082" s="14">
        <f t="shared" si="488"/>
        <v>42511.698101851856</v>
      </c>
      <c r="T4082" s="15">
        <f t="shared" si="489"/>
        <v>42535.787500000006</v>
      </c>
      <c r="U4082">
        <f t="shared" si="491"/>
        <v>2016</v>
      </c>
    </row>
    <row r="4083" spans="1:21" ht="49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485"/>
        <v>16</v>
      </c>
      <c r="P4083">
        <f t="shared" si="487"/>
        <v>29.17</v>
      </c>
      <c r="Q4083" s="10" t="s">
        <v>8323</v>
      </c>
      <c r="R4083" t="s">
        <v>8326</v>
      </c>
      <c r="S4083" s="14">
        <f t="shared" si="488"/>
        <v>42041.581307870365</v>
      </c>
      <c r="T4083" s="15">
        <f t="shared" si="489"/>
        <v>42071.539641203708</v>
      </c>
      <c r="U4083">
        <f t="shared" si="491"/>
        <v>2015</v>
      </c>
    </row>
    <row r="4084" spans="1:21" ht="49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485"/>
        <v>2</v>
      </c>
      <c r="P4084">
        <f t="shared" si="487"/>
        <v>1.5</v>
      </c>
      <c r="Q4084" s="10" t="s">
        <v>8323</v>
      </c>
      <c r="R4084" t="s">
        <v>8326</v>
      </c>
      <c r="S4084" s="14">
        <f t="shared" si="488"/>
        <v>42307.189270833333</v>
      </c>
      <c r="T4084" s="15">
        <f t="shared" si="489"/>
        <v>42322.958333333328</v>
      </c>
      <c r="U4084">
        <f t="shared" si="491"/>
        <v>2015</v>
      </c>
    </row>
    <row r="4085" spans="1:21" ht="49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485"/>
        <v>22</v>
      </c>
      <c r="P4085">
        <f t="shared" si="487"/>
        <v>126.5</v>
      </c>
      <c r="Q4085" s="10" t="s">
        <v>8323</v>
      </c>
      <c r="R4085" t="s">
        <v>8326</v>
      </c>
      <c r="S4085" s="14">
        <f t="shared" si="488"/>
        <v>42353.761759259258</v>
      </c>
      <c r="T4085" s="15">
        <f t="shared" si="489"/>
        <v>42383.761759259258</v>
      </c>
      <c r="U4085">
        <f t="shared" si="491"/>
        <v>2015</v>
      </c>
    </row>
    <row r="4086" spans="1:21" ht="49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485"/>
        <v>0</v>
      </c>
      <c r="P4086">
        <f t="shared" si="487"/>
        <v>10</v>
      </c>
      <c r="Q4086" s="10" t="s">
        <v>8323</v>
      </c>
      <c r="R4086" t="s">
        <v>8326</v>
      </c>
      <c r="S4086" s="14">
        <f t="shared" si="488"/>
        <v>42622.436412037037</v>
      </c>
      <c r="T4086" s="15">
        <f t="shared" si="489"/>
        <v>42652.436412037037</v>
      </c>
      <c r="U4086">
        <f t="shared" si="491"/>
        <v>2016</v>
      </c>
    </row>
    <row r="4087" spans="1:21" ht="49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485"/>
        <v>0</v>
      </c>
      <c r="P4087">
        <f t="shared" si="487"/>
        <v>10</v>
      </c>
      <c r="Q4087" s="10" t="s">
        <v>8323</v>
      </c>
      <c r="R4087" t="s">
        <v>8326</v>
      </c>
      <c r="S4087" s="14">
        <f t="shared" si="488"/>
        <v>42058.603877314818</v>
      </c>
      <c r="T4087" s="15">
        <f t="shared" si="489"/>
        <v>42087.165972222225</v>
      </c>
      <c r="U4087">
        <f t="shared" si="491"/>
        <v>2015</v>
      </c>
    </row>
    <row r="4088" spans="1:21" ht="49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485"/>
        <v>5</v>
      </c>
      <c r="P4088">
        <f t="shared" si="487"/>
        <v>9.4</v>
      </c>
      <c r="Q4088" s="10" t="s">
        <v>8323</v>
      </c>
      <c r="R4088" t="s">
        <v>8326</v>
      </c>
      <c r="S4088" s="14">
        <f t="shared" si="488"/>
        <v>42304.940960648149</v>
      </c>
      <c r="T4088" s="15">
        <f t="shared" si="489"/>
        <v>42329.166666666672</v>
      </c>
      <c r="U4088">
        <f t="shared" si="491"/>
        <v>2015</v>
      </c>
    </row>
    <row r="4089" spans="1:21" ht="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485"/>
        <v>0</v>
      </c>
      <c r="P4089">
        <f t="shared" si="487"/>
        <v>0</v>
      </c>
      <c r="Q4089" s="10" t="s">
        <v>8323</v>
      </c>
      <c r="R4089" t="s">
        <v>8326</v>
      </c>
      <c r="S4089" s="14">
        <f t="shared" si="488"/>
        <v>42538.742893518516</v>
      </c>
      <c r="T4089" s="15">
        <f t="shared" si="489"/>
        <v>42568.742893518516</v>
      </c>
      <c r="U4089">
        <f t="shared" si="491"/>
        <v>2016</v>
      </c>
    </row>
    <row r="4090" spans="1:21" ht="49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485"/>
        <v>11</v>
      </c>
      <c r="P4090">
        <f t="shared" si="487"/>
        <v>72</v>
      </c>
      <c r="Q4090" s="10" t="s">
        <v>8323</v>
      </c>
      <c r="R4090" t="s">
        <v>8326</v>
      </c>
      <c r="S4090" s="14">
        <f t="shared" si="488"/>
        <v>41990.612546296295</v>
      </c>
      <c r="T4090" s="15">
        <f t="shared" si="489"/>
        <v>42020.434722222228</v>
      </c>
      <c r="U4090">
        <f t="shared" si="491"/>
        <v>2014</v>
      </c>
    </row>
    <row r="4091" spans="1:21" ht="49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485"/>
        <v>5</v>
      </c>
      <c r="P4091">
        <f t="shared" si="487"/>
        <v>30</v>
      </c>
      <c r="Q4091" s="10" t="s">
        <v>8323</v>
      </c>
      <c r="R4091" t="s">
        <v>8326</v>
      </c>
      <c r="S4091" s="14">
        <f t="shared" si="488"/>
        <v>42122.732499999998</v>
      </c>
      <c r="T4091" s="15">
        <f t="shared" si="489"/>
        <v>42155.732638888891</v>
      </c>
      <c r="U4091">
        <f t="shared" si="491"/>
        <v>2015</v>
      </c>
    </row>
    <row r="4092" spans="1:21" ht="49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485"/>
        <v>3</v>
      </c>
      <c r="P4092">
        <f t="shared" si="487"/>
        <v>10.67</v>
      </c>
      <c r="Q4092" s="10" t="s">
        <v>8323</v>
      </c>
      <c r="R4092" t="s">
        <v>8326</v>
      </c>
      <c r="S4092" s="14">
        <f t="shared" si="488"/>
        <v>42209.67288194444</v>
      </c>
      <c r="T4092" s="15">
        <f t="shared" si="489"/>
        <v>42223.625</v>
      </c>
      <c r="U4092">
        <f t="shared" si="491"/>
        <v>2015</v>
      </c>
    </row>
    <row r="4093" spans="1:21" ht="49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485"/>
        <v>13</v>
      </c>
      <c r="P4093">
        <f t="shared" si="487"/>
        <v>25.5</v>
      </c>
      <c r="Q4093" s="10" t="s">
        <v>8323</v>
      </c>
      <c r="R4093" t="s">
        <v>8326</v>
      </c>
      <c r="S4093" s="14">
        <f t="shared" si="488"/>
        <v>41990.506377314814</v>
      </c>
      <c r="T4093" s="15">
        <f t="shared" si="489"/>
        <v>42020.506377314814</v>
      </c>
      <c r="U4093">
        <f t="shared" si="491"/>
        <v>2014</v>
      </c>
    </row>
    <row r="4094" spans="1:21" ht="49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485"/>
        <v>0</v>
      </c>
      <c r="P4094">
        <f t="shared" si="487"/>
        <v>20</v>
      </c>
      <c r="Q4094" s="10" t="s">
        <v>8323</v>
      </c>
      <c r="R4094" t="s">
        <v>8326</v>
      </c>
      <c r="S4094" s="14">
        <f t="shared" si="488"/>
        <v>42039.194988425923</v>
      </c>
      <c r="T4094" s="15">
        <f t="shared" si="489"/>
        <v>42099.153321759266</v>
      </c>
      <c r="U4094">
        <f t="shared" si="491"/>
        <v>2015</v>
      </c>
    </row>
    <row r="4095" spans="1:21" ht="49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485"/>
        <v>2</v>
      </c>
      <c r="P4095">
        <f t="shared" si="487"/>
        <v>15</v>
      </c>
      <c r="Q4095" s="10" t="s">
        <v>8323</v>
      </c>
      <c r="R4095" t="s">
        <v>8326</v>
      </c>
      <c r="S4095" s="14">
        <f t="shared" si="488"/>
        <v>42178.815891203703</v>
      </c>
      <c r="T4095" s="15">
        <f t="shared" si="489"/>
        <v>42238.815891203703</v>
      </c>
      <c r="U4095">
        <f t="shared" si="491"/>
        <v>2015</v>
      </c>
    </row>
    <row r="4096" spans="1:21" ht="49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485"/>
        <v>37</v>
      </c>
      <c r="P4096">
        <f t="shared" si="487"/>
        <v>91.25</v>
      </c>
      <c r="Q4096" s="10" t="s">
        <v>8323</v>
      </c>
      <c r="R4096" t="s">
        <v>8326</v>
      </c>
      <c r="S4096" s="14">
        <f t="shared" si="488"/>
        <v>41890.086805555555</v>
      </c>
      <c r="T4096" s="15">
        <f t="shared" si="489"/>
        <v>41934.207638888889</v>
      </c>
      <c r="U4096">
        <f t="shared" si="491"/>
        <v>2014</v>
      </c>
    </row>
    <row r="4097" spans="1:21" ht="33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485"/>
        <v>3</v>
      </c>
      <c r="P4097">
        <f t="shared" si="487"/>
        <v>800</v>
      </c>
      <c r="Q4097" s="10" t="s">
        <v>8323</v>
      </c>
      <c r="R4097" t="s">
        <v>8326</v>
      </c>
      <c r="S4097" s="14">
        <f t="shared" si="488"/>
        <v>42693.031828703708</v>
      </c>
      <c r="T4097" s="15">
        <f t="shared" si="489"/>
        <v>42723.031828703708</v>
      </c>
      <c r="U4097">
        <f t="shared" si="491"/>
        <v>2016</v>
      </c>
    </row>
    <row r="4098" spans="1:21" ht="49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492">ROUND(E4098/D4098*100,0)</f>
        <v>11</v>
      </c>
      <c r="P4098">
        <f t="shared" si="487"/>
        <v>80</v>
      </c>
      <c r="Q4098" s="10" t="s">
        <v>8323</v>
      </c>
      <c r="R4098" t="s">
        <v>8326</v>
      </c>
      <c r="S4098" s="14">
        <f t="shared" si="488"/>
        <v>42750.530312499999</v>
      </c>
      <c r="T4098" s="15">
        <f t="shared" si="489"/>
        <v>42794.368749999994</v>
      </c>
      <c r="U4098">
        <f t="shared" si="491"/>
        <v>2017</v>
      </c>
    </row>
    <row r="4099" spans="1:21" ht="49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492"/>
        <v>0</v>
      </c>
      <c r="P4099">
        <f t="shared" si="487"/>
        <v>0</v>
      </c>
      <c r="Q4099" s="10" t="s">
        <v>8323</v>
      </c>
      <c r="R4099" t="s">
        <v>8326</v>
      </c>
      <c r="S4099" s="14">
        <f t="shared" si="488"/>
        <v>42344.824502314819</v>
      </c>
      <c r="T4099" s="15">
        <f t="shared" si="489"/>
        <v>42400.996527777781</v>
      </c>
      <c r="U4099">
        <f t="shared" si="491"/>
        <v>2015</v>
      </c>
    </row>
    <row r="4100" spans="1:21" ht="49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492"/>
        <v>0</v>
      </c>
      <c r="P4100">
        <f t="shared" si="487"/>
        <v>0</v>
      </c>
      <c r="Q4100" s="10" t="s">
        <v>8323</v>
      </c>
      <c r="R4100" t="s">
        <v>8326</v>
      </c>
      <c r="S4100" s="14">
        <f t="shared" si="488"/>
        <v>42495.722187499996</v>
      </c>
      <c r="T4100" s="15">
        <f t="shared" si="489"/>
        <v>42525.722187499996</v>
      </c>
      <c r="U4100">
        <f t="shared" si="491"/>
        <v>2016</v>
      </c>
    </row>
    <row r="4101" spans="1:21" ht="49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492"/>
        <v>1</v>
      </c>
      <c r="P4101">
        <f t="shared" si="487"/>
        <v>50</v>
      </c>
      <c r="Q4101" s="10" t="s">
        <v>8323</v>
      </c>
      <c r="R4101" t="s">
        <v>8326</v>
      </c>
      <c r="S4101" s="14">
        <f t="shared" si="488"/>
        <v>42570.850381944445</v>
      </c>
      <c r="T4101" s="15">
        <f t="shared" si="489"/>
        <v>42615.850381944445</v>
      </c>
      <c r="U4101">
        <f t="shared" si="491"/>
        <v>2016</v>
      </c>
    </row>
    <row r="4102" spans="1:21" ht="33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492"/>
        <v>0</v>
      </c>
      <c r="P4102">
        <f t="shared" si="487"/>
        <v>0</v>
      </c>
      <c r="Q4102" s="10" t="s">
        <v>8323</v>
      </c>
      <c r="R4102" t="s">
        <v>8326</v>
      </c>
      <c r="S4102" s="14">
        <f t="shared" si="488"/>
        <v>41927.124884259261</v>
      </c>
      <c r="T4102" s="15">
        <f t="shared" si="489"/>
        <v>41937.124884259261</v>
      </c>
      <c r="U4102">
        <f t="shared" si="491"/>
        <v>2014</v>
      </c>
    </row>
    <row r="4103" spans="1:21" ht="49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492"/>
        <v>0</v>
      </c>
      <c r="P4103">
        <f t="shared" si="487"/>
        <v>0</v>
      </c>
      <c r="Q4103" s="10" t="s">
        <v>8323</v>
      </c>
      <c r="R4103" t="s">
        <v>8326</v>
      </c>
      <c r="S4103" s="14">
        <f t="shared" si="488"/>
        <v>42730.903726851851</v>
      </c>
      <c r="T4103" s="15">
        <f t="shared" si="489"/>
        <v>42760.903726851851</v>
      </c>
      <c r="U4103">
        <f t="shared" si="491"/>
        <v>2016</v>
      </c>
    </row>
    <row r="4104" spans="1:21" ht="49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492"/>
        <v>27</v>
      </c>
      <c r="P4104">
        <f t="shared" si="487"/>
        <v>22.83</v>
      </c>
      <c r="Q4104" s="10" t="s">
        <v>8323</v>
      </c>
      <c r="R4104" t="s">
        <v>8326</v>
      </c>
      <c r="S4104" s="14">
        <f t="shared" si="488"/>
        <v>42475.848067129627</v>
      </c>
      <c r="T4104" s="15">
        <f t="shared" si="489"/>
        <v>42505.848067129627</v>
      </c>
      <c r="U4104">
        <f t="shared" si="491"/>
        <v>2016</v>
      </c>
    </row>
    <row r="4105" spans="1:21" ht="49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492"/>
        <v>10</v>
      </c>
      <c r="P4105">
        <f t="shared" si="487"/>
        <v>16.670000000000002</v>
      </c>
      <c r="Q4105" s="10" t="s">
        <v>8323</v>
      </c>
      <c r="R4105" t="s">
        <v>8326</v>
      </c>
      <c r="S4105" s="14">
        <f t="shared" si="488"/>
        <v>42188.83293981482</v>
      </c>
      <c r="T4105" s="15">
        <f t="shared" si="489"/>
        <v>42242.772222222222</v>
      </c>
      <c r="U4105">
        <f t="shared" si="491"/>
        <v>2015</v>
      </c>
    </row>
    <row r="4106" spans="1:21" ht="49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492"/>
        <v>21</v>
      </c>
      <c r="P4106">
        <f t="shared" si="487"/>
        <v>45.79</v>
      </c>
      <c r="Q4106" s="10" t="s">
        <v>8323</v>
      </c>
      <c r="R4106" t="s">
        <v>8326</v>
      </c>
      <c r="S4106" s="14">
        <f t="shared" si="488"/>
        <v>42640.278171296297</v>
      </c>
      <c r="T4106" s="15">
        <f t="shared" si="489"/>
        <v>42670.278171296297</v>
      </c>
      <c r="U4106">
        <f t="shared" si="491"/>
        <v>2016</v>
      </c>
    </row>
    <row r="4107" spans="1:21" ht="49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492"/>
        <v>7</v>
      </c>
      <c r="P4107">
        <f t="shared" si="487"/>
        <v>383.33</v>
      </c>
      <c r="Q4107" s="10" t="s">
        <v>8323</v>
      </c>
      <c r="R4107" t="s">
        <v>8326</v>
      </c>
      <c r="S4107" s="14">
        <f t="shared" si="488"/>
        <v>42697.010520833333</v>
      </c>
      <c r="T4107" s="15">
        <f t="shared" si="489"/>
        <v>42730.010520833333</v>
      </c>
      <c r="U4107">
        <f t="shared" si="491"/>
        <v>2016</v>
      </c>
    </row>
    <row r="4108" spans="1:21" ht="49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492"/>
        <v>71</v>
      </c>
      <c r="P4108">
        <f t="shared" si="487"/>
        <v>106.97</v>
      </c>
      <c r="Q4108" s="10" t="s">
        <v>8323</v>
      </c>
      <c r="R4108" t="s">
        <v>8326</v>
      </c>
      <c r="S4108" s="14">
        <f t="shared" si="488"/>
        <v>42053.049375000002</v>
      </c>
      <c r="T4108" s="15">
        <f t="shared" si="489"/>
        <v>42096.041666666672</v>
      </c>
      <c r="U4108">
        <f t="shared" si="491"/>
        <v>2015</v>
      </c>
    </row>
    <row r="4109" spans="1:21" ht="49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492"/>
        <v>2</v>
      </c>
      <c r="P4109">
        <f t="shared" si="487"/>
        <v>10.25</v>
      </c>
      <c r="Q4109" s="10" t="s">
        <v>8323</v>
      </c>
      <c r="R4109" t="s">
        <v>8326</v>
      </c>
      <c r="S4109" s="14">
        <f t="shared" si="488"/>
        <v>41883.916678240741</v>
      </c>
      <c r="T4109" s="15">
        <f t="shared" si="489"/>
        <v>41906.916678240741</v>
      </c>
      <c r="U4109">
        <f t="shared" si="491"/>
        <v>2014</v>
      </c>
    </row>
    <row r="4110" spans="1:21" ht="49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492"/>
        <v>2</v>
      </c>
      <c r="P4110">
        <f t="shared" si="487"/>
        <v>59</v>
      </c>
      <c r="Q4110" s="10" t="s">
        <v>8323</v>
      </c>
      <c r="R4110" t="s">
        <v>8326</v>
      </c>
      <c r="S4110" s="14">
        <f t="shared" si="488"/>
        <v>42767.031678240746</v>
      </c>
      <c r="T4110" s="15">
        <f t="shared" si="489"/>
        <v>42797.208333333328</v>
      </c>
      <c r="U4110">
        <f t="shared" si="491"/>
        <v>2017</v>
      </c>
    </row>
    <row r="4111" spans="1:21" ht="49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492"/>
        <v>0</v>
      </c>
      <c r="P4111">
        <f t="shared" si="487"/>
        <v>0</v>
      </c>
      <c r="Q4111" s="10" t="s">
        <v>8323</v>
      </c>
      <c r="R4111" t="s">
        <v>8326</v>
      </c>
      <c r="S4111" s="14">
        <f t="shared" si="488"/>
        <v>42307.539398148147</v>
      </c>
      <c r="T4111" s="15">
        <f t="shared" si="489"/>
        <v>42337.581064814818</v>
      </c>
      <c r="U4111">
        <f t="shared" si="491"/>
        <v>2015</v>
      </c>
    </row>
    <row r="4112" spans="1:21" ht="49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492"/>
        <v>29</v>
      </c>
      <c r="P4112">
        <f t="shared" si="487"/>
        <v>14.33</v>
      </c>
      <c r="Q4112" s="10" t="s">
        <v>8323</v>
      </c>
      <c r="R4112" t="s">
        <v>8326</v>
      </c>
      <c r="S4112" s="14">
        <f t="shared" si="488"/>
        <v>42512.626747685179</v>
      </c>
      <c r="T4112" s="15">
        <f t="shared" si="489"/>
        <v>42572.626747685179</v>
      </c>
      <c r="U4112">
        <f t="shared" si="491"/>
        <v>2016</v>
      </c>
    </row>
    <row r="4113" spans="1:21" ht="49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492"/>
        <v>3</v>
      </c>
      <c r="P4113">
        <f t="shared" si="487"/>
        <v>15.67</v>
      </c>
      <c r="Q4113" s="10" t="s">
        <v>8323</v>
      </c>
      <c r="R4113" t="s">
        <v>8326</v>
      </c>
      <c r="S4113" s="14">
        <f t="shared" si="488"/>
        <v>42029.135879629626</v>
      </c>
      <c r="T4113" s="15">
        <f t="shared" si="489"/>
        <v>42059.135879629626</v>
      </c>
      <c r="U4113">
        <f t="shared" si="491"/>
        <v>2015</v>
      </c>
    </row>
    <row r="4114" spans="1:21" ht="49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492"/>
        <v>0</v>
      </c>
      <c r="P4114">
        <f t="shared" si="487"/>
        <v>1</v>
      </c>
      <c r="Q4114" s="10" t="s">
        <v>8323</v>
      </c>
      <c r="R4114" t="s">
        <v>8326</v>
      </c>
      <c r="S4114" s="14">
        <f t="shared" si="488"/>
        <v>42400.946597222224</v>
      </c>
      <c r="T4114" s="15">
        <f t="shared" si="489"/>
        <v>42428</v>
      </c>
      <c r="U4114">
        <f t="shared" si="491"/>
        <v>2016</v>
      </c>
    </row>
    <row r="4115" spans="1:21" ht="49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492"/>
        <v>0</v>
      </c>
      <c r="P4115">
        <f t="shared" si="487"/>
        <v>1</v>
      </c>
      <c r="Q4115" s="10" t="s">
        <v>8323</v>
      </c>
      <c r="R4115" t="s">
        <v>8326</v>
      </c>
      <c r="S4115" s="14">
        <f t="shared" si="488"/>
        <v>42358.573182870372</v>
      </c>
      <c r="T4115" s="15">
        <f t="shared" si="489"/>
        <v>42377.273611111115</v>
      </c>
      <c r="U4115">
        <f t="shared" si="491"/>
        <v>2015</v>
      </c>
    </row>
  </sheetData>
  <autoFilter ref="A1:T4115" xr:uid="{00000000-0001-0000-0000-000000000000}">
    <filterColumn colId="17">
      <filters>
        <filter val="plays"/>
      </filters>
    </filterColumn>
  </autoFilter>
  <conditionalFormatting sqref="F1:F1048576">
    <cfRule type="containsText" dxfId="6" priority="2" operator="containsText" text="canceled">
      <formula>NOT(ISERROR(SEARCH("canceled",F1)))</formula>
    </cfRule>
    <cfRule type="containsText" dxfId="5" priority="3" operator="containsText" text="failed">
      <formula>NOT(ISERROR(SEARCH("failed",F1)))</formula>
    </cfRule>
    <cfRule type="containsText" dxfId="4" priority="5" operator="containsText" text="successful">
      <formula>NOT(ISERROR(SEARCH("successful",F1)))</formula>
    </cfRule>
    <cfRule type="containsText" dxfId="3" priority="6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98B1-0FCD-C348-A8A8-1D390B575B17}">
  <dimension ref="A1:H13"/>
  <sheetViews>
    <sheetView workbookViewId="0">
      <selection activeCell="G2" sqref="G2"/>
    </sheetView>
  </sheetViews>
  <sheetFormatPr baseColWidth="10" defaultRowHeight="15" x14ac:dyDescent="0.2"/>
  <cols>
    <col min="8" max="8" width="16.83203125" bestFit="1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">
      <c r="A2" s="11" t="s">
        <v>8388</v>
      </c>
      <c r="B2">
        <f>COUNTIFS(Kickstarter!D:D, "&lt;1000",Kickstarter!F:F, "successful", Kickstarter!R:R, "Plays")</f>
        <v>141</v>
      </c>
      <c r="C2">
        <f>COUNTIFS(Kickstarter!D:D, "&lt;1000",Kickstarter!F:F, "Failed", Kickstarter!R:R, "Plays")</f>
        <v>45</v>
      </c>
      <c r="D2">
        <f>COUNTIFS(Kickstarter!$D:$D, "&lt;1000",Kickstarter!$F:$F, "Canceled", Kickstarter!$R:$R, "Plays")</f>
        <v>0</v>
      </c>
      <c r="E2">
        <f>SUM(B2,C2,D2)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">
      <c r="A3" t="s">
        <v>8389</v>
      </c>
      <c r="B3">
        <f>COUNTIFS(Kickstarter!D:D, "&gt;=1000",Kickstarter!D:D, "&lt;5000", Kickstarter!F:F, "successful", Kickstarter!R:R, "Plays")</f>
        <v>388</v>
      </c>
      <c r="C3">
        <f>COUNTIFS(Kickstarter!$D:$D, "&gt;=1000",Kickstarter!$D:$D, "&lt;5000", Kickstarter!$F:$F, "Failed", Kickstarter!$R:$R, "Plays")</f>
        <v>146</v>
      </c>
      <c r="D3">
        <f>COUNTIFS(Kickstarter!$D:$D, "&gt;=1000",Kickstarter!$D:$D, "&lt;5000", Kickstarter!$F:$F, "Canceled", Kickstarter!$R:$R, "Plays")</f>
        <v>0</v>
      </c>
      <c r="E3">
        <f t="shared" ref="E3:E13" si="0">SUM(B3,C3,D3)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t="s">
        <v>8390</v>
      </c>
      <c r="B4">
        <f>COUNTIFS(Kickstarter!D:D, "&gt;=5000",Kickstarter!D:D, "&lt;10000", Kickstarter!F:F, "successful", Kickstarter!R:R, "Plays")</f>
        <v>93</v>
      </c>
      <c r="C4">
        <f>COUNTIFS(Kickstarter!$D:$D, "&gt;=5000",Kickstarter!$D:$D, "&lt;10000", Kickstarter!$F:$F, "failed", Kickstarter!$R:$R, "Plays")</f>
        <v>76</v>
      </c>
      <c r="D4">
        <f>COUNTIFS(Kickstarter!$D:$D, "&gt;=5000",Kickstarter!$D:$D, "&lt;10000", Kickstarter!$F:$F, "Canceled", Kickstarter!$R:$R, 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8391</v>
      </c>
      <c r="B5">
        <f>COUNTIFS(Kickstarter!D:D, "&gt;=10000",Kickstarter!D:D, "&lt;15000", Kickstarter!F:F, "successful", Kickstarter!R:R, "Plays")</f>
        <v>39</v>
      </c>
      <c r="C5">
        <f>COUNTIFS(Kickstarter!$D:$D, "&gt;=10000",Kickstarter!$D:$D, "&lt;15000", Kickstarter!$F:$F, "failed", Kickstarter!$R:$R, "Plays")</f>
        <v>33</v>
      </c>
      <c r="D5">
        <f>COUNTIFS(Kickstarter!$D:$D, "&gt;=10000",Kickstarter!$D:$D, "&lt;15000", Kickstarter!$F:$F, "Canceled", Kickstarter!$R:$R, 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8392</v>
      </c>
      <c r="B6">
        <f>COUNTIFS(Kickstarter!D:D, "&gt;=15000",Kickstarter!D:D, "&lt;20000", Kickstarter!F:F, "successful", Kickstarter!R:R, "Plays")</f>
        <v>12</v>
      </c>
      <c r="C6">
        <f>COUNTIFS(Kickstarter!$D:$D, "&gt;=15000",Kickstarter!$D:$D, "&lt;20000", Kickstarter!$F:$F, "failed", Kickstarter!$R:$R, "Plays")</f>
        <v>12</v>
      </c>
      <c r="D6">
        <f>COUNTIFS(Kickstarter!$D:$D, "&gt;=15000",Kickstarter!$D:$D, "&lt;20000", Kickstarter!$F:$F, "Canceled", Kickstarter!$R:$R,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8393</v>
      </c>
      <c r="B7">
        <f>COUNTIFS(Kickstarter!D:D, "&gt;=20000",Kickstarter!D:D, "&lt;25000", Kickstarter!F:F, "successful", Kickstarter!R:R, "Plays")</f>
        <v>9</v>
      </c>
      <c r="C7">
        <f>COUNTIFS(Kickstarter!$D:$D, "&gt;=20000",Kickstarter!$D:$D, "&lt;25000", Kickstarter!$F:$F, "failed", Kickstarter!$R:$R, "Plays")</f>
        <v>11</v>
      </c>
      <c r="D7">
        <f>COUNTIFS(Kickstarter!$D:$D, "&gt;=20000",Kickstarter!$D:$D, "&lt;25000", Kickstarter!$F:$F, "Canceled", Kickstarter!$R:$R,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8394</v>
      </c>
      <c r="B8">
        <f>COUNTIFS(Kickstarter!D:D, "&gt;=25000",Kickstarter!D:D, "&lt;30000", Kickstarter!F:F, "successful", Kickstarter!R:R, "Plays")</f>
        <v>1</v>
      </c>
      <c r="C8">
        <f>COUNTIFS(Kickstarter!$D:$D, "&gt;=25000",Kickstarter!$D:$D, "&lt;30000", Kickstarter!$F:$F, "failed", Kickstarter!$R:$R, "Plays")</f>
        <v>4</v>
      </c>
      <c r="D8">
        <f>COUNTIFS(Kickstarter!$D:$D, "&gt;=25000",Kickstarter!$D:$D, "&lt;30000", Kickstarter!$F:$F, "Canceled", Kickstarter!$R:$R,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8395</v>
      </c>
      <c r="B9">
        <f>COUNTIFS(Kickstarter!D:D, "&gt;=30000",Kickstarter!D:D, "&lt;35000", Kickstarter!F:F, "successful", Kickstarter!R:R, "Plays")</f>
        <v>3</v>
      </c>
      <c r="C9">
        <f>COUNTIFS(Kickstarter!$D:$D, "&gt;=30000",Kickstarter!$D:$D, "&lt;35000", Kickstarter!$F:$F, "failed", Kickstarter!$R:$R, "Plays")</f>
        <v>8</v>
      </c>
      <c r="D9">
        <f>COUNTIFS(Kickstarter!$D:$D, "&gt;=30000",Kickstarter!$D:$D, "&lt;35000", Kickstarter!$F:$F, "Canceled", Kickstarter!$R:$R, 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t="s">
        <v>8396</v>
      </c>
      <c r="B10">
        <f>COUNTIFS(Kickstarter!D:D, "&gt;=35000",Kickstarter!D:D, "&lt;40000", Kickstarter!F:F, "successful", Kickstarter!R:R, "Plays")</f>
        <v>4</v>
      </c>
      <c r="C10">
        <f>COUNTIFS(Kickstarter!$D:$D, "&gt;=35000",Kickstarter!$D:$D, "&lt;40000", Kickstarter!$F:$F, "failed", Kickstarter!$R:$R, "Plays")</f>
        <v>2</v>
      </c>
      <c r="D10">
        <f>COUNTIFS(Kickstarter!$D:$D, "&gt;=35000",Kickstarter!$D:$D, "&lt;40000", Kickstarter!$F:$F, "Canceled", Kickstarter!$R:$R, 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8397</v>
      </c>
      <c r="B11">
        <f>COUNTIFS(Kickstarter!D:D, "&gt;=40000",Kickstarter!D:D, "&lt;45000", Kickstarter!F:F, "successful", Kickstarter!R:R, "Plays")</f>
        <v>2</v>
      </c>
      <c r="C11">
        <f>COUNTIFS(Kickstarter!$D:$D, "&gt;=40000",Kickstarter!$D:$D, "&lt;45000", Kickstarter!$F:$F, "failed", Kickstarter!$R:$R, "Plays")</f>
        <v>1</v>
      </c>
      <c r="D11">
        <f>COUNTIFS(Kickstarter!$D:$D, "&gt;=40000",Kickstarter!$D:$D, "&lt;45000", Kickstarter!$F:$F, "Canceled", Kickstarter!$R:$R, 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t="s">
        <v>8398</v>
      </c>
      <c r="B12">
        <f>COUNTIFS(Kickstarter!D:D, "&gt;=45000",Kickstarter!D:D, "&lt;50000", Kickstarter!F:F, "successful", Kickstarter!R:R, "Plays")</f>
        <v>0</v>
      </c>
      <c r="C12">
        <f>COUNTIFS(Kickstarter!$D:$D, "&gt;=45000",Kickstarter!$D:$D, "&lt;50000", Kickstarter!$F:$F, "failed", Kickstarter!$R:$R, "Plays")</f>
        <v>1</v>
      </c>
      <c r="D12">
        <f>COUNTIFS(Kickstarter!$D:$D, "&gt;=45000",Kickstarter!$D:$D, "&lt;50000", Kickstarter!$F:$F, "Canceled", Kickstarter!$R:$R,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8399</v>
      </c>
      <c r="B13">
        <f>COUNTIFS(Kickstarter!D:D, "&gt;50000",Kickstarter!F:F, "successful", Kickstarter!R:R, "Plays")</f>
        <v>2</v>
      </c>
      <c r="C13">
        <f>COUNTIFS(Kickstarter!$D:$D, "&gt;50000", Kickstarter!$F:$F, "failed", Kickstarter!$R:$R, "Plays")</f>
        <v>10</v>
      </c>
      <c r="D13">
        <f>COUNTIFS(Kickstarter!$D:$D, "&gt;50000", Kickstarter!$F:$F, "Canceled", Kickstarter!$R:$R, "Plays")</f>
        <v>0</v>
      </c>
      <c r="E13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 s="18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DBAA-D129-3641-8123-25214A9C51ED}">
  <dimension ref="A3:D16"/>
  <sheetViews>
    <sheetView tabSelected="1" workbookViewId="0">
      <selection activeCell="F16" sqref="F16"/>
    </sheetView>
  </sheetViews>
  <sheetFormatPr baseColWidth="10" defaultRowHeight="15" x14ac:dyDescent="0.2"/>
  <cols>
    <col min="1" max="1" width="16" bestFit="1" customWidth="1"/>
    <col min="2" max="2" width="24" bestFit="1" customWidth="1"/>
    <col min="3" max="3" width="20.6640625" bestFit="1" customWidth="1"/>
    <col min="4" max="4" width="23.33203125" bestFit="1" customWidth="1"/>
    <col min="5" max="5" width="25.6640625" bestFit="1" customWidth="1"/>
    <col min="6" max="6" width="22.83203125" bestFit="1" customWidth="1"/>
    <col min="7" max="7" width="25" bestFit="1" customWidth="1"/>
    <col min="8" max="8" width="21.5" bestFit="1" customWidth="1"/>
    <col min="9" max="9" width="18.5" bestFit="1" customWidth="1"/>
    <col min="10" max="10" width="20.6640625" bestFit="1" customWidth="1"/>
    <col min="11" max="11" width="27.83203125" bestFit="1" customWidth="1"/>
    <col min="12" max="12" width="24.83203125" bestFit="1" customWidth="1"/>
    <col min="13" max="13" width="27.1640625" bestFit="1" customWidth="1"/>
    <col min="14" max="14" width="21.5" bestFit="1" customWidth="1"/>
    <col min="15" max="15" width="18.5" bestFit="1" customWidth="1"/>
    <col min="16" max="16" width="20.6640625" bestFit="1" customWidth="1"/>
    <col min="17" max="17" width="27.83203125" bestFit="1" customWidth="1"/>
    <col min="18" max="18" width="24.83203125" bestFit="1" customWidth="1"/>
    <col min="19" max="19" width="27.1640625" bestFit="1" customWidth="1"/>
    <col min="20" max="20" width="21.5" bestFit="1" customWidth="1"/>
    <col min="21" max="21" width="18.5" bestFit="1" customWidth="1"/>
    <col min="22" max="22" width="20.6640625" bestFit="1" customWidth="1"/>
    <col min="23" max="23" width="27.83203125" bestFit="1" customWidth="1"/>
    <col min="24" max="24" width="24.83203125" bestFit="1" customWidth="1"/>
    <col min="25" max="25" width="27.1640625" bestFit="1" customWidth="1"/>
    <col min="26" max="26" width="21.5" bestFit="1" customWidth="1"/>
    <col min="27" max="27" width="18.5" bestFit="1" customWidth="1"/>
    <col min="28" max="28" width="20.6640625" bestFit="1" customWidth="1"/>
    <col min="29" max="29" width="27.83203125" bestFit="1" customWidth="1"/>
    <col min="30" max="30" width="24.83203125" bestFit="1" customWidth="1"/>
    <col min="31" max="31" width="27.1640625" bestFit="1" customWidth="1"/>
    <col min="32" max="32" width="21.5" bestFit="1" customWidth="1"/>
    <col min="33" max="33" width="18.5" bestFit="1" customWidth="1"/>
    <col min="34" max="34" width="20.6640625" bestFit="1" customWidth="1"/>
    <col min="35" max="35" width="27.83203125" bestFit="1" customWidth="1"/>
    <col min="36" max="36" width="24.83203125" bestFit="1" customWidth="1"/>
    <col min="37" max="37" width="27.1640625" bestFit="1" customWidth="1"/>
    <col min="38" max="38" width="21.5" bestFit="1" customWidth="1"/>
    <col min="39" max="39" width="18.5" bestFit="1" customWidth="1"/>
    <col min="40" max="40" width="20.6640625" bestFit="1" customWidth="1"/>
    <col min="41" max="41" width="27.83203125" bestFit="1" customWidth="1"/>
    <col min="42" max="42" width="24.83203125" bestFit="1" customWidth="1"/>
    <col min="43" max="43" width="27.1640625" bestFit="1" customWidth="1"/>
    <col min="44" max="44" width="21.5" bestFit="1" customWidth="1"/>
    <col min="45" max="45" width="18.5" bestFit="1" customWidth="1"/>
    <col min="46" max="46" width="20.6640625" bestFit="1" customWidth="1"/>
    <col min="47" max="47" width="27.83203125" bestFit="1" customWidth="1"/>
    <col min="48" max="48" width="24.83203125" bestFit="1" customWidth="1"/>
    <col min="49" max="49" width="27.1640625" bestFit="1" customWidth="1"/>
    <col min="50" max="50" width="21.5" bestFit="1" customWidth="1"/>
    <col min="51" max="51" width="18.5" bestFit="1" customWidth="1"/>
    <col min="52" max="52" width="20.6640625" bestFit="1" customWidth="1"/>
    <col min="53" max="53" width="27.83203125" bestFit="1" customWidth="1"/>
    <col min="54" max="54" width="24.83203125" bestFit="1" customWidth="1"/>
    <col min="55" max="55" width="27.1640625" bestFit="1" customWidth="1"/>
    <col min="56" max="56" width="21.5" bestFit="1" customWidth="1"/>
    <col min="57" max="57" width="18.5" bestFit="1" customWidth="1"/>
    <col min="58" max="58" width="20.6640625" bestFit="1" customWidth="1"/>
    <col min="59" max="59" width="27.83203125" bestFit="1" customWidth="1"/>
    <col min="60" max="60" width="24.83203125" bestFit="1" customWidth="1"/>
    <col min="61" max="61" width="27.1640625" bestFit="1" customWidth="1"/>
    <col min="62" max="62" width="21.5" bestFit="1" customWidth="1"/>
    <col min="63" max="63" width="18.5" bestFit="1" customWidth="1"/>
    <col min="64" max="64" width="20.6640625" bestFit="1" customWidth="1"/>
    <col min="65" max="65" width="28.83203125" bestFit="1" customWidth="1"/>
    <col min="66" max="66" width="25.83203125" bestFit="1" customWidth="1"/>
    <col min="67" max="67" width="28.1640625" bestFit="1" customWidth="1"/>
    <col min="68" max="68" width="25.6640625" bestFit="1" customWidth="1"/>
    <col min="69" max="69" width="22.83203125" bestFit="1" customWidth="1"/>
    <col min="70" max="70" width="25" bestFit="1" customWidth="1"/>
    <col min="71" max="71" width="27.83203125" bestFit="1" customWidth="1"/>
    <col min="72" max="72" width="24.83203125" bestFit="1" customWidth="1"/>
    <col min="73" max="73" width="27.1640625" bestFit="1" customWidth="1"/>
    <col min="74" max="74" width="21.5" bestFit="1" customWidth="1"/>
    <col min="75" max="75" width="18.5" bestFit="1" customWidth="1"/>
    <col min="76" max="76" width="20.6640625" bestFit="1" customWidth="1"/>
    <col min="77" max="77" width="27.83203125" bestFit="1" customWidth="1"/>
    <col min="78" max="78" width="24.83203125" bestFit="1" customWidth="1"/>
    <col min="79" max="79" width="27.1640625" bestFit="1" customWidth="1"/>
    <col min="80" max="80" width="27.83203125" bestFit="1" customWidth="1"/>
    <col min="81" max="81" width="24.83203125" bestFit="1" customWidth="1"/>
    <col min="82" max="82" width="27.1640625" bestFit="1" customWidth="1"/>
    <col min="83" max="83" width="21.5" bestFit="1" customWidth="1"/>
    <col min="84" max="84" width="18.5" bestFit="1" customWidth="1"/>
    <col min="85" max="85" width="20.6640625" bestFit="1" customWidth="1"/>
    <col min="86" max="86" width="27.83203125" bestFit="1" customWidth="1"/>
    <col min="87" max="87" width="24.83203125" bestFit="1" customWidth="1"/>
    <col min="88" max="88" width="27.1640625" bestFit="1" customWidth="1"/>
    <col min="89" max="89" width="27.83203125" bestFit="1" customWidth="1"/>
    <col min="90" max="90" width="24.83203125" bestFit="1" customWidth="1"/>
    <col min="91" max="91" width="27.1640625" bestFit="1" customWidth="1"/>
    <col min="92" max="92" width="21.5" bestFit="1" customWidth="1"/>
    <col min="93" max="93" width="18.5" bestFit="1" customWidth="1"/>
    <col min="94" max="94" width="20.6640625" bestFit="1" customWidth="1"/>
    <col min="95" max="95" width="27.83203125" bestFit="1" customWidth="1"/>
    <col min="96" max="96" width="24.83203125" bestFit="1" customWidth="1"/>
    <col min="97" max="97" width="27.1640625" bestFit="1" customWidth="1"/>
    <col min="98" max="98" width="27.83203125" bestFit="1" customWidth="1"/>
    <col min="99" max="99" width="24.83203125" bestFit="1" customWidth="1"/>
    <col min="100" max="100" width="27.1640625" bestFit="1" customWidth="1"/>
    <col min="101" max="101" width="25.6640625" bestFit="1" customWidth="1"/>
    <col min="102" max="102" width="22.83203125" bestFit="1" customWidth="1"/>
    <col min="103" max="103" width="25" bestFit="1" customWidth="1"/>
  </cols>
  <sheetData>
    <row r="3" spans="1:4" x14ac:dyDescent="0.2">
      <c r="A3" s="12" t="s">
        <v>8363</v>
      </c>
      <c r="B3" t="s">
        <v>8400</v>
      </c>
      <c r="C3" t="s">
        <v>8401</v>
      </c>
      <c r="D3" t="s">
        <v>8402</v>
      </c>
    </row>
    <row r="4" spans="1:4" x14ac:dyDescent="0.2">
      <c r="A4" s="13" t="s">
        <v>8389</v>
      </c>
      <c r="B4" s="18">
        <v>0.72659176029962547</v>
      </c>
      <c r="C4" s="18">
        <v>0.27340823970037453</v>
      </c>
      <c r="D4" s="18">
        <v>0</v>
      </c>
    </row>
    <row r="5" spans="1:4" x14ac:dyDescent="0.2">
      <c r="A5" s="13" t="s">
        <v>8391</v>
      </c>
      <c r="B5" s="18">
        <v>0.54166666666666663</v>
      </c>
      <c r="C5" s="18">
        <v>0.45833333333333331</v>
      </c>
      <c r="D5" s="18">
        <v>0</v>
      </c>
    </row>
    <row r="6" spans="1:4" x14ac:dyDescent="0.2">
      <c r="A6" s="13" t="s">
        <v>8392</v>
      </c>
      <c r="B6" s="18">
        <v>0.5</v>
      </c>
      <c r="C6" s="18">
        <v>0.5</v>
      </c>
      <c r="D6" s="18">
        <v>0</v>
      </c>
    </row>
    <row r="7" spans="1:4" x14ac:dyDescent="0.2">
      <c r="A7" s="13" t="s">
        <v>8393</v>
      </c>
      <c r="B7" s="18">
        <v>0.45</v>
      </c>
      <c r="C7" s="18">
        <v>0.55000000000000004</v>
      </c>
      <c r="D7" s="18">
        <v>0</v>
      </c>
    </row>
    <row r="8" spans="1:4" x14ac:dyDescent="0.2">
      <c r="A8" s="13" t="s">
        <v>8394</v>
      </c>
      <c r="B8" s="18">
        <v>0.2</v>
      </c>
      <c r="C8" s="18">
        <v>0.8</v>
      </c>
      <c r="D8" s="18">
        <v>0</v>
      </c>
    </row>
    <row r="9" spans="1:4" x14ac:dyDescent="0.2">
      <c r="A9" s="13" t="s">
        <v>8395</v>
      </c>
      <c r="B9" s="18">
        <v>0.27272727272727271</v>
      </c>
      <c r="C9" s="18">
        <v>0.72727272727272729</v>
      </c>
      <c r="D9" s="18">
        <v>0</v>
      </c>
    </row>
    <row r="10" spans="1:4" x14ac:dyDescent="0.2">
      <c r="A10" s="13" t="s">
        <v>8396</v>
      </c>
      <c r="B10" s="18">
        <v>0.66666666666666663</v>
      </c>
      <c r="C10" s="18">
        <v>0.33333333333333331</v>
      </c>
      <c r="D10" s="18">
        <v>0</v>
      </c>
    </row>
    <row r="11" spans="1:4" x14ac:dyDescent="0.2">
      <c r="A11" s="13" t="s">
        <v>8397</v>
      </c>
      <c r="B11" s="18">
        <v>0.66666666666666663</v>
      </c>
      <c r="C11" s="18">
        <v>0.33333333333333331</v>
      </c>
      <c r="D11" s="18">
        <v>0</v>
      </c>
    </row>
    <row r="12" spans="1:4" x14ac:dyDescent="0.2">
      <c r="A12" s="13" t="s">
        <v>8398</v>
      </c>
      <c r="B12" s="18">
        <v>0</v>
      </c>
      <c r="C12" s="18">
        <v>1</v>
      </c>
      <c r="D12" s="18">
        <v>0</v>
      </c>
    </row>
    <row r="13" spans="1:4" x14ac:dyDescent="0.2">
      <c r="A13" s="13" t="s">
        <v>8390</v>
      </c>
      <c r="B13" s="18">
        <v>0.55029585798816572</v>
      </c>
      <c r="C13" s="18">
        <v>0.44970414201183434</v>
      </c>
      <c r="D13" s="18">
        <v>0</v>
      </c>
    </row>
    <row r="14" spans="1:4" x14ac:dyDescent="0.2">
      <c r="A14" s="13" t="s">
        <v>8399</v>
      </c>
      <c r="B14" s="18">
        <v>0.16666666666666666</v>
      </c>
      <c r="C14" s="18">
        <v>0.83333333333333337</v>
      </c>
      <c r="D14" s="18">
        <v>0</v>
      </c>
    </row>
    <row r="15" spans="1:4" x14ac:dyDescent="0.2">
      <c r="A15" s="13" t="s">
        <v>8388</v>
      </c>
      <c r="B15" s="18">
        <v>0.75806451612903225</v>
      </c>
      <c r="C15" s="18">
        <v>0.24193548387096775</v>
      </c>
      <c r="D15" s="18">
        <v>0</v>
      </c>
    </row>
    <row r="16" spans="1:4" x14ac:dyDescent="0.2">
      <c r="A16" s="13" t="s">
        <v>8362</v>
      </c>
      <c r="B16" s="11">
        <v>5.4993460738107629</v>
      </c>
      <c r="C16" s="11">
        <v>6.5006539261892371</v>
      </c>
      <c r="D16" s="1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411C-13F7-7D40-B02B-80BCA03BAAC6}">
  <dimension ref="A2:E19"/>
  <sheetViews>
    <sheetView workbookViewId="0">
      <selection activeCell="O10" sqref="O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2" spans="1:5" x14ac:dyDescent="0.2">
      <c r="A2" s="12" t="s">
        <v>8358</v>
      </c>
      <c r="B2" t="s">
        <v>8323</v>
      </c>
    </row>
    <row r="3" spans="1:5" x14ac:dyDescent="0.2">
      <c r="A3" s="12" t="s">
        <v>8379</v>
      </c>
      <c r="B3" t="s">
        <v>8364</v>
      </c>
    </row>
    <row r="5" spans="1:5" x14ac:dyDescent="0.2">
      <c r="A5" s="12" t="s">
        <v>8360</v>
      </c>
      <c r="B5" s="12" t="s">
        <v>8361</v>
      </c>
    </row>
    <row r="6" spans="1:5" x14ac:dyDescent="0.2">
      <c r="A6" s="12" t="s">
        <v>8363</v>
      </c>
      <c r="B6" t="s">
        <v>8218</v>
      </c>
      <c r="C6" t="s">
        <v>8220</v>
      </c>
      <c r="D6" t="s">
        <v>8219</v>
      </c>
      <c r="E6" t="s">
        <v>8362</v>
      </c>
    </row>
    <row r="7" spans="1:5" x14ac:dyDescent="0.2">
      <c r="A7" s="17" t="s">
        <v>8373</v>
      </c>
      <c r="B7" s="11">
        <v>56</v>
      </c>
      <c r="C7" s="11">
        <v>33</v>
      </c>
      <c r="D7" s="11">
        <v>7</v>
      </c>
      <c r="E7" s="11">
        <v>96</v>
      </c>
    </row>
    <row r="8" spans="1:5" x14ac:dyDescent="0.2">
      <c r="A8" s="17" t="s">
        <v>8374</v>
      </c>
      <c r="B8" s="11">
        <v>71</v>
      </c>
      <c r="C8" s="11">
        <v>39</v>
      </c>
      <c r="D8" s="11">
        <v>3</v>
      </c>
      <c r="E8" s="11">
        <v>113</v>
      </c>
    </row>
    <row r="9" spans="1:5" x14ac:dyDescent="0.2">
      <c r="A9" s="17" t="s">
        <v>8375</v>
      </c>
      <c r="B9" s="11">
        <v>56</v>
      </c>
      <c r="C9" s="11">
        <v>33</v>
      </c>
      <c r="D9" s="11">
        <v>3</v>
      </c>
      <c r="E9" s="11">
        <v>92</v>
      </c>
    </row>
    <row r="10" spans="1:5" x14ac:dyDescent="0.2">
      <c r="A10" s="17" t="s">
        <v>8376</v>
      </c>
      <c r="B10" s="11">
        <v>71</v>
      </c>
      <c r="C10" s="11">
        <v>40</v>
      </c>
      <c r="D10" s="11">
        <v>2</v>
      </c>
      <c r="E10" s="11">
        <v>113</v>
      </c>
    </row>
    <row r="11" spans="1:5" x14ac:dyDescent="0.2">
      <c r="A11" s="17" t="s">
        <v>8367</v>
      </c>
      <c r="B11" s="11">
        <v>111</v>
      </c>
      <c r="C11" s="11">
        <v>52</v>
      </c>
      <c r="D11" s="11">
        <v>3</v>
      </c>
      <c r="E11" s="11">
        <v>166</v>
      </c>
    </row>
    <row r="12" spans="1:5" x14ac:dyDescent="0.2">
      <c r="A12" s="17" t="s">
        <v>8377</v>
      </c>
      <c r="B12" s="11">
        <v>100</v>
      </c>
      <c r="C12" s="11">
        <v>49</v>
      </c>
      <c r="D12" s="11">
        <v>4</v>
      </c>
      <c r="E12" s="11">
        <v>153</v>
      </c>
    </row>
    <row r="13" spans="1:5" x14ac:dyDescent="0.2">
      <c r="A13" s="17" t="s">
        <v>8368</v>
      </c>
      <c r="B13" s="11">
        <v>87</v>
      </c>
      <c r="C13" s="11">
        <v>50</v>
      </c>
      <c r="D13" s="11">
        <v>1</v>
      </c>
      <c r="E13" s="11">
        <v>138</v>
      </c>
    </row>
    <row r="14" spans="1:5" x14ac:dyDescent="0.2">
      <c r="A14" s="17" t="s">
        <v>8369</v>
      </c>
      <c r="B14" s="11">
        <v>72</v>
      </c>
      <c r="C14" s="11">
        <v>47</v>
      </c>
      <c r="D14" s="11">
        <v>4</v>
      </c>
      <c r="E14" s="11">
        <v>123</v>
      </c>
    </row>
    <row r="15" spans="1:5" x14ac:dyDescent="0.2">
      <c r="A15" s="17" t="s">
        <v>8370</v>
      </c>
      <c r="B15" s="11">
        <v>59</v>
      </c>
      <c r="C15" s="11">
        <v>34</v>
      </c>
      <c r="D15" s="11">
        <v>4</v>
      </c>
      <c r="E15" s="11">
        <v>97</v>
      </c>
    </row>
    <row r="16" spans="1:5" x14ac:dyDescent="0.2">
      <c r="A16" s="17" t="s">
        <v>8371</v>
      </c>
      <c r="B16" s="11">
        <v>65</v>
      </c>
      <c r="C16" s="11">
        <v>50</v>
      </c>
      <c r="D16" s="11"/>
      <c r="E16" s="11">
        <v>115</v>
      </c>
    </row>
    <row r="17" spans="1:5" x14ac:dyDescent="0.2">
      <c r="A17" s="17" t="s">
        <v>8372</v>
      </c>
      <c r="B17" s="11">
        <v>54</v>
      </c>
      <c r="C17" s="11">
        <v>31</v>
      </c>
      <c r="D17" s="11">
        <v>3</v>
      </c>
      <c r="E17" s="11">
        <v>88</v>
      </c>
    </row>
    <row r="18" spans="1:5" x14ac:dyDescent="0.2">
      <c r="A18" s="17" t="s">
        <v>8378</v>
      </c>
      <c r="B18" s="11">
        <v>37</v>
      </c>
      <c r="C18" s="11">
        <v>35</v>
      </c>
      <c r="D18" s="11">
        <v>3</v>
      </c>
      <c r="E18" s="11">
        <v>75</v>
      </c>
    </row>
    <row r="19" spans="1:5" x14ac:dyDescent="0.2">
      <c r="A19" s="17" t="s">
        <v>8362</v>
      </c>
      <c r="B19" s="11">
        <v>839</v>
      </c>
      <c r="C19" s="11">
        <v>493</v>
      </c>
      <c r="D19" s="11">
        <v>37</v>
      </c>
      <c r="E19" s="11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Plays Outcomes Based on Goals</vt:lpstr>
      <vt:lpstr>Plays Outcomes Based on Goals2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Reed Daniel</cp:lastModifiedBy>
  <dcterms:created xsi:type="dcterms:W3CDTF">2017-04-20T15:17:24Z</dcterms:created>
  <dcterms:modified xsi:type="dcterms:W3CDTF">2021-10-28T16:43:18Z</dcterms:modified>
</cp:coreProperties>
</file>