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Requirements" sheetId="1" r:id="rId4"/>
    <sheet state="visible" name="Project Schedule" sheetId="2" r:id="rId5"/>
    <sheet state="visible" name="Timesheet" sheetId="3" r:id="rId6"/>
  </sheets>
  <definedNames>
    <definedName name="valuevx">'Project Schedule'!$A$5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J38">
      <text>
        <t xml:space="preserve">Authorized User Information:
Username
User employee number
User's job title
User password
Allowable access areas(subsystems)</t>
      </text>
    </comment>
    <comment authorId="0" ref="I43">
      <text>
        <t xml:space="preserve">Course Information:
id
course title
semester course completed
units
grade received
(For courses completed at another university:
Name and location of university
equivalent course ID)</t>
      </text>
    </comment>
    <comment authorId="0" ref="J43">
      <text>
        <t xml:space="preserve">Student Information:
ID number
name
phone
address
date of birth
major
minor
course information for:
-past courses at this university
-past courses at other university
-currently enrolled courses
notes about student issues or special commendations
completed courses </t>
      </text>
    </comment>
    <comment authorId="0" ref="J49">
      <text>
        <t xml:space="preserve">Includes following information:
course id
schedule number
course date and time
course location
instructor name
num units
prerequisites</t>
      </text>
    </comment>
    <comment authorId="0" ref="J55">
      <text>
        <t xml:space="preserve">Conditions:
On approved outline
Student has completed prerequisites
Seats available</t>
      </text>
    </comment>
    <comment authorId="0" ref="H56">
      <text>
        <t xml:space="preserve">1.	Student schedule that lists and briefly describes all of the courses for which the student is currently enrolled.
2.	List of courses offered by a specified department. 
3.	List of courses with seats currently available, either by department or for all departments.
</t>
      </text>
    </comment>
    <comment authorId="0" ref="I58">
      <text>
        <t xml:space="preserve">Major Information:
id
title
department
units
elective courses
advisors</t>
      </text>
    </comment>
    <comment authorId="0" ref="I59">
      <text>
        <t xml:space="preserve">Outline Info:
major id
list of selected courses
status of approved course(approved, dropped, waived)
date each status action was entered
name of advisor that approved outline and most recent date of approval</t>
      </text>
    </comment>
    <comment authorId="0" ref="G63">
      <text>
        <t xml:space="preserve">1. List of all required courses for a specific major 
(available to all users)
2. List of all completed required courses for a specific student 
(limited to major advisors and the specific student)
Priority 4:
3. Student status with respect to his/her approved major outline 
(limited to major advisors and the specific student)
4. History of changes made to a specific major outline 
(limited to major advisors and the specific student).
</t>
      </text>
    </comment>
    <comment authorId="0" ref="I65">
      <text>
        <t xml:space="preserve">Course Information:
id
title
description
prerequisites
units
faculty members qualified to teach course</t>
      </text>
    </comment>
    <comment authorId="0" ref="J65">
      <text>
        <t xml:space="preserve">Faculty info:
id
name
position title
office phone
office number
office hours
department assigned
department(s) in which faculty member teaches courses</t>
      </text>
    </comment>
    <comment authorId="0" ref="H66">
      <text>
        <t xml:space="preserve">faculty id
faculty name
course id
course title</t>
      </text>
    </comment>
    <comment authorId="0" ref="G69">
      <text>
        <t xml:space="preserve">1. List and short description of faculty members by university or department.
2. List and short description of faculty members in a single department.
3. List and short description of all courses by university or department.
4. List and short description of all courses in a single department.
</t>
      </text>
    </comment>
    <comment authorId="0" ref="J72">
      <text>
        <t xml:space="preserve">Grades allowed
valid letter
credit/no credit
audit
(depends on type of student registration)</t>
      </text>
    </comment>
    <comment authorId="0" ref="G76">
      <text>
        <t xml:space="preserve">Includes:
a.	Course ID
b.	Department under which the course was taught
c.	Schedule Number
d.	Date and time course held
e.	Instructor name
f.	Number of units associated with course
g.	List of students, the student ID numbers, and the grade assigned to the student.
</t>
      </text>
    </comment>
    <comment authorId="0" ref="G77">
      <text>
        <t xml:space="preserve">a.	Course statistics that include: 
	Number of students that registered for the course 
	Number of students that completed the course with a passing grade
	Average course grade
	Percentage of students receiving an A, B, C, D, or F.
b.	Department statistics that include:
	Number of students that registered for department courses 
	Number of students that completed department courses with a passing grade 
	Average course grade for all department courses
	Percentage of students receiving an A, B, C, D, or F in department courses.
c.	University statistics that include:
	Number of students that registered for any university course
	Number of students that completed university courses with a passing grade 
	Average course grade for all courses
	Percentage of students receiving an A, B, C, D, or F in university courses.
</t>
      </text>
    </comment>
  </commentList>
</comments>
</file>

<file path=xl/sharedStrings.xml><?xml version="1.0" encoding="utf-8"?>
<sst xmlns="http://schemas.openxmlformats.org/spreadsheetml/2006/main" count="243" uniqueCount="208">
  <si>
    <t>ID</t>
  </si>
  <si>
    <t>Functional Areas &amp; Requirements</t>
  </si>
  <si>
    <t>General</t>
  </si>
  <si>
    <t xml:space="preserve">      </t>
  </si>
  <si>
    <t>GUI:</t>
  </si>
  <si>
    <t>Multiple, moveable, sizeable windows. Quick response</t>
  </si>
  <si>
    <t xml:space="preserve">     </t>
  </si>
  <si>
    <t>Security:</t>
  </si>
  <si>
    <t>Object-based. Password verification</t>
  </si>
  <si>
    <t>Roles:</t>
  </si>
  <si>
    <t>System access determined in user validation</t>
  </si>
  <si>
    <t>Roles2:</t>
  </si>
  <si>
    <t>All transactions labeled with user name, date, and time</t>
  </si>
  <si>
    <t>Single Entry:</t>
  </si>
  <si>
    <t>Information must be entered only once and saved</t>
  </si>
  <si>
    <t>Input Validation:</t>
  </si>
  <si>
    <t>Information validated on entry, detected errors must be resolved</t>
  </si>
  <si>
    <t>Input Validation 2:</t>
  </si>
  <si>
    <t>List of possible data entries must be user maintained</t>
  </si>
  <si>
    <t>Name Entry:</t>
  </si>
  <si>
    <t>Process hyphenated names</t>
  </si>
  <si>
    <t>Name Entry 2:</t>
  </si>
  <si>
    <t>Allow name searches using standard wild card characters</t>
  </si>
  <si>
    <t>Modular:</t>
  </si>
  <si>
    <t>Modular design to permit addition and replacement of capabilities</t>
  </si>
  <si>
    <t>Data Structure:</t>
  </si>
  <si>
    <t>Capable of maintaining data for many users</t>
  </si>
  <si>
    <t>Data Strucure 2:</t>
  </si>
  <si>
    <t>Includes one-to-many and one-to-one structures.</t>
  </si>
  <si>
    <t>Printing:</t>
  </si>
  <si>
    <t>Possible to print any display with header information</t>
  </si>
  <si>
    <t>Reporting:</t>
  </si>
  <si>
    <t>All printed reports can be viewed on workstation before printing</t>
  </si>
  <si>
    <t>Reporting 2:</t>
  </si>
  <si>
    <t>Reports accessible as a whole or in parts</t>
  </si>
  <si>
    <t>Online Help:</t>
  </si>
  <si>
    <t>Context sensitive and detatiled on-line help function to assist users.</t>
  </si>
  <si>
    <t>Online Help 2:</t>
  </si>
  <si>
    <t>User updated</t>
  </si>
  <si>
    <t>Online Help 3:</t>
  </si>
  <si>
    <t>Specific to each entry, inquiry module, screen and individual field while cursor is near</t>
  </si>
  <si>
    <t>Interface:</t>
  </si>
  <si>
    <t>Menu driven with movement between pages without having to return to main menu</t>
  </si>
  <si>
    <t>Interface 2:</t>
  </si>
  <si>
    <t>Standardized system messages</t>
  </si>
  <si>
    <t>Access:</t>
  </si>
  <si>
    <t>Ability to access any screen with minimal sub-menuing</t>
  </si>
  <si>
    <t>Design:</t>
  </si>
  <si>
    <t>Development accomplished using JAD methodology with immediate prototypes</t>
  </si>
  <si>
    <t>?</t>
  </si>
  <si>
    <t>Entry Sequence:</t>
  </si>
  <si>
    <t>Unclear</t>
  </si>
  <si>
    <t>Error Message:</t>
  </si>
  <si>
    <t>User notified if information entered out of sequence or missing requirements</t>
  </si>
  <si>
    <t>Notification includes reason for rejection and minimum requirements that must be met</t>
  </si>
  <si>
    <t>Key Data:</t>
  </si>
  <si>
    <t>Failure to enter to enter key student information results in failure of all other functions</t>
  </si>
  <si>
    <t>Entry Modification:</t>
  </si>
  <si>
    <t>User able to return to screen that has already been processed to add optional data</t>
  </si>
  <si>
    <t>Cancelation:</t>
  </si>
  <si>
    <t>Cancelation of an action should be allowed at any time</t>
  </si>
  <si>
    <t>Data Restoration:</t>
  </si>
  <si>
    <t>In the event of a cancelled action all previously entered data should be restored</t>
  </si>
  <si>
    <t>SignMeUp Framework</t>
  </si>
  <si>
    <t>Structure:</t>
  </si>
  <si>
    <t>Provides a structure for the integration of the SignMeUp subsystems</t>
  </si>
  <si>
    <t>Logon Process:</t>
  </si>
  <si>
    <t>Manages user logon process</t>
  </si>
  <si>
    <t>Authorization:</t>
  </si>
  <si>
    <t>Allows system level authorized users to maintain authorized user information</t>
  </si>
  <si>
    <t>Note</t>
  </si>
  <si>
    <t>Menu:</t>
  </si>
  <si>
    <t>Provides menu for authorized users to access thier project's databases and tools</t>
  </si>
  <si>
    <t>Print Report:</t>
  </si>
  <si>
    <t>Allows user to print authorizied user report for whole system or subsystem. Does not contain passwords.</t>
  </si>
  <si>
    <t>Password Reset:</t>
  </si>
  <si>
    <t>Allows system-level authorized users to initialize and reset user passwords</t>
  </si>
  <si>
    <t>Electronic Student Record Subsystem</t>
  </si>
  <si>
    <t>Maintains general student information and course completion info</t>
  </si>
  <si>
    <t>Notes:</t>
  </si>
  <si>
    <t>Notes information shall be maintained in chronological sequence with date, time, id. Never deleted</t>
  </si>
  <si>
    <t xml:space="preserve">Possible to print student record. Includes all student info including GPA. Course info optional. </t>
  </si>
  <si>
    <t>Print Report 2:</t>
  </si>
  <si>
    <t>Includes info from all universities or current uniniversity</t>
  </si>
  <si>
    <t>Standards:</t>
  </si>
  <si>
    <t>Complies with known electronic student record standards.</t>
  </si>
  <si>
    <t>Course Registration Subsystem</t>
  </si>
  <si>
    <t>Tracks current course offerings, associated schedules, and seats avaibible</t>
  </si>
  <si>
    <t>Course information maintained by academic department</t>
  </si>
  <si>
    <t>Faculty page</t>
  </si>
  <si>
    <t>Restrictions:</t>
  </si>
  <si>
    <t>Upper div courses required for a major/minor are limited to students with that declared major/minor</t>
  </si>
  <si>
    <t>Restrictions 2:</t>
  </si>
  <si>
    <t xml:space="preserve">Graduate level couses reserved for graduate students </t>
  </si>
  <si>
    <t>Online Reg:</t>
  </si>
  <si>
    <t>Allows students to register online for courses for the following semester</t>
  </si>
  <si>
    <t>One at a Time:</t>
  </si>
  <si>
    <t>Students may select/register for courses one at a time.</t>
  </si>
  <si>
    <t>Search Filter:</t>
  </si>
  <si>
    <t>Students may request list of major courses that meet conditions and register from list.</t>
  </si>
  <si>
    <t>Schedule Reports:</t>
  </si>
  <si>
    <t>Generates 3 possible schedule reports.</t>
  </si>
  <si>
    <t>Major Course Requirements Subsystem</t>
  </si>
  <si>
    <t>Track current required courses for all majors and minors</t>
  </si>
  <si>
    <t>Structure 2:</t>
  </si>
  <si>
    <t>Track approved major outlines for each student in each department</t>
  </si>
  <si>
    <t>Outline Access:</t>
  </si>
  <si>
    <t>Outlines created by a major advisor or authorized department user</t>
  </si>
  <si>
    <t>No Deletion:</t>
  </si>
  <si>
    <t>Entries can not be deleted from outline once approved.</t>
  </si>
  <si>
    <t>Modification:</t>
  </si>
  <si>
    <t>Modification to each element in outline is allowed. History must be maintained</t>
  </si>
  <si>
    <t>Reports:</t>
  </si>
  <si>
    <t>Generates 4 possible reports</t>
  </si>
  <si>
    <t>Faculty and Course Information Subsystem</t>
  </si>
  <si>
    <t>Tracks general faculty info including courses taught by facutly</t>
  </si>
  <si>
    <t>Queries:</t>
  </si>
  <si>
    <t>Database to be queried by following information</t>
  </si>
  <si>
    <t>Query Result:</t>
  </si>
  <si>
    <t>Queries by faculty name/id return faculty information and list of courses that faculty member can teach</t>
  </si>
  <si>
    <t>Query Result 2:</t>
  </si>
  <si>
    <t>Queries by course name/id return course information and list of authorized teachers</t>
  </si>
  <si>
    <t>Course Grades Subsystem</t>
  </si>
  <si>
    <t>Allows faculty members to enter and maintain grade info for each course they teach</t>
  </si>
  <si>
    <t>Display:</t>
  </si>
  <si>
    <t>Displays list of student names/id and allows faculty member to enter course grade</t>
  </si>
  <si>
    <t>Notes can me made for specific student grade or general notes not for any specific student</t>
  </si>
  <si>
    <t>Grade Entry:</t>
  </si>
  <si>
    <t>Grades can only be entered at the end of the current semester unless user has special privlieges</t>
  </si>
  <si>
    <t>Grade Entry 2:</t>
  </si>
  <si>
    <t>A user with special update priveleges can update any grade at anytime but their id must be recorded</t>
  </si>
  <si>
    <t>Allows users to print grade sheet.</t>
  </si>
  <si>
    <t>Generates three possible reports</t>
  </si>
  <si>
    <t>CS 532 SE Project Schedule</t>
  </si>
  <si>
    <r>
      <rPr>
        <rFont val="Roboto"/>
        <color rgb="FFCCCCCC"/>
        <sz val="8.0"/>
      </rPr>
      <t xml:space="preserve">Gantt Chart Template © 2020 by </t>
    </r>
    <r>
      <rPr>
        <rFont val="Roboto"/>
        <color rgb="FFCCCCCC"/>
        <sz val="8.0"/>
        <u/>
      </rPr>
      <t>Vertex42.com</t>
    </r>
  </si>
  <si>
    <t>Course Registration</t>
  </si>
  <si>
    <t>Project Start:</t>
  </si>
  <si>
    <t xml:space="preserve">Reese Hartwell, Austin Frey, Caleb Greenfield, 
Maxim Kanayasami, Connor Reid, Mariel Reyes
</t>
  </si>
  <si>
    <t>Display Week:</t>
  </si>
  <si>
    <t>15 weeks</t>
  </si>
  <si>
    <t>TASK</t>
  </si>
  <si>
    <t>ASSIGNED</t>
  </si>
  <si>
    <t>PROGRESS</t>
  </si>
  <si>
    <t>START</t>
  </si>
  <si>
    <t>DAYS</t>
  </si>
  <si>
    <t>END</t>
  </si>
  <si>
    <t>Planning</t>
  </si>
  <si>
    <t>PN 3c: ICSM Common Case</t>
  </si>
  <si>
    <t>Maxim</t>
  </si>
  <si>
    <t>PN 3d: Methodologies/techniques</t>
  </si>
  <si>
    <t>PN 4a: Software size and complexity</t>
  </si>
  <si>
    <t>Reese</t>
  </si>
  <si>
    <t>PN 4b: Schedule</t>
  </si>
  <si>
    <t>Caleb</t>
  </si>
  <si>
    <t>PN 5: Labor hours estimate</t>
  </si>
  <si>
    <t>All</t>
  </si>
  <si>
    <t>PN 6: Requirements</t>
  </si>
  <si>
    <t xml:space="preserve">     a: Statement of Scope</t>
  </si>
  <si>
    <t xml:space="preserve">          Functionality and performance descr.</t>
  </si>
  <si>
    <t>Connor</t>
  </si>
  <si>
    <t xml:space="preserve">          Use Cases</t>
  </si>
  <si>
    <t>Austin</t>
  </si>
  <si>
    <t xml:space="preserve">     b: Requirements analysis</t>
  </si>
  <si>
    <t>PN Deliverable 1 Due</t>
  </si>
  <si>
    <t>Design</t>
  </si>
  <si>
    <t>Requirements Analysis</t>
  </si>
  <si>
    <t>Database Design</t>
  </si>
  <si>
    <t>Webpage Design</t>
  </si>
  <si>
    <t>Finalize Project Schedule</t>
  </si>
  <si>
    <t>Finalize Duty Assignments</t>
  </si>
  <si>
    <t>Architecture Diagram</t>
  </si>
  <si>
    <t>Detailed Design Description</t>
  </si>
  <si>
    <t>PN Deliverable 2 Due</t>
  </si>
  <si>
    <t>Implementation</t>
  </si>
  <si>
    <t xml:space="preserve">Requirements 0.1 - 0.3, 0.11 - 0.12, </t>
  </si>
  <si>
    <t>Requirements 0.19 - 0.20</t>
  </si>
  <si>
    <t>All Level 1 requirements</t>
  </si>
  <si>
    <t>All Level 2 requirements</t>
  </si>
  <si>
    <t>All Level 3 requirements</t>
  </si>
  <si>
    <t>All Level 4 requirements</t>
  </si>
  <si>
    <t>All Level 5 requirements</t>
  </si>
  <si>
    <t>All Level 6 requirements</t>
  </si>
  <si>
    <t>Finalize Level 0 requirements</t>
  </si>
  <si>
    <t>Finalization</t>
  </si>
  <si>
    <t>Finalize Subsystem Integration</t>
  </si>
  <si>
    <t>Finalize Presentation</t>
  </si>
  <si>
    <t>Week</t>
  </si>
  <si>
    <t>Start Date</t>
  </si>
  <si>
    <t>Name</t>
  </si>
  <si>
    <t>*meetings included in individual time</t>
  </si>
  <si>
    <t>Mariel</t>
  </si>
  <si>
    <t xml:space="preserve">Connor </t>
  </si>
  <si>
    <t>Week 3</t>
  </si>
  <si>
    <t>Week 4</t>
  </si>
  <si>
    <t>Week 5</t>
  </si>
  <si>
    <t>Week 6</t>
  </si>
  <si>
    <t>Week 7</t>
  </si>
  <si>
    <t>Week 8</t>
  </si>
  <si>
    <t>Week 9</t>
  </si>
  <si>
    <t>Week 10</t>
  </si>
  <si>
    <t>Week 11</t>
  </si>
  <si>
    <t>Week 12</t>
  </si>
  <si>
    <t>Week 13</t>
  </si>
  <si>
    <t>Week 14</t>
  </si>
  <si>
    <t>Week 15</t>
  </si>
  <si>
    <t>Week 16</t>
  </si>
  <si>
    <t xml:space="preserve"> Member Total (hr):</t>
  </si>
  <si>
    <t>Group Total (hr):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</si>
</sst>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d"/>
  </numFmts>
  <fonts count="24">
    <font>
      <sz val="10.0"/>
      <color rgb="FF000000"/>
      <name val="Arial"/>
      <scheme val="minor"/>
    </font>
    <font>
      <color theme="1"/>
      <name val="Arial"/>
      <scheme val="minor"/>
    </font>
    <font/>
    <font>
      <b/>
      <color theme="1"/>
      <name val="Arial"/>
      <scheme val="minor"/>
    </font>
    <font>
      <i/>
      <color theme="1"/>
      <name val="Arial"/>
      <scheme val="minor"/>
    </font>
    <font>
      <color rgb="FFFF0000"/>
      <name val="Arial"/>
      <scheme val="minor"/>
    </font>
    <font>
      <color rgb="FF000000"/>
      <name val="Arial"/>
    </font>
    <font>
      <color theme="1"/>
      <name val="Arial"/>
    </font>
    <font>
      <i/>
      <color theme="1"/>
      <name val="Arial"/>
    </font>
    <font>
      <color rgb="FF000000"/>
      <name val="Arial"/>
      <scheme val="minor"/>
    </font>
    <font>
      <b/>
      <sz val="18.0"/>
      <color rgb="FF0B5394"/>
      <name val="Roboto"/>
    </font>
    <font>
      <color theme="1"/>
      <name val="Roboto"/>
    </font>
    <font>
      <u/>
      <sz val="8.0"/>
      <color rgb="FFCCCCCC"/>
      <name val="Roboto"/>
    </font>
    <font>
      <b/>
      <sz val="11.0"/>
      <color theme="1"/>
      <name val="Roboto"/>
    </font>
    <font>
      <b/>
      <sz val="10.0"/>
      <color theme="1"/>
      <name val="Roboto"/>
    </font>
    <font>
      <sz val="10.0"/>
      <color theme="1"/>
      <name val="Roboto"/>
    </font>
    <font>
      <sz val="11.0"/>
      <color theme="1"/>
      <name val="Roboto"/>
    </font>
    <font>
      <b/>
      <sz val="9.0"/>
      <color theme="1"/>
      <name val="Roboto"/>
    </font>
    <font>
      <sz val="9.0"/>
      <color theme="1"/>
      <name val="Roboto"/>
    </font>
    <font>
      <sz val="8.0"/>
      <color theme="1"/>
      <name val="Roboto"/>
    </font>
    <font>
      <b/>
      <sz val="9.0"/>
      <color rgb="FFFFFFFF"/>
      <name val="Roboto"/>
    </font>
    <font>
      <b/>
      <sz val="8.0"/>
      <color rgb="FFFFFFFF"/>
      <name val="Roboto"/>
    </font>
    <font>
      <b/>
      <sz val="8.0"/>
      <color theme="1"/>
      <name val="Roboto"/>
    </font>
    <font>
      <sz val="11.0"/>
      <color rgb="FF000000"/>
      <name val="Roboto"/>
    </font>
  </fonts>
  <fills count="6">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666666"/>
        <bgColor rgb="FF666666"/>
      </patternFill>
    </fill>
    <fill>
      <patternFill patternType="solid">
        <fgColor rgb="FF9FC5E8"/>
        <bgColor rgb="FF9FC5E8"/>
      </patternFill>
    </fill>
  </fills>
  <borders count="45">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ttom style="thin">
        <color rgb="FF000000"/>
      </bottom>
    </border>
    <border>
      <bottom style="thin">
        <color rgb="FF000000"/>
      </bottom>
    </border>
    <border>
      <right style="thick">
        <color rgb="FF000000"/>
      </right>
      <bottom style="thin">
        <color rgb="FF000000"/>
      </bottom>
    </border>
    <border>
      <left style="thick">
        <color rgb="FF000000"/>
      </left>
      <right style="thick">
        <color rgb="FF000000"/>
      </right>
    </border>
    <border>
      <right style="thick">
        <color rgb="FF000000"/>
      </right>
    </border>
    <border>
      <left style="thick">
        <color rgb="FF000000"/>
      </left>
      <right style="thick">
        <color rgb="FF000000"/>
      </righ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ck">
        <color rgb="FF000000"/>
      </right>
      <bottom style="thick">
        <color rgb="FF000000"/>
      </bottom>
    </border>
    <border>
      <bottom style="thick">
        <color rgb="FF000000"/>
      </bottom>
    </border>
    <border>
      <right style="thick">
        <color rgb="FF000000"/>
      </right>
      <bottom style="thick">
        <color rgb="FF000000"/>
      </bottom>
    </border>
    <border>
      <left style="thin">
        <color rgb="FFB7B7B7"/>
      </left>
      <right style="thin">
        <color rgb="FFB7B7B7"/>
      </right>
      <top style="thin">
        <color rgb="FFB7B7B7"/>
      </top>
      <bottom style="thin">
        <color rgb="FFB7B7B7"/>
      </bottom>
    </border>
    <border>
      <left style="thin">
        <color rgb="FF666666"/>
      </left>
      <top style="thin">
        <color rgb="FF666666"/>
      </top>
    </border>
    <border>
      <top style="thin">
        <color rgb="FF666666"/>
      </top>
    </border>
    <border>
      <right style="thin">
        <color rgb="FF666666"/>
      </right>
      <top style="thin">
        <color rgb="FF666666"/>
      </top>
    </border>
    <border>
      <left style="thin">
        <color rgb="FF666666"/>
      </left>
    </border>
    <border>
      <right style="thin">
        <color rgb="FF666666"/>
      </right>
    </border>
    <border>
      <left style="thin">
        <color rgb="FFB7B7B7"/>
      </left>
    </border>
    <border>
      <right style="thin">
        <color rgb="FFB7B7B7"/>
      </right>
    </border>
    <border>
      <top style="thin">
        <color rgb="FFB7B7B7"/>
      </top>
      <bottom style="thin">
        <color rgb="FFB7B7B7"/>
      </bottom>
    </border>
    <border>
      <left style="thin">
        <color rgb="FFB7B7B7"/>
      </left>
      <top style="thin">
        <color rgb="FFB7B7B7"/>
      </top>
      <bottom style="thin">
        <color rgb="FFB7B7B7"/>
      </bottom>
    </border>
    <border>
      <right style="thin">
        <color rgb="FFB7B7B7"/>
      </right>
      <top style="thin">
        <color rgb="FFB7B7B7"/>
      </top>
      <bottom style="thin">
        <color rgb="FFB7B7B7"/>
      </bottom>
    </border>
    <border>
      <left style="thick">
        <color rgb="FF000000"/>
      </left>
      <right style="medium">
        <color rgb="FF000000"/>
      </right>
      <top style="thick">
        <color rgb="FF000000"/>
      </top>
      <bottom style="thick">
        <color rgb="FF000000"/>
      </bottom>
    </border>
    <border>
      <left style="medium">
        <color rgb="FF000000"/>
      </left>
      <right style="medium">
        <color rgb="FF000000"/>
      </right>
      <top style="thick">
        <color rgb="FF000000"/>
      </top>
      <bottom style="thick">
        <color rgb="FF000000"/>
      </bottom>
    </border>
    <border>
      <left style="medium">
        <color rgb="FF000000"/>
      </left>
      <right style="thick">
        <color rgb="FF000000"/>
      </right>
      <top style="thick">
        <color rgb="FF000000"/>
      </top>
      <bottom style="thick">
        <color rgb="FF000000"/>
      </bottom>
    </border>
    <border>
      <left style="thick">
        <color rgb="FF000000"/>
      </left>
      <right style="medium">
        <color rgb="FF000000"/>
      </right>
      <top style="thick">
        <color rgb="FF000000"/>
      </top>
      <bottom style="medium">
        <color rgb="FF000000"/>
      </bottom>
    </border>
    <border>
      <left style="medium">
        <color rgb="FF000000"/>
      </left>
      <right style="thick">
        <color rgb="FF000000"/>
      </right>
      <top style="thick">
        <color rgb="FF000000"/>
      </top>
      <bottom style="medium">
        <color rgb="FF000000"/>
      </bottom>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right style="thick">
        <color rgb="FF000000"/>
      </right>
      <bottom style="dotted">
        <color rgb="FF000000"/>
      </bottom>
    </border>
    <border>
      <left style="thick">
        <color rgb="FF000000"/>
      </left>
      <right style="medium">
        <color rgb="FF000000"/>
      </right>
      <top style="medium">
        <color rgb="FF000000"/>
      </top>
      <bottom style="medium">
        <color rgb="FF000000"/>
      </bottom>
    </border>
    <border>
      <left style="medium">
        <color rgb="FF000000"/>
      </left>
      <right style="thick">
        <color rgb="FF000000"/>
      </right>
      <top style="medium">
        <color rgb="FF000000"/>
      </top>
      <bottom style="medium">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right style="thick">
        <color rgb="FF000000"/>
      </right>
      <top style="dotted">
        <color rgb="FF000000"/>
      </top>
      <bottom style="dotted">
        <color rgb="FF000000"/>
      </bottom>
    </border>
    <border>
      <left style="thick">
        <color rgb="FF000000"/>
      </left>
      <right style="medium">
        <color rgb="FF000000"/>
      </right>
      <top style="medium">
        <color rgb="FF000000"/>
      </top>
      <bottom style="thick">
        <color rgb="FF000000"/>
      </bottom>
    </border>
    <border>
      <left style="medium">
        <color rgb="FF000000"/>
      </left>
      <right style="thick">
        <color rgb="FF000000"/>
      </right>
      <top style="medium">
        <color rgb="FF000000"/>
      </top>
      <bottom style="thick">
        <color rgb="FF000000"/>
      </bottom>
    </border>
    <border>
      <right style="dotted">
        <color rgb="FF000000"/>
      </right>
      <top style="dotted">
        <color rgb="FF000000"/>
      </top>
    </border>
    <border>
      <left style="dotted">
        <color rgb="FF000000"/>
      </left>
      <right style="dotted">
        <color rgb="FF000000"/>
      </right>
      <top style="dotted">
        <color rgb="FF000000"/>
      </top>
    </border>
    <border>
      <left style="dotted">
        <color rgb="FF000000"/>
      </left>
      <right style="thick">
        <color rgb="FF000000"/>
      </right>
      <top style="dotted">
        <color rgb="FF000000"/>
      </top>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2" fillId="0" fontId="1" numFmtId="0" xfId="0" applyAlignment="1" applyBorder="1" applyFont="1">
      <alignment readingOrder="0"/>
    </xf>
    <xf borderId="3" fillId="0" fontId="2" numFmtId="0" xfId="0" applyBorder="1" applyFont="1"/>
    <xf borderId="4" fillId="0" fontId="2" numFmtId="0" xfId="0" applyBorder="1" applyFont="1"/>
    <xf borderId="0" fillId="0" fontId="1" numFmtId="0" xfId="0" applyAlignment="1" applyFont="1">
      <alignment horizontal="left" readingOrder="0"/>
    </xf>
    <xf borderId="5" fillId="0" fontId="3" numFmtId="0" xfId="0" applyAlignment="1" applyBorder="1" applyFont="1">
      <alignment horizontal="left" readingOrder="0"/>
    </xf>
    <xf borderId="6" fillId="0" fontId="3" numFmtId="0" xfId="0" applyAlignment="1" applyBorder="1" applyFont="1">
      <alignment readingOrder="0"/>
    </xf>
    <xf borderId="6" fillId="0" fontId="2" numFmtId="0" xfId="0" applyBorder="1" applyFont="1"/>
    <xf borderId="6" fillId="0" fontId="4" numFmtId="0" xfId="0" applyAlignment="1" applyBorder="1" applyFont="1">
      <alignment readingOrder="0"/>
    </xf>
    <xf borderId="7" fillId="0" fontId="1" numFmtId="0" xfId="0" applyBorder="1" applyFont="1"/>
    <xf borderId="8" fillId="0" fontId="1" numFmtId="0" xfId="0" applyAlignment="1" applyBorder="1" applyFont="1">
      <alignment readingOrder="0"/>
    </xf>
    <xf borderId="9" fillId="0" fontId="1" numFmtId="0" xfId="0" applyBorder="1" applyFont="1"/>
    <xf borderId="0" fillId="0" fontId="5" numFmtId="0" xfId="0" applyAlignment="1" applyFont="1">
      <alignment horizontal="center" readingOrder="0"/>
    </xf>
    <xf borderId="0" fillId="0" fontId="1" numFmtId="0" xfId="0" applyAlignment="1" applyFont="1">
      <alignment horizontal="center"/>
    </xf>
    <xf borderId="0" fillId="0" fontId="1" numFmtId="0" xfId="0" applyAlignment="1" applyFont="1">
      <alignment horizontal="center" readingOrder="0"/>
    </xf>
    <xf borderId="0" fillId="2" fontId="6" numFmtId="0" xfId="0" applyAlignment="1" applyFill="1" applyFont="1">
      <alignment horizontal="left" readingOrder="0"/>
    </xf>
    <xf borderId="8" fillId="0" fontId="1" numFmtId="2" xfId="0" applyAlignment="1" applyBorder="1" applyFont="1" applyNumberFormat="1">
      <alignment readingOrder="0"/>
    </xf>
    <xf borderId="0" fillId="0" fontId="4" numFmtId="0" xfId="0" applyAlignment="1" applyFont="1">
      <alignment readingOrder="0"/>
    </xf>
    <xf borderId="0" fillId="0" fontId="1" numFmtId="0" xfId="0" applyAlignment="1" applyFont="1">
      <alignment readingOrder="0"/>
    </xf>
    <xf borderId="10" fillId="0" fontId="3" numFmtId="0" xfId="0" applyAlignment="1" applyBorder="1" applyFont="1">
      <alignment horizontal="left" readingOrder="0"/>
    </xf>
    <xf borderId="11" fillId="0" fontId="3" numFmtId="0" xfId="0" applyAlignment="1" applyBorder="1" applyFont="1">
      <alignment readingOrder="0"/>
    </xf>
    <xf borderId="11" fillId="0" fontId="1" numFmtId="0" xfId="0" applyBorder="1" applyFont="1"/>
    <xf borderId="12" fillId="0" fontId="1" numFmtId="0" xfId="0" applyBorder="1" applyFont="1"/>
    <xf borderId="0" fillId="0" fontId="7" numFmtId="0" xfId="0" applyAlignment="1" applyFont="1">
      <alignment shrinkToFit="0" vertical="bottom" wrapText="0"/>
    </xf>
    <xf borderId="0" fillId="0" fontId="7" numFmtId="0" xfId="0" applyAlignment="1" applyFont="1">
      <alignment vertical="bottom"/>
    </xf>
    <xf borderId="9" fillId="0" fontId="7" numFmtId="0" xfId="0" applyAlignment="1" applyBorder="1" applyFont="1">
      <alignment vertical="bottom"/>
    </xf>
    <xf borderId="9" fillId="0" fontId="8" numFmtId="0" xfId="0" applyAlignment="1" applyBorder="1" applyFont="1">
      <alignment vertical="bottom"/>
    </xf>
    <xf borderId="11" fillId="0" fontId="2" numFmtId="0" xfId="0" applyBorder="1" applyFont="1"/>
    <xf borderId="9" fillId="0" fontId="4" numFmtId="0" xfId="0" applyAlignment="1" applyBorder="1" applyFont="1">
      <alignment readingOrder="0"/>
    </xf>
    <xf borderId="9" fillId="0" fontId="1" numFmtId="0" xfId="0" applyAlignment="1" applyBorder="1" applyFont="1">
      <alignment readingOrder="0"/>
    </xf>
    <xf borderId="6" fillId="0" fontId="1" numFmtId="0" xfId="0" applyAlignment="1" applyBorder="1" applyFont="1">
      <alignment readingOrder="0"/>
    </xf>
    <xf borderId="6" fillId="0" fontId="1" numFmtId="0" xfId="0" applyBorder="1" applyFont="1"/>
    <xf borderId="0" fillId="0" fontId="9" numFmtId="0" xfId="0" applyAlignment="1" applyFont="1">
      <alignment horizontal="right" readingOrder="0"/>
    </xf>
    <xf borderId="13" fillId="0" fontId="1" numFmtId="0" xfId="0" applyBorder="1" applyFont="1"/>
    <xf borderId="14" fillId="0" fontId="1" numFmtId="0" xfId="0" applyBorder="1" applyFont="1"/>
    <xf borderId="15" fillId="0" fontId="1" numFmtId="0" xfId="0" applyBorder="1" applyFont="1"/>
    <xf borderId="0" fillId="0" fontId="10" numFmtId="0" xfId="0" applyAlignment="1" applyFont="1">
      <alignment readingOrder="0" vertical="center"/>
    </xf>
    <xf borderId="0" fillId="0" fontId="11" numFmtId="0" xfId="0" applyAlignment="1" applyFont="1">
      <alignment horizontal="center" vertical="center"/>
    </xf>
    <xf borderId="0" fillId="0" fontId="11" numFmtId="0" xfId="0" applyAlignment="1" applyFont="1">
      <alignment vertical="center"/>
    </xf>
    <xf borderId="0" fillId="0" fontId="12" numFmtId="0" xfId="0" applyAlignment="1" applyFont="1">
      <alignment readingOrder="0" vertical="center"/>
    </xf>
    <xf borderId="0" fillId="0" fontId="13" numFmtId="0" xfId="0" applyAlignment="1" applyFont="1">
      <alignment readingOrder="0" vertical="center"/>
    </xf>
    <xf borderId="0" fillId="0" fontId="13" numFmtId="0" xfId="0" applyAlignment="1" applyFont="1">
      <alignment horizontal="center" vertical="center"/>
    </xf>
    <xf borderId="0" fillId="0" fontId="13" numFmtId="0" xfId="0" applyAlignment="1" applyFont="1">
      <alignment vertical="center"/>
    </xf>
    <xf borderId="0" fillId="0" fontId="14" numFmtId="0" xfId="0" applyAlignment="1" applyFont="1">
      <alignment vertical="center"/>
    </xf>
    <xf borderId="0" fillId="0" fontId="14" numFmtId="0" xfId="0" applyAlignment="1" applyFont="1">
      <alignment horizontal="right" readingOrder="0" vertical="center"/>
    </xf>
    <xf borderId="16" fillId="0" fontId="14" numFmtId="164" xfId="0" applyAlignment="1" applyBorder="1" applyFont="1" applyNumberFormat="1">
      <alignment horizontal="center" readingOrder="0" vertical="center"/>
    </xf>
    <xf borderId="0" fillId="0" fontId="15" numFmtId="0" xfId="0" applyAlignment="1" applyFont="1">
      <alignment vertical="center"/>
    </xf>
    <xf borderId="0" fillId="0" fontId="16" numFmtId="0" xfId="0" applyAlignment="1" applyFont="1">
      <alignment readingOrder="0" vertical="center"/>
    </xf>
    <xf borderId="0" fillId="0" fontId="16" numFmtId="0" xfId="0" applyAlignment="1" applyFont="1">
      <alignment vertical="center"/>
    </xf>
    <xf borderId="0" fillId="0" fontId="15" numFmtId="0" xfId="0" applyAlignment="1" applyFont="1">
      <alignment horizontal="right" readingOrder="0" vertical="center"/>
    </xf>
    <xf borderId="16" fillId="0" fontId="15" numFmtId="0" xfId="0" applyAlignment="1" applyBorder="1" applyFont="1">
      <alignment horizontal="center" readingOrder="0" vertical="center"/>
    </xf>
    <xf borderId="17" fillId="3" fontId="17" numFmtId="165" xfId="0" applyAlignment="1" applyBorder="1" applyFill="1" applyFont="1" applyNumberFormat="1">
      <alignment horizontal="left" vertical="center"/>
    </xf>
    <xf borderId="18" fillId="0" fontId="2" numFmtId="0" xfId="0" applyBorder="1" applyFont="1"/>
    <xf borderId="19" fillId="0" fontId="2" numFmtId="0" xfId="0" applyBorder="1" applyFont="1"/>
    <xf borderId="0" fillId="0" fontId="18" numFmtId="0" xfId="0" applyAlignment="1" applyFont="1">
      <alignment horizontal="center" vertical="center"/>
    </xf>
    <xf borderId="0" fillId="0" fontId="17" numFmtId="0" xfId="0" applyAlignment="1" applyFont="1">
      <alignment horizontal="center" readingOrder="0" vertical="center"/>
    </xf>
    <xf borderId="0" fillId="0" fontId="18" numFmtId="0" xfId="0" applyAlignment="1" applyFont="1">
      <alignment horizontal="center" readingOrder="0" vertical="center"/>
    </xf>
    <xf borderId="20" fillId="3" fontId="19" numFmtId="166" xfId="0" applyAlignment="1" applyBorder="1" applyFont="1" applyNumberFormat="1">
      <alignment horizontal="center" readingOrder="0" vertical="center"/>
    </xf>
    <xf borderId="0" fillId="3" fontId="19" numFmtId="166" xfId="0" applyAlignment="1" applyFont="1" applyNumberFormat="1">
      <alignment horizontal="center" readingOrder="0" vertical="center"/>
    </xf>
    <xf borderId="21" fillId="3" fontId="19" numFmtId="166" xfId="0" applyAlignment="1" applyBorder="1" applyFont="1" applyNumberFormat="1">
      <alignment horizontal="center" readingOrder="0" vertical="center"/>
    </xf>
    <xf borderId="0" fillId="4" fontId="20" numFmtId="0" xfId="0" applyAlignment="1" applyFill="1" applyFont="1">
      <alignment readingOrder="0" vertical="center"/>
    </xf>
    <xf borderId="0" fillId="4" fontId="20" numFmtId="0" xfId="0" applyAlignment="1" applyFont="1">
      <alignment horizontal="center" readingOrder="0" vertical="center"/>
    </xf>
    <xf borderId="22" fillId="4" fontId="20" numFmtId="0" xfId="0" applyAlignment="1" applyBorder="1" applyFont="1">
      <alignment horizontal="center" readingOrder="0" vertical="center"/>
    </xf>
    <xf borderId="23" fillId="0" fontId="2" numFmtId="0" xfId="0" applyBorder="1" applyFont="1"/>
    <xf borderId="0" fillId="4" fontId="20" numFmtId="0" xfId="0" applyAlignment="1" applyFont="1">
      <alignment horizontal="center" vertical="center"/>
    </xf>
    <xf borderId="0" fillId="4" fontId="21" numFmtId="0" xfId="0" applyAlignment="1" applyFont="1">
      <alignment horizontal="center" vertical="center"/>
    </xf>
    <xf borderId="0" fillId="5" fontId="13" numFmtId="0" xfId="0" applyAlignment="1" applyFill="1" applyFont="1">
      <alignment readingOrder="0" vertical="center"/>
    </xf>
    <xf borderId="0" fillId="5" fontId="13" numFmtId="164" xfId="0" applyAlignment="1" applyFont="1" applyNumberFormat="1">
      <alignment horizontal="center" readingOrder="0" vertical="center"/>
    </xf>
    <xf borderId="22" fillId="5" fontId="22" numFmtId="0" xfId="0" applyAlignment="1" applyBorder="1" applyFont="1">
      <alignment horizontal="center" readingOrder="0" vertical="center"/>
    </xf>
    <xf borderId="23" fillId="5" fontId="13" numFmtId="164" xfId="0" applyAlignment="1" applyBorder="1" applyFont="1" applyNumberFormat="1">
      <alignment horizontal="center" readingOrder="0" vertical="center"/>
    </xf>
    <xf borderId="0" fillId="5" fontId="14" numFmtId="164" xfId="0" applyAlignment="1" applyFont="1" applyNumberFormat="1">
      <alignment horizontal="center" readingOrder="0" vertical="center"/>
    </xf>
    <xf borderId="0" fillId="5" fontId="14" numFmtId="0" xfId="0" applyAlignment="1" applyFont="1">
      <alignment horizontal="center" readingOrder="0" vertical="center"/>
    </xf>
    <xf borderId="0" fillId="5" fontId="13" numFmtId="0" xfId="0" applyAlignment="1" applyFont="1">
      <alignment horizontal="center" vertical="center"/>
    </xf>
    <xf borderId="24" fillId="0" fontId="16" numFmtId="0" xfId="0" applyAlignment="1" applyBorder="1" applyFont="1">
      <alignment readingOrder="0" vertical="center"/>
    </xf>
    <xf borderId="24" fillId="0" fontId="16" numFmtId="0" xfId="0" applyAlignment="1" applyBorder="1" applyFont="1">
      <alignment horizontal="center" readingOrder="0" vertical="center"/>
    </xf>
    <xf borderId="25" fillId="0" fontId="19" numFmtId="9" xfId="0" applyAlignment="1" applyBorder="1" applyFont="1" applyNumberFormat="1">
      <alignment horizontal="center" readingOrder="0" vertical="center"/>
    </xf>
    <xf borderId="26" fillId="0" fontId="16" numFmtId="164" xfId="0" applyAlignment="1" applyBorder="1" applyFont="1" applyNumberFormat="1">
      <alignment horizontal="center" readingOrder="0" vertical="center"/>
    </xf>
    <xf borderId="24" fillId="0" fontId="15" numFmtId="164" xfId="0" applyAlignment="1" applyBorder="1" applyFont="1" applyNumberFormat="1">
      <alignment horizontal="center" readingOrder="0" vertical="center"/>
    </xf>
    <xf borderId="24" fillId="0" fontId="15" numFmtId="0" xfId="0" applyAlignment="1" applyBorder="1" applyFont="1">
      <alignment horizontal="center" readingOrder="0" vertical="center"/>
    </xf>
    <xf borderId="24" fillId="0" fontId="16" numFmtId="0" xfId="0" applyAlignment="1" applyBorder="1" applyFont="1">
      <alignment horizontal="center" vertical="center"/>
    </xf>
    <xf borderId="24" fillId="0" fontId="13" numFmtId="0" xfId="0" applyAlignment="1" applyBorder="1" applyFont="1">
      <alignment readingOrder="0" vertical="center"/>
    </xf>
    <xf borderId="0" fillId="2" fontId="23" numFmtId="0" xfId="0" applyAlignment="1" applyFont="1">
      <alignment horizontal="left" readingOrder="0"/>
    </xf>
    <xf borderId="24" fillId="0" fontId="16" numFmtId="164" xfId="0" applyAlignment="1" applyBorder="1" applyFont="1" applyNumberFormat="1">
      <alignment horizontal="center" readingOrder="0" vertical="center"/>
    </xf>
    <xf borderId="24" fillId="0" fontId="15" numFmtId="164" xfId="0" applyAlignment="1" applyBorder="1" applyFont="1" applyNumberFormat="1">
      <alignment horizontal="center" vertical="center"/>
    </xf>
    <xf borderId="22" fillId="5" fontId="22" numFmtId="9" xfId="0" applyAlignment="1" applyBorder="1" applyFont="1" applyNumberFormat="1">
      <alignment horizontal="center" readingOrder="0" vertical="center"/>
    </xf>
    <xf borderId="24" fillId="0" fontId="11" numFmtId="164" xfId="0" applyAlignment="1" applyBorder="1" applyFont="1" applyNumberFormat="1">
      <alignment horizontal="center"/>
    </xf>
    <xf borderId="24" fillId="0" fontId="16" numFmtId="0" xfId="0" applyAlignment="1" applyBorder="1" applyFont="1">
      <alignment readingOrder="0"/>
    </xf>
    <xf borderId="26" fillId="0" fontId="7" numFmtId="164" xfId="0" applyBorder="1" applyFont="1" applyNumberFormat="1"/>
    <xf borderId="24" fillId="0" fontId="11" numFmtId="164" xfId="0" applyAlignment="1" applyBorder="1" applyFont="1" applyNumberFormat="1">
      <alignment horizontal="center" readingOrder="0"/>
    </xf>
    <xf borderId="24" fillId="0" fontId="7" numFmtId="0" xfId="0" applyBorder="1" applyFont="1"/>
    <xf borderId="1" fillId="0" fontId="3" numFmtId="0" xfId="0" applyAlignment="1" applyBorder="1" applyFont="1">
      <alignment horizontal="center" readingOrder="0"/>
    </xf>
    <xf borderId="2" fillId="0" fontId="3" numFmtId="0" xfId="0" applyAlignment="1" applyBorder="1" applyFont="1">
      <alignment horizontal="center" readingOrder="0"/>
    </xf>
    <xf borderId="2" fillId="0" fontId="1" numFmtId="0" xfId="0" applyBorder="1" applyFont="1"/>
    <xf borderId="27" fillId="0" fontId="1" numFmtId="0" xfId="0" applyAlignment="1" applyBorder="1" applyFont="1">
      <alignment horizontal="center" readingOrder="0"/>
    </xf>
    <xf borderId="28" fillId="0" fontId="1" numFmtId="0" xfId="0" applyAlignment="1" applyBorder="1" applyFont="1">
      <alignment horizontal="center" readingOrder="0"/>
    </xf>
    <xf borderId="29" fillId="0" fontId="1" numFmtId="0" xfId="0" applyAlignment="1" applyBorder="1" applyFont="1">
      <alignment horizontal="center" readingOrder="0"/>
    </xf>
    <xf borderId="0" fillId="0" fontId="1" numFmtId="0" xfId="0" applyAlignment="1" applyFont="1">
      <alignment horizontal="right" readingOrder="0"/>
    </xf>
    <xf borderId="30" fillId="0" fontId="1" numFmtId="0" xfId="0" applyAlignment="1" applyBorder="1" applyFont="1">
      <alignment horizontal="right" readingOrder="0"/>
    </xf>
    <xf borderId="31" fillId="0" fontId="1" numFmtId="164" xfId="0" applyAlignment="1" applyBorder="1" applyFont="1" applyNumberFormat="1">
      <alignment horizontal="center" readingOrder="0"/>
    </xf>
    <xf borderId="32" fillId="0" fontId="1" numFmtId="0" xfId="0" applyAlignment="1" applyBorder="1" applyFont="1">
      <alignment horizontal="center"/>
    </xf>
    <xf borderId="33" fillId="0" fontId="1" numFmtId="0" xfId="0" applyAlignment="1" applyBorder="1" applyFont="1">
      <alignment horizontal="center"/>
    </xf>
    <xf borderId="34" fillId="0" fontId="1" numFmtId="0" xfId="0" applyAlignment="1" applyBorder="1" applyFont="1">
      <alignment horizontal="center"/>
    </xf>
    <xf borderId="35" fillId="0" fontId="1" numFmtId="0" xfId="0" applyAlignment="1" applyBorder="1" applyFont="1">
      <alignment horizontal="right" readingOrder="0"/>
    </xf>
    <xf borderId="36" fillId="0" fontId="1" numFmtId="164" xfId="0" applyAlignment="1" applyBorder="1" applyFont="1" applyNumberFormat="1">
      <alignment horizontal="center"/>
    </xf>
    <xf borderId="37" fillId="0" fontId="1" numFmtId="0" xfId="0" applyAlignment="1" applyBorder="1" applyFont="1">
      <alignment horizontal="center" readingOrder="0"/>
    </xf>
    <xf borderId="38" fillId="0" fontId="1" numFmtId="0" xfId="0" applyAlignment="1" applyBorder="1" applyFont="1">
      <alignment horizontal="center" readingOrder="0"/>
    </xf>
    <xf borderId="38" fillId="0" fontId="7" numFmtId="0" xfId="0" applyAlignment="1" applyBorder="1" applyFont="1">
      <alignment horizontal="center" readingOrder="0" vertical="bottom"/>
    </xf>
    <xf borderId="39" fillId="0" fontId="1" numFmtId="0" xfId="0" applyAlignment="1" applyBorder="1" applyFont="1">
      <alignment horizontal="center" readingOrder="0"/>
    </xf>
    <xf borderId="33" fillId="0" fontId="7" numFmtId="0" xfId="0" applyAlignment="1" applyBorder="1" applyFont="1">
      <alignment horizontal="center" vertical="bottom"/>
    </xf>
    <xf borderId="0" fillId="2" fontId="6" numFmtId="0" xfId="0" applyAlignment="1" applyFont="1">
      <alignment horizontal="right" readingOrder="0"/>
    </xf>
    <xf borderId="35" fillId="2" fontId="6" numFmtId="0" xfId="0" applyAlignment="1" applyBorder="1" applyFont="1">
      <alignment horizontal="right" readingOrder="0"/>
    </xf>
    <xf borderId="40" fillId="2" fontId="6" numFmtId="0" xfId="0" applyAlignment="1" applyBorder="1" applyFont="1">
      <alignment horizontal="right" readingOrder="0"/>
    </xf>
    <xf borderId="41" fillId="0" fontId="1" numFmtId="164" xfId="0" applyAlignment="1" applyBorder="1" applyFont="1" applyNumberFormat="1">
      <alignment horizontal="center"/>
    </xf>
    <xf borderId="42" fillId="0" fontId="1" numFmtId="0" xfId="0" applyAlignment="1" applyBorder="1" applyFont="1">
      <alignment horizontal="center" readingOrder="0"/>
    </xf>
    <xf borderId="43" fillId="0" fontId="1" numFmtId="0" xfId="0" applyAlignment="1" applyBorder="1" applyFont="1">
      <alignment horizontal="center" readingOrder="0"/>
    </xf>
    <xf borderId="44" fillId="0" fontId="1" numFmtId="0" xfId="0" applyAlignment="1" applyBorder="1" applyFont="1">
      <alignment horizontal="center" readingOrder="0"/>
    </xf>
    <xf borderId="2" fillId="2" fontId="6" numFmtId="0" xfId="0" applyAlignment="1" applyBorder="1" applyFont="1">
      <alignment horizontal="center" readingOrder="0"/>
    </xf>
    <xf borderId="1" fillId="0" fontId="3" numFmtId="0" xfId="0" applyAlignment="1" applyBorder="1" applyFont="1">
      <alignment horizontal="center"/>
    </xf>
    <xf borderId="2" fillId="0" fontId="1" numFmtId="0" xfId="0" applyAlignment="1" applyBorder="1" applyFont="1">
      <alignment horizontal="center" readingOrder="0"/>
    </xf>
    <xf borderId="2" fillId="0" fontId="3" numFmtId="0" xfId="0" applyAlignment="1" applyBorder="1" applyFont="1">
      <alignment horizontal="center"/>
    </xf>
  </cellXfs>
  <cellStyles count="1">
    <cellStyle xfId="0" name="Normal" builtinId="0"/>
  </cellStyles>
  <dxfs count="2">
    <dxf>
      <font/>
      <fill>
        <patternFill patternType="solid">
          <fgColor rgb="FF0B5394"/>
          <bgColor rgb="FF0B5394"/>
        </patternFill>
      </fill>
      <border/>
    </dxf>
    <dxf>
      <font>
        <b/>
        <color rgb="FFFFFFFF"/>
      </font>
      <fill>
        <patternFill patternType="solid">
          <fgColor rgb="FFA61C00"/>
          <bgColor rgb="FFA61C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vertex42.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outlineLevelRow="1"/>
  <cols>
    <col customWidth="1" min="2" max="2" width="7.88"/>
    <col customWidth="1" min="3" max="3" width="3.13"/>
    <col customWidth="1" min="4" max="4" width="14.13"/>
  </cols>
  <sheetData>
    <row r="4">
      <c r="A4" s="1"/>
      <c r="B4" s="2" t="s">
        <v>0</v>
      </c>
      <c r="C4" s="3" t="s">
        <v>1</v>
      </c>
      <c r="D4" s="4"/>
      <c r="E4" s="4"/>
      <c r="F4" s="4"/>
      <c r="G4" s="4"/>
      <c r="H4" s="4"/>
      <c r="I4" s="4"/>
      <c r="J4" s="5"/>
    </row>
    <row r="5">
      <c r="A5" s="6"/>
      <c r="B5" s="7">
        <v>0.0</v>
      </c>
      <c r="C5" s="8" t="s">
        <v>2</v>
      </c>
      <c r="D5" s="9"/>
      <c r="E5" s="10"/>
      <c r="F5" s="9"/>
      <c r="G5" s="9"/>
      <c r="H5" s="9"/>
      <c r="I5" s="9"/>
      <c r="J5" s="11"/>
    </row>
    <row r="6" outlineLevel="1">
      <c r="A6" s="1"/>
      <c r="B6" s="12">
        <v>0.1</v>
      </c>
      <c r="C6" s="1" t="s">
        <v>3</v>
      </c>
      <c r="D6" s="1" t="s">
        <v>4</v>
      </c>
      <c r="E6" s="1" t="s">
        <v>5</v>
      </c>
      <c r="J6" s="13"/>
    </row>
    <row r="7" outlineLevel="1">
      <c r="A7" s="1"/>
      <c r="B7" s="12">
        <v>0.2</v>
      </c>
      <c r="C7" s="1" t="s">
        <v>6</v>
      </c>
      <c r="D7" s="1" t="s">
        <v>7</v>
      </c>
      <c r="E7" s="1" t="s">
        <v>8</v>
      </c>
      <c r="J7" s="13"/>
    </row>
    <row r="8" outlineLevel="1">
      <c r="B8" s="12">
        <v>0.3</v>
      </c>
      <c r="D8" s="1" t="s">
        <v>9</v>
      </c>
      <c r="E8" s="1" t="s">
        <v>10</v>
      </c>
      <c r="J8" s="13"/>
    </row>
    <row r="9" outlineLevel="1">
      <c r="B9" s="12">
        <v>0.4</v>
      </c>
      <c r="C9" s="14"/>
      <c r="D9" s="1" t="s">
        <v>11</v>
      </c>
      <c r="E9" s="1" t="s">
        <v>12</v>
      </c>
      <c r="J9" s="13"/>
    </row>
    <row r="10" outlineLevel="1">
      <c r="B10" s="12">
        <v>0.5</v>
      </c>
      <c r="C10" s="14"/>
      <c r="D10" s="1" t="s">
        <v>13</v>
      </c>
      <c r="E10" s="1" t="s">
        <v>14</v>
      </c>
      <c r="J10" s="13"/>
    </row>
    <row r="11" outlineLevel="1">
      <c r="B11" s="12">
        <v>0.6</v>
      </c>
      <c r="C11" s="15"/>
      <c r="D11" s="1" t="s">
        <v>15</v>
      </c>
      <c r="E11" s="1" t="s">
        <v>16</v>
      </c>
      <c r="J11" s="13"/>
    </row>
    <row r="12" outlineLevel="1">
      <c r="B12" s="12">
        <v>0.7</v>
      </c>
      <c r="C12" s="16"/>
      <c r="D12" s="1" t="s">
        <v>17</v>
      </c>
      <c r="E12" s="1" t="s">
        <v>18</v>
      </c>
      <c r="J12" s="13"/>
    </row>
    <row r="13" outlineLevel="1">
      <c r="B13" s="12">
        <v>0.8</v>
      </c>
      <c r="C13" s="15"/>
      <c r="D13" s="1" t="s">
        <v>19</v>
      </c>
      <c r="E13" s="1" t="s">
        <v>20</v>
      </c>
      <c r="J13" s="13"/>
    </row>
    <row r="14" outlineLevel="1">
      <c r="B14" s="12">
        <v>0.9</v>
      </c>
      <c r="C14" s="15"/>
      <c r="D14" s="1" t="s">
        <v>21</v>
      </c>
      <c r="E14" s="17" t="s">
        <v>22</v>
      </c>
      <c r="J14" s="13"/>
    </row>
    <row r="15" outlineLevel="1">
      <c r="B15" s="18">
        <v>0.1</v>
      </c>
      <c r="C15" s="15"/>
      <c r="D15" s="1" t="s">
        <v>23</v>
      </c>
      <c r="E15" s="1" t="s">
        <v>24</v>
      </c>
      <c r="J15" s="13"/>
    </row>
    <row r="16" outlineLevel="1">
      <c r="B16" s="18">
        <v>0.11</v>
      </c>
      <c r="C16" s="15"/>
      <c r="D16" s="1" t="s">
        <v>25</v>
      </c>
      <c r="E16" s="1" t="s">
        <v>26</v>
      </c>
      <c r="J16" s="13"/>
    </row>
    <row r="17" outlineLevel="1">
      <c r="B17" s="18">
        <v>0.12</v>
      </c>
      <c r="C17" s="15"/>
      <c r="D17" s="1" t="s">
        <v>27</v>
      </c>
      <c r="E17" s="1" t="s">
        <v>28</v>
      </c>
      <c r="J17" s="13"/>
    </row>
    <row r="18" outlineLevel="1">
      <c r="B18" s="18">
        <v>0.13</v>
      </c>
      <c r="C18" s="15"/>
      <c r="D18" s="1" t="s">
        <v>29</v>
      </c>
      <c r="E18" s="1" t="s">
        <v>30</v>
      </c>
      <c r="J18" s="13"/>
    </row>
    <row r="19" outlineLevel="1">
      <c r="B19" s="18">
        <v>0.14</v>
      </c>
      <c r="C19" s="15"/>
      <c r="D19" s="1" t="s">
        <v>31</v>
      </c>
      <c r="E19" s="1" t="s">
        <v>32</v>
      </c>
      <c r="J19" s="13"/>
    </row>
    <row r="20" outlineLevel="1">
      <c r="B20" s="18">
        <v>0.15</v>
      </c>
      <c r="C20" s="15"/>
      <c r="D20" s="1" t="s">
        <v>33</v>
      </c>
      <c r="E20" s="1" t="s">
        <v>34</v>
      </c>
      <c r="J20" s="13"/>
    </row>
    <row r="21" outlineLevel="1">
      <c r="B21" s="18">
        <v>0.16</v>
      </c>
      <c r="C21" s="15"/>
      <c r="D21" s="1" t="s">
        <v>35</v>
      </c>
      <c r="E21" s="1" t="s">
        <v>36</v>
      </c>
      <c r="J21" s="13"/>
    </row>
    <row r="22" outlineLevel="1">
      <c r="B22" s="18">
        <v>0.17</v>
      </c>
      <c r="C22" s="15"/>
      <c r="D22" s="1" t="s">
        <v>37</v>
      </c>
      <c r="E22" s="1" t="s">
        <v>38</v>
      </c>
      <c r="J22" s="13"/>
    </row>
    <row r="23" outlineLevel="1">
      <c r="B23" s="18">
        <v>0.18</v>
      </c>
      <c r="C23" s="15"/>
      <c r="D23" s="1" t="s">
        <v>39</v>
      </c>
      <c r="E23" s="1" t="s">
        <v>40</v>
      </c>
      <c r="J23" s="13"/>
    </row>
    <row r="24" outlineLevel="1">
      <c r="B24" s="18">
        <v>0.19</v>
      </c>
      <c r="C24" s="15"/>
      <c r="D24" s="1" t="s">
        <v>41</v>
      </c>
      <c r="E24" s="1" t="s">
        <v>42</v>
      </c>
      <c r="J24" s="13"/>
    </row>
    <row r="25" outlineLevel="1">
      <c r="B25" s="18">
        <v>0.2</v>
      </c>
      <c r="C25" s="15"/>
      <c r="D25" s="1" t="s">
        <v>43</v>
      </c>
      <c r="E25" s="1" t="s">
        <v>44</v>
      </c>
      <c r="J25" s="13"/>
    </row>
    <row r="26" outlineLevel="1">
      <c r="B26" s="18">
        <v>0.21</v>
      </c>
      <c r="C26" s="15"/>
      <c r="D26" s="1" t="s">
        <v>45</v>
      </c>
      <c r="E26" s="1" t="s">
        <v>46</v>
      </c>
      <c r="J26" s="13"/>
    </row>
    <row r="27" outlineLevel="1">
      <c r="B27" s="18">
        <v>0.22</v>
      </c>
      <c r="C27" s="15"/>
      <c r="D27" s="1" t="s">
        <v>47</v>
      </c>
      <c r="E27" s="1" t="s">
        <v>48</v>
      </c>
      <c r="J27" s="13"/>
    </row>
    <row r="28" outlineLevel="1">
      <c r="B28" s="18">
        <v>0.23</v>
      </c>
      <c r="C28" s="16" t="s">
        <v>49</v>
      </c>
      <c r="D28" s="1" t="s">
        <v>50</v>
      </c>
      <c r="E28" s="19" t="s">
        <v>51</v>
      </c>
      <c r="J28" s="13"/>
    </row>
    <row r="29" outlineLevel="1">
      <c r="B29" s="18">
        <v>0.24</v>
      </c>
      <c r="C29" s="16"/>
      <c r="D29" s="1" t="s">
        <v>52</v>
      </c>
      <c r="E29" s="20" t="s">
        <v>53</v>
      </c>
      <c r="J29" s="13"/>
    </row>
    <row r="30" outlineLevel="1">
      <c r="B30" s="18">
        <v>0.25</v>
      </c>
      <c r="C30" s="16"/>
      <c r="D30" s="1" t="s">
        <v>52</v>
      </c>
      <c r="E30" s="1" t="s">
        <v>54</v>
      </c>
      <c r="J30" s="13"/>
    </row>
    <row r="31" outlineLevel="1">
      <c r="B31" s="18">
        <v>0.26</v>
      </c>
      <c r="C31" s="16"/>
      <c r="D31" s="1" t="s">
        <v>55</v>
      </c>
      <c r="E31" s="1" t="s">
        <v>56</v>
      </c>
      <c r="J31" s="13"/>
    </row>
    <row r="32" outlineLevel="1">
      <c r="B32" s="18">
        <v>0.27</v>
      </c>
      <c r="C32" s="16"/>
      <c r="D32" s="1" t="s">
        <v>57</v>
      </c>
      <c r="E32" s="1" t="s">
        <v>58</v>
      </c>
      <c r="J32" s="13"/>
    </row>
    <row r="33" outlineLevel="1">
      <c r="B33" s="18">
        <v>0.28</v>
      </c>
      <c r="C33" s="16"/>
      <c r="D33" s="1" t="s">
        <v>59</v>
      </c>
      <c r="E33" s="1" t="s">
        <v>60</v>
      </c>
      <c r="J33" s="13"/>
    </row>
    <row r="34" outlineLevel="1">
      <c r="B34" s="18">
        <v>0.29</v>
      </c>
      <c r="C34" s="14"/>
      <c r="D34" s="1" t="s">
        <v>61</v>
      </c>
      <c r="E34" s="1" t="s">
        <v>62</v>
      </c>
      <c r="J34" s="13"/>
    </row>
    <row r="35">
      <c r="A35" s="6"/>
      <c r="B35" s="21">
        <v>1.0</v>
      </c>
      <c r="C35" s="22" t="s">
        <v>63</v>
      </c>
      <c r="D35" s="23"/>
      <c r="E35" s="23"/>
      <c r="F35" s="23"/>
      <c r="G35" s="23"/>
      <c r="H35" s="23"/>
      <c r="I35" s="23"/>
      <c r="J35" s="24"/>
    </row>
    <row r="36" outlineLevel="1">
      <c r="B36" s="12">
        <v>1.1</v>
      </c>
      <c r="C36" s="1">
        <v>1.0</v>
      </c>
      <c r="D36" s="1" t="s">
        <v>64</v>
      </c>
      <c r="E36" s="25" t="s">
        <v>65</v>
      </c>
      <c r="F36" s="26"/>
      <c r="G36" s="26"/>
      <c r="H36" s="26"/>
      <c r="I36" s="26"/>
      <c r="J36" s="27"/>
      <c r="K36" s="26"/>
    </row>
    <row r="37" outlineLevel="1">
      <c r="B37" s="12">
        <v>1.2</v>
      </c>
      <c r="C37" s="1">
        <v>1.0</v>
      </c>
      <c r="D37" s="1" t="s">
        <v>66</v>
      </c>
      <c r="E37" s="25" t="s">
        <v>67</v>
      </c>
      <c r="F37" s="26"/>
      <c r="G37" s="26"/>
      <c r="H37" s="26"/>
      <c r="I37" s="26"/>
      <c r="J37" s="27"/>
      <c r="K37" s="26"/>
    </row>
    <row r="38" outlineLevel="1">
      <c r="B38" s="12">
        <v>1.3</v>
      </c>
      <c r="C38" s="1">
        <v>2.0</v>
      </c>
      <c r="D38" s="1" t="s">
        <v>68</v>
      </c>
      <c r="E38" s="25" t="s">
        <v>69</v>
      </c>
      <c r="F38" s="26"/>
      <c r="G38" s="26"/>
      <c r="H38" s="26"/>
      <c r="I38" s="26"/>
      <c r="J38" s="28" t="s">
        <v>70</v>
      </c>
      <c r="K38" s="26"/>
    </row>
    <row r="39" outlineLevel="1">
      <c r="B39" s="12">
        <v>1.4</v>
      </c>
      <c r="C39" s="1">
        <v>1.0</v>
      </c>
      <c r="D39" s="1" t="s">
        <v>71</v>
      </c>
      <c r="E39" s="25" t="s">
        <v>72</v>
      </c>
      <c r="F39" s="26"/>
      <c r="G39" s="26"/>
      <c r="H39" s="26"/>
      <c r="I39" s="26"/>
      <c r="J39" s="27"/>
      <c r="K39" s="26"/>
    </row>
    <row r="40" outlineLevel="1">
      <c r="B40" s="12">
        <v>1.5</v>
      </c>
      <c r="C40" s="1">
        <v>3.0</v>
      </c>
      <c r="D40" s="1" t="s">
        <v>73</v>
      </c>
      <c r="E40" s="25" t="s">
        <v>74</v>
      </c>
      <c r="F40" s="26"/>
      <c r="G40" s="26"/>
      <c r="H40" s="26"/>
      <c r="I40" s="26"/>
      <c r="J40" s="27"/>
      <c r="K40" s="26"/>
    </row>
    <row r="41" outlineLevel="1">
      <c r="B41" s="12">
        <v>1.6</v>
      </c>
      <c r="C41" s="1">
        <v>3.0</v>
      </c>
      <c r="D41" s="1" t="s">
        <v>75</v>
      </c>
      <c r="E41" s="25" t="s">
        <v>76</v>
      </c>
      <c r="F41" s="26"/>
      <c r="G41" s="26"/>
      <c r="H41" s="26"/>
      <c r="I41" s="26"/>
      <c r="J41" s="27"/>
      <c r="K41" s="26"/>
    </row>
    <row r="42">
      <c r="A42" s="6"/>
      <c r="B42" s="21">
        <v>2.0</v>
      </c>
      <c r="C42" s="22" t="s">
        <v>77</v>
      </c>
      <c r="D42" s="29"/>
      <c r="E42" s="29"/>
      <c r="F42" s="29"/>
      <c r="G42" s="23"/>
      <c r="H42" s="23"/>
      <c r="I42" s="23"/>
      <c r="J42" s="24"/>
    </row>
    <row r="43" outlineLevel="1">
      <c r="B43" s="12">
        <v>2.1</v>
      </c>
      <c r="C43" s="1">
        <v>1.0</v>
      </c>
      <c r="D43" s="1" t="s">
        <v>64</v>
      </c>
      <c r="E43" s="1" t="s">
        <v>78</v>
      </c>
      <c r="I43" s="19" t="s">
        <v>70</v>
      </c>
      <c r="J43" s="30" t="s">
        <v>70</v>
      </c>
    </row>
    <row r="44" outlineLevel="1">
      <c r="B44" s="12">
        <v>2.2</v>
      </c>
      <c r="C44" s="1">
        <v>3.0</v>
      </c>
      <c r="D44" s="1" t="s">
        <v>79</v>
      </c>
      <c r="E44" s="25" t="s">
        <v>80</v>
      </c>
      <c r="F44" s="26"/>
      <c r="G44" s="26"/>
      <c r="H44" s="26"/>
      <c r="I44" s="26"/>
      <c r="J44" s="27"/>
    </row>
    <row r="45" outlineLevel="1">
      <c r="B45" s="12">
        <v>2.3</v>
      </c>
      <c r="C45" s="1">
        <v>1.0</v>
      </c>
      <c r="D45" s="1" t="s">
        <v>73</v>
      </c>
      <c r="E45" s="1" t="s">
        <v>81</v>
      </c>
      <c r="J45" s="13"/>
    </row>
    <row r="46" outlineLevel="1">
      <c r="B46" s="12">
        <v>2.4</v>
      </c>
      <c r="C46" s="1">
        <v>4.0</v>
      </c>
      <c r="D46" s="1" t="s">
        <v>82</v>
      </c>
      <c r="E46" s="1" t="s">
        <v>83</v>
      </c>
      <c r="J46" s="13"/>
    </row>
    <row r="47" outlineLevel="1">
      <c r="B47" s="12">
        <v>2.5</v>
      </c>
      <c r="C47" s="1">
        <v>1.0</v>
      </c>
      <c r="D47" s="1" t="s">
        <v>84</v>
      </c>
      <c r="E47" s="1" t="s">
        <v>85</v>
      </c>
      <c r="J47" s="13"/>
    </row>
    <row r="48">
      <c r="A48" s="6"/>
      <c r="B48" s="21">
        <v>3.0</v>
      </c>
      <c r="C48" s="22" t="s">
        <v>86</v>
      </c>
      <c r="D48" s="29"/>
      <c r="E48" s="29"/>
      <c r="F48" s="23"/>
      <c r="G48" s="23"/>
      <c r="H48" s="23"/>
      <c r="I48" s="23"/>
      <c r="J48" s="24"/>
    </row>
    <row r="49" outlineLevel="1">
      <c r="B49" s="12">
        <v>3.1</v>
      </c>
      <c r="C49" s="1">
        <v>1.0</v>
      </c>
      <c r="D49" s="1" t="s">
        <v>64</v>
      </c>
      <c r="E49" s="1" t="s">
        <v>87</v>
      </c>
      <c r="J49" s="30" t="s">
        <v>70</v>
      </c>
    </row>
    <row r="50" outlineLevel="1">
      <c r="B50" s="12">
        <v>3.2</v>
      </c>
      <c r="C50" s="1">
        <v>2.0</v>
      </c>
      <c r="D50" s="1" t="s">
        <v>68</v>
      </c>
      <c r="E50" s="1" t="s">
        <v>88</v>
      </c>
      <c r="J50" s="31" t="s">
        <v>89</v>
      </c>
    </row>
    <row r="51" outlineLevel="1">
      <c r="B51" s="12">
        <v>3.3</v>
      </c>
      <c r="C51" s="1">
        <v>1.0</v>
      </c>
      <c r="D51" s="1" t="s">
        <v>90</v>
      </c>
      <c r="E51" s="1" t="s">
        <v>91</v>
      </c>
      <c r="J51" s="13"/>
    </row>
    <row r="52" outlineLevel="1">
      <c r="B52" s="12">
        <v>3.4</v>
      </c>
      <c r="C52" s="1">
        <v>1.0</v>
      </c>
      <c r="D52" s="1" t="s">
        <v>92</v>
      </c>
      <c r="E52" s="1" t="s">
        <v>93</v>
      </c>
      <c r="J52" s="13"/>
    </row>
    <row r="53" outlineLevel="1">
      <c r="B53" s="12">
        <v>3.5</v>
      </c>
      <c r="C53" s="1">
        <v>1.0</v>
      </c>
      <c r="D53" s="1" t="s">
        <v>94</v>
      </c>
      <c r="E53" s="1" t="s">
        <v>95</v>
      </c>
      <c r="J53" s="13"/>
    </row>
    <row r="54" outlineLevel="1">
      <c r="B54" s="12">
        <v>3.6</v>
      </c>
      <c r="C54" s="1">
        <v>1.0</v>
      </c>
      <c r="D54" s="1" t="s">
        <v>96</v>
      </c>
      <c r="E54" s="1" t="s">
        <v>97</v>
      </c>
      <c r="J54" s="13"/>
    </row>
    <row r="55" outlineLevel="1">
      <c r="B55" s="12">
        <v>3.7</v>
      </c>
      <c r="C55" s="1">
        <v>2.0</v>
      </c>
      <c r="D55" s="1" t="s">
        <v>98</v>
      </c>
      <c r="E55" s="1" t="s">
        <v>99</v>
      </c>
      <c r="J55" s="30" t="s">
        <v>70</v>
      </c>
    </row>
    <row r="56" outlineLevel="1">
      <c r="B56" s="12">
        <v>3.8</v>
      </c>
      <c r="C56" s="32">
        <v>3.0</v>
      </c>
      <c r="D56" s="32" t="s">
        <v>100</v>
      </c>
      <c r="E56" s="32" t="s">
        <v>101</v>
      </c>
      <c r="F56" s="33"/>
      <c r="G56" s="33"/>
      <c r="H56" s="10" t="s">
        <v>70</v>
      </c>
      <c r="I56" s="33"/>
      <c r="J56" s="11"/>
    </row>
    <row r="57">
      <c r="A57" s="6"/>
      <c r="B57" s="21">
        <v>4.0</v>
      </c>
      <c r="C57" s="22" t="s">
        <v>102</v>
      </c>
      <c r="D57" s="29"/>
      <c r="E57" s="29"/>
      <c r="F57" s="29"/>
      <c r="G57" s="33"/>
      <c r="H57" s="33"/>
      <c r="I57" s="33"/>
      <c r="J57" s="11"/>
    </row>
    <row r="58" outlineLevel="1">
      <c r="B58" s="12">
        <v>4.1</v>
      </c>
      <c r="C58" s="1">
        <v>1.0</v>
      </c>
      <c r="D58" s="1" t="s">
        <v>64</v>
      </c>
      <c r="E58" s="1" t="s">
        <v>103</v>
      </c>
      <c r="I58" s="19" t="s">
        <v>70</v>
      </c>
      <c r="J58" s="13"/>
    </row>
    <row r="59" outlineLevel="1">
      <c r="B59" s="12">
        <v>4.2</v>
      </c>
      <c r="C59" s="1">
        <v>4.0</v>
      </c>
      <c r="D59" s="1" t="s">
        <v>104</v>
      </c>
      <c r="E59" s="1" t="s">
        <v>105</v>
      </c>
      <c r="I59" s="19" t="s">
        <v>70</v>
      </c>
      <c r="J59" s="13"/>
    </row>
    <row r="60" outlineLevel="1">
      <c r="B60" s="12">
        <v>4.3</v>
      </c>
      <c r="C60" s="1">
        <v>4.0</v>
      </c>
      <c r="D60" s="1" t="s">
        <v>106</v>
      </c>
      <c r="E60" s="1" t="s">
        <v>107</v>
      </c>
      <c r="J60" s="13"/>
    </row>
    <row r="61" outlineLevel="1">
      <c r="B61" s="12">
        <v>4.4</v>
      </c>
      <c r="C61" s="1">
        <v>4.0</v>
      </c>
      <c r="D61" s="1" t="s">
        <v>108</v>
      </c>
      <c r="E61" s="1" t="s">
        <v>109</v>
      </c>
      <c r="J61" s="13"/>
    </row>
    <row r="62" outlineLevel="1">
      <c r="B62" s="12">
        <v>4.5</v>
      </c>
      <c r="C62" s="34">
        <v>4.0</v>
      </c>
      <c r="D62" s="1" t="s">
        <v>110</v>
      </c>
      <c r="E62" s="1" t="s">
        <v>111</v>
      </c>
      <c r="J62" s="13"/>
    </row>
    <row r="63" outlineLevel="1">
      <c r="B63" s="12">
        <v>4.6</v>
      </c>
      <c r="C63" s="1">
        <v>1.0</v>
      </c>
      <c r="D63" s="1" t="s">
        <v>112</v>
      </c>
      <c r="E63" s="1" t="s">
        <v>113</v>
      </c>
      <c r="G63" s="19" t="s">
        <v>70</v>
      </c>
      <c r="J63" s="13"/>
    </row>
    <row r="64">
      <c r="A64" s="6"/>
      <c r="B64" s="21">
        <v>5.0</v>
      </c>
      <c r="C64" s="22" t="s">
        <v>114</v>
      </c>
      <c r="D64" s="29"/>
      <c r="E64" s="29"/>
      <c r="F64" s="29"/>
      <c r="G64" s="23"/>
      <c r="H64" s="23"/>
      <c r="I64" s="23"/>
      <c r="J64" s="24"/>
    </row>
    <row r="65" outlineLevel="1">
      <c r="B65" s="12">
        <v>5.1</v>
      </c>
      <c r="C65" s="1">
        <v>1.0</v>
      </c>
      <c r="D65" s="1" t="s">
        <v>64</v>
      </c>
      <c r="E65" s="1" t="s">
        <v>115</v>
      </c>
      <c r="I65" s="19" t="s">
        <v>70</v>
      </c>
      <c r="J65" s="30" t="s">
        <v>70</v>
      </c>
    </row>
    <row r="66" outlineLevel="1">
      <c r="B66" s="12">
        <v>5.2</v>
      </c>
      <c r="C66" s="1">
        <v>1.0</v>
      </c>
      <c r="D66" s="1" t="s">
        <v>116</v>
      </c>
      <c r="E66" s="1" t="s">
        <v>117</v>
      </c>
      <c r="H66" s="19" t="s">
        <v>70</v>
      </c>
      <c r="J66" s="13"/>
    </row>
    <row r="67" outlineLevel="1">
      <c r="B67" s="12">
        <v>5.3</v>
      </c>
      <c r="C67" s="1">
        <v>1.0</v>
      </c>
      <c r="D67" s="1" t="s">
        <v>118</v>
      </c>
      <c r="E67" s="1" t="s">
        <v>119</v>
      </c>
      <c r="J67" s="13"/>
    </row>
    <row r="68" outlineLevel="1">
      <c r="B68" s="12">
        <v>5.4</v>
      </c>
      <c r="C68" s="1">
        <v>1.0</v>
      </c>
      <c r="D68" s="1" t="s">
        <v>120</v>
      </c>
      <c r="E68" s="1" t="s">
        <v>121</v>
      </c>
      <c r="J68" s="13"/>
    </row>
    <row r="69" outlineLevel="1">
      <c r="B69" s="12">
        <v>5.5</v>
      </c>
      <c r="C69" s="1">
        <v>1.0</v>
      </c>
      <c r="D69" s="1" t="s">
        <v>112</v>
      </c>
      <c r="E69" s="1" t="s">
        <v>113</v>
      </c>
      <c r="G69" s="19" t="s">
        <v>70</v>
      </c>
      <c r="J69" s="13"/>
    </row>
    <row r="70">
      <c r="B70" s="21">
        <v>6.0</v>
      </c>
      <c r="C70" s="22" t="s">
        <v>122</v>
      </c>
      <c r="D70" s="29"/>
      <c r="E70" s="29"/>
      <c r="F70" s="23"/>
      <c r="G70" s="23"/>
      <c r="H70" s="23"/>
      <c r="I70" s="23"/>
      <c r="J70" s="24"/>
    </row>
    <row r="71" outlineLevel="1">
      <c r="B71" s="12">
        <v>6.1</v>
      </c>
      <c r="C71" s="1">
        <v>1.0</v>
      </c>
      <c r="D71" s="1" t="s">
        <v>64</v>
      </c>
      <c r="E71" s="1" t="s">
        <v>123</v>
      </c>
      <c r="J71" s="13"/>
    </row>
    <row r="72" outlineLevel="1">
      <c r="B72" s="12">
        <v>6.2</v>
      </c>
      <c r="C72" s="1">
        <v>1.0</v>
      </c>
      <c r="D72" s="1" t="s">
        <v>124</v>
      </c>
      <c r="E72" s="1" t="s">
        <v>125</v>
      </c>
      <c r="J72" s="30" t="s">
        <v>70</v>
      </c>
    </row>
    <row r="73" outlineLevel="1">
      <c r="B73" s="12">
        <v>6.3</v>
      </c>
      <c r="C73" s="1">
        <v>1.0</v>
      </c>
      <c r="D73" s="1" t="s">
        <v>79</v>
      </c>
      <c r="E73" s="1" t="s">
        <v>126</v>
      </c>
      <c r="J73" s="13"/>
    </row>
    <row r="74" outlineLevel="1">
      <c r="B74" s="12">
        <v>6.4</v>
      </c>
      <c r="C74" s="1">
        <v>3.0</v>
      </c>
      <c r="D74" s="1" t="s">
        <v>127</v>
      </c>
      <c r="E74" s="1" t="s">
        <v>128</v>
      </c>
      <c r="J74" s="13"/>
    </row>
    <row r="75" outlineLevel="1">
      <c r="B75" s="12">
        <v>6.5</v>
      </c>
      <c r="C75" s="1">
        <v>3.0</v>
      </c>
      <c r="D75" s="1" t="s">
        <v>129</v>
      </c>
      <c r="E75" s="1" t="s">
        <v>130</v>
      </c>
      <c r="J75" s="13"/>
    </row>
    <row r="76" outlineLevel="1">
      <c r="B76" s="12">
        <v>6.6</v>
      </c>
      <c r="C76" s="1">
        <v>1.0</v>
      </c>
      <c r="D76" s="1" t="s">
        <v>29</v>
      </c>
      <c r="E76" s="1" t="s">
        <v>131</v>
      </c>
      <c r="G76" s="19" t="s">
        <v>70</v>
      </c>
      <c r="J76" s="13"/>
    </row>
    <row r="77" outlineLevel="1">
      <c r="B77" s="12">
        <v>6.7</v>
      </c>
      <c r="C77" s="1">
        <v>2.0</v>
      </c>
      <c r="D77" s="1" t="s">
        <v>112</v>
      </c>
      <c r="E77" s="1" t="s">
        <v>132</v>
      </c>
      <c r="G77" s="19" t="s">
        <v>70</v>
      </c>
      <c r="J77" s="13"/>
    </row>
    <row r="78">
      <c r="B78" s="35"/>
      <c r="C78" s="36"/>
      <c r="D78" s="36"/>
      <c r="E78" s="36"/>
      <c r="F78" s="36"/>
      <c r="G78" s="36"/>
      <c r="H78" s="36"/>
      <c r="I78" s="36"/>
      <c r="J78" s="37"/>
    </row>
  </sheetData>
  <mergeCells count="37">
    <mergeCell ref="C4:J4"/>
    <mergeCell ref="C5:D5"/>
    <mergeCell ref="E5:I5"/>
    <mergeCell ref="E6:I6"/>
    <mergeCell ref="E7:I7"/>
    <mergeCell ref="E8:I8"/>
    <mergeCell ref="E9:I9"/>
    <mergeCell ref="E10:I10"/>
    <mergeCell ref="E11:I11"/>
    <mergeCell ref="E12:I12"/>
    <mergeCell ref="E13:I13"/>
    <mergeCell ref="E14:I14"/>
    <mergeCell ref="E15:I15"/>
    <mergeCell ref="E16:I16"/>
    <mergeCell ref="E17:I17"/>
    <mergeCell ref="E18:I18"/>
    <mergeCell ref="E19:I19"/>
    <mergeCell ref="E20:I20"/>
    <mergeCell ref="E21:I21"/>
    <mergeCell ref="E22:I22"/>
    <mergeCell ref="E23:I23"/>
    <mergeCell ref="E24:I24"/>
    <mergeCell ref="E25:I25"/>
    <mergeCell ref="E26:I26"/>
    <mergeCell ref="E27:I27"/>
    <mergeCell ref="E28:I28"/>
    <mergeCell ref="E29:I29"/>
    <mergeCell ref="E30:I30"/>
    <mergeCell ref="C64:F64"/>
    <mergeCell ref="C70:E70"/>
    <mergeCell ref="E31:I31"/>
    <mergeCell ref="E32:I32"/>
    <mergeCell ref="E33:I33"/>
    <mergeCell ref="E34:I34"/>
    <mergeCell ref="C42:F42"/>
    <mergeCell ref="C48:E48"/>
    <mergeCell ref="C57:F57"/>
  </mergeCells>
  <printOptions gridLines="1" horizontalCentered="1"/>
  <pageMargins bottom="0.75" footer="0.0" header="0.0" left="0.7" right="0.7" top="0.75"/>
  <pageSetup fitToHeight="0" cellComments="atEnd" orientation="portrait"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outlineLevelRow="3"/>
  <cols>
    <col customWidth="1" min="1" max="1" width="36.38"/>
    <col customWidth="1" min="2" max="2" width="12.88"/>
    <col customWidth="1" min="3" max="3" width="3.88"/>
    <col customWidth="1" min="4" max="4" width="10.13"/>
    <col customWidth="1" min="5" max="5" width="11.38"/>
    <col customWidth="1" min="6" max="6" width="5.38"/>
    <col customWidth="1" min="7" max="7" width="11.38"/>
    <col customWidth="1" min="8" max="8" width="2.25"/>
    <col customWidth="1" min="9" max="64" width="2.13"/>
  </cols>
  <sheetData>
    <row r="1">
      <c r="A1" s="38" t="s">
        <v>133</v>
      </c>
      <c r="B1" s="39"/>
      <c r="C1" s="40"/>
      <c r="D1" s="40"/>
      <c r="E1" s="40"/>
      <c r="F1" s="40"/>
      <c r="G1" s="40"/>
      <c r="H1" s="40"/>
      <c r="I1" s="41" t="s">
        <v>134</v>
      </c>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row>
    <row r="2" ht="18.75" customHeight="1">
      <c r="A2" s="42" t="s">
        <v>135</v>
      </c>
      <c r="B2" s="43"/>
      <c r="C2" s="44"/>
      <c r="D2" s="44"/>
      <c r="E2" s="45"/>
      <c r="F2" s="46" t="s">
        <v>136</v>
      </c>
      <c r="G2" s="47">
        <v>44816.0</v>
      </c>
      <c r="H2" s="48"/>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row>
    <row r="3" ht="18.75" customHeight="1">
      <c r="A3" s="49" t="s">
        <v>137</v>
      </c>
      <c r="C3" s="50"/>
      <c r="D3" s="50"/>
      <c r="E3" s="48"/>
      <c r="F3" s="51" t="s">
        <v>138</v>
      </c>
      <c r="G3" s="52">
        <v>1.0</v>
      </c>
      <c r="H3" s="48"/>
      <c r="I3" s="53">
        <f>I4</f>
        <v>44814</v>
      </c>
      <c r="J3" s="54"/>
      <c r="K3" s="54"/>
      <c r="L3" s="54"/>
      <c r="M3" s="54"/>
      <c r="N3" s="54"/>
      <c r="O3" s="55"/>
      <c r="P3" s="53">
        <f>P4</f>
        <v>44821</v>
      </c>
      <c r="Q3" s="54"/>
      <c r="R3" s="54"/>
      <c r="S3" s="54"/>
      <c r="T3" s="54"/>
      <c r="U3" s="54"/>
      <c r="V3" s="55"/>
      <c r="W3" s="53">
        <f>W4</f>
        <v>44828</v>
      </c>
      <c r="X3" s="54"/>
      <c r="Y3" s="54"/>
      <c r="Z3" s="54"/>
      <c r="AA3" s="54"/>
      <c r="AB3" s="54"/>
      <c r="AC3" s="55"/>
      <c r="AD3" s="53">
        <f>AD4</f>
        <v>44835</v>
      </c>
      <c r="AE3" s="54"/>
      <c r="AF3" s="54"/>
      <c r="AG3" s="54"/>
      <c r="AH3" s="54"/>
      <c r="AI3" s="54"/>
      <c r="AJ3" s="55"/>
      <c r="AK3" s="53">
        <f>AK4</f>
        <v>44842</v>
      </c>
      <c r="AL3" s="54"/>
      <c r="AM3" s="54"/>
      <c r="AN3" s="54"/>
      <c r="AO3" s="54"/>
      <c r="AP3" s="54"/>
      <c r="AQ3" s="55"/>
      <c r="AR3" s="53">
        <f>AR4</f>
        <v>44849</v>
      </c>
      <c r="AS3" s="54"/>
      <c r="AT3" s="54"/>
      <c r="AU3" s="54"/>
      <c r="AV3" s="54"/>
      <c r="AW3" s="54"/>
      <c r="AX3" s="55"/>
      <c r="AY3" s="53">
        <f>AY4</f>
        <v>44856</v>
      </c>
      <c r="AZ3" s="54"/>
      <c r="BA3" s="54"/>
      <c r="BB3" s="54"/>
      <c r="BC3" s="54"/>
      <c r="BD3" s="54"/>
      <c r="BE3" s="55"/>
      <c r="BF3" s="53">
        <f>BF4</f>
        <v>44863</v>
      </c>
      <c r="BG3" s="54"/>
      <c r="BH3" s="54"/>
      <c r="BI3" s="54"/>
      <c r="BJ3" s="54"/>
      <c r="BK3" s="54"/>
      <c r="BL3" s="55"/>
    </row>
    <row r="4" ht="18.75" customHeight="1">
      <c r="C4" s="56"/>
      <c r="D4" s="56"/>
      <c r="E4" s="56"/>
      <c r="F4" s="57" t="s">
        <v>139</v>
      </c>
      <c r="G4" s="58"/>
      <c r="H4" s="56"/>
      <c r="I4" s="59">
        <f>$G$2-WEEKDAY(G2)+(G3-1)*7</f>
        <v>44814</v>
      </c>
      <c r="J4" s="60">
        <f t="shared" ref="J4:BL4" si="1">I4+1</f>
        <v>44815</v>
      </c>
      <c r="K4" s="60">
        <f t="shared" si="1"/>
        <v>44816</v>
      </c>
      <c r="L4" s="60">
        <f t="shared" si="1"/>
        <v>44817</v>
      </c>
      <c r="M4" s="60">
        <f t="shared" si="1"/>
        <v>44818</v>
      </c>
      <c r="N4" s="60">
        <f t="shared" si="1"/>
        <v>44819</v>
      </c>
      <c r="O4" s="61">
        <f t="shared" si="1"/>
        <v>44820</v>
      </c>
      <c r="P4" s="59">
        <f t="shared" si="1"/>
        <v>44821</v>
      </c>
      <c r="Q4" s="60">
        <f t="shared" si="1"/>
        <v>44822</v>
      </c>
      <c r="R4" s="60">
        <f t="shared" si="1"/>
        <v>44823</v>
      </c>
      <c r="S4" s="60">
        <f t="shared" si="1"/>
        <v>44824</v>
      </c>
      <c r="T4" s="60">
        <f t="shared" si="1"/>
        <v>44825</v>
      </c>
      <c r="U4" s="60">
        <f t="shared" si="1"/>
        <v>44826</v>
      </c>
      <c r="V4" s="61">
        <f t="shared" si="1"/>
        <v>44827</v>
      </c>
      <c r="W4" s="59">
        <f t="shared" si="1"/>
        <v>44828</v>
      </c>
      <c r="X4" s="60">
        <f t="shared" si="1"/>
        <v>44829</v>
      </c>
      <c r="Y4" s="60">
        <f t="shared" si="1"/>
        <v>44830</v>
      </c>
      <c r="Z4" s="60">
        <f t="shared" si="1"/>
        <v>44831</v>
      </c>
      <c r="AA4" s="60">
        <f t="shared" si="1"/>
        <v>44832</v>
      </c>
      <c r="AB4" s="60">
        <f t="shared" si="1"/>
        <v>44833</v>
      </c>
      <c r="AC4" s="61">
        <f t="shared" si="1"/>
        <v>44834</v>
      </c>
      <c r="AD4" s="59">
        <f t="shared" si="1"/>
        <v>44835</v>
      </c>
      <c r="AE4" s="60">
        <f t="shared" si="1"/>
        <v>44836</v>
      </c>
      <c r="AF4" s="60">
        <f t="shared" si="1"/>
        <v>44837</v>
      </c>
      <c r="AG4" s="60">
        <f t="shared" si="1"/>
        <v>44838</v>
      </c>
      <c r="AH4" s="60">
        <f t="shared" si="1"/>
        <v>44839</v>
      </c>
      <c r="AI4" s="60">
        <f t="shared" si="1"/>
        <v>44840</v>
      </c>
      <c r="AJ4" s="61">
        <f t="shared" si="1"/>
        <v>44841</v>
      </c>
      <c r="AK4" s="59">
        <f t="shared" si="1"/>
        <v>44842</v>
      </c>
      <c r="AL4" s="60">
        <f t="shared" si="1"/>
        <v>44843</v>
      </c>
      <c r="AM4" s="60">
        <f t="shared" si="1"/>
        <v>44844</v>
      </c>
      <c r="AN4" s="60">
        <f t="shared" si="1"/>
        <v>44845</v>
      </c>
      <c r="AO4" s="60">
        <f t="shared" si="1"/>
        <v>44846</v>
      </c>
      <c r="AP4" s="60">
        <f t="shared" si="1"/>
        <v>44847</v>
      </c>
      <c r="AQ4" s="61">
        <f t="shared" si="1"/>
        <v>44848</v>
      </c>
      <c r="AR4" s="59">
        <f t="shared" si="1"/>
        <v>44849</v>
      </c>
      <c r="AS4" s="60">
        <f t="shared" si="1"/>
        <v>44850</v>
      </c>
      <c r="AT4" s="60">
        <f t="shared" si="1"/>
        <v>44851</v>
      </c>
      <c r="AU4" s="60">
        <f t="shared" si="1"/>
        <v>44852</v>
      </c>
      <c r="AV4" s="60">
        <f t="shared" si="1"/>
        <v>44853</v>
      </c>
      <c r="AW4" s="60">
        <f t="shared" si="1"/>
        <v>44854</v>
      </c>
      <c r="AX4" s="61">
        <f t="shared" si="1"/>
        <v>44855</v>
      </c>
      <c r="AY4" s="59">
        <f t="shared" si="1"/>
        <v>44856</v>
      </c>
      <c r="AZ4" s="60">
        <f t="shared" si="1"/>
        <v>44857</v>
      </c>
      <c r="BA4" s="60">
        <f t="shared" si="1"/>
        <v>44858</v>
      </c>
      <c r="BB4" s="60">
        <f t="shared" si="1"/>
        <v>44859</v>
      </c>
      <c r="BC4" s="60">
        <f t="shared" si="1"/>
        <v>44860</v>
      </c>
      <c r="BD4" s="60">
        <f t="shared" si="1"/>
        <v>44861</v>
      </c>
      <c r="BE4" s="61">
        <f t="shared" si="1"/>
        <v>44862</v>
      </c>
      <c r="BF4" s="59">
        <f t="shared" si="1"/>
        <v>44863</v>
      </c>
      <c r="BG4" s="60">
        <f t="shared" si="1"/>
        <v>44864</v>
      </c>
      <c r="BH4" s="60">
        <f t="shared" si="1"/>
        <v>44865</v>
      </c>
      <c r="BI4" s="60">
        <f t="shared" si="1"/>
        <v>44866</v>
      </c>
      <c r="BJ4" s="60">
        <f t="shared" si="1"/>
        <v>44867</v>
      </c>
      <c r="BK4" s="60">
        <f t="shared" si="1"/>
        <v>44868</v>
      </c>
      <c r="BL4" s="61">
        <f t="shared" si="1"/>
        <v>44869</v>
      </c>
    </row>
    <row r="5" ht="22.5" customHeight="1">
      <c r="A5" s="62" t="s">
        <v>140</v>
      </c>
      <c r="B5" s="63" t="s">
        <v>141</v>
      </c>
      <c r="C5" s="64" t="s">
        <v>142</v>
      </c>
      <c r="D5" s="65"/>
      <c r="E5" s="63" t="s">
        <v>143</v>
      </c>
      <c r="F5" s="63" t="s">
        <v>144</v>
      </c>
      <c r="G5" s="63" t="s">
        <v>145</v>
      </c>
      <c r="H5" s="66"/>
      <c r="I5" s="67" t="str">
        <f t="shared" ref="I5:BL5" si="2">LEFT(TEXT(I4,"ddd"),1)</f>
        <v>S</v>
      </c>
      <c r="J5" s="67" t="str">
        <f t="shared" si="2"/>
        <v>S</v>
      </c>
      <c r="K5" s="67" t="str">
        <f t="shared" si="2"/>
        <v>M</v>
      </c>
      <c r="L5" s="67" t="str">
        <f t="shared" si="2"/>
        <v>T</v>
      </c>
      <c r="M5" s="67" t="str">
        <f t="shared" si="2"/>
        <v>W</v>
      </c>
      <c r="N5" s="67" t="str">
        <f t="shared" si="2"/>
        <v>T</v>
      </c>
      <c r="O5" s="67" t="str">
        <f t="shared" si="2"/>
        <v>F</v>
      </c>
      <c r="P5" s="67" t="str">
        <f t="shared" si="2"/>
        <v>S</v>
      </c>
      <c r="Q5" s="67" t="str">
        <f t="shared" si="2"/>
        <v>S</v>
      </c>
      <c r="R5" s="67" t="str">
        <f t="shared" si="2"/>
        <v>M</v>
      </c>
      <c r="S5" s="67" t="str">
        <f t="shared" si="2"/>
        <v>T</v>
      </c>
      <c r="T5" s="67" t="str">
        <f t="shared" si="2"/>
        <v>W</v>
      </c>
      <c r="U5" s="67" t="str">
        <f t="shared" si="2"/>
        <v>T</v>
      </c>
      <c r="V5" s="67" t="str">
        <f t="shared" si="2"/>
        <v>F</v>
      </c>
      <c r="W5" s="67" t="str">
        <f t="shared" si="2"/>
        <v>S</v>
      </c>
      <c r="X5" s="67" t="str">
        <f t="shared" si="2"/>
        <v>S</v>
      </c>
      <c r="Y5" s="67" t="str">
        <f t="shared" si="2"/>
        <v>M</v>
      </c>
      <c r="Z5" s="67" t="str">
        <f t="shared" si="2"/>
        <v>T</v>
      </c>
      <c r="AA5" s="67" t="str">
        <f t="shared" si="2"/>
        <v>W</v>
      </c>
      <c r="AB5" s="67" t="str">
        <f t="shared" si="2"/>
        <v>T</v>
      </c>
      <c r="AC5" s="67" t="str">
        <f t="shared" si="2"/>
        <v>F</v>
      </c>
      <c r="AD5" s="67" t="str">
        <f t="shared" si="2"/>
        <v>S</v>
      </c>
      <c r="AE5" s="67" t="str">
        <f t="shared" si="2"/>
        <v>S</v>
      </c>
      <c r="AF5" s="67" t="str">
        <f t="shared" si="2"/>
        <v>M</v>
      </c>
      <c r="AG5" s="67" t="str">
        <f t="shared" si="2"/>
        <v>T</v>
      </c>
      <c r="AH5" s="67" t="str">
        <f t="shared" si="2"/>
        <v>W</v>
      </c>
      <c r="AI5" s="67" t="str">
        <f t="shared" si="2"/>
        <v>T</v>
      </c>
      <c r="AJ5" s="67" t="str">
        <f t="shared" si="2"/>
        <v>F</v>
      </c>
      <c r="AK5" s="67" t="str">
        <f t="shared" si="2"/>
        <v>S</v>
      </c>
      <c r="AL5" s="67" t="str">
        <f t="shared" si="2"/>
        <v>S</v>
      </c>
      <c r="AM5" s="67" t="str">
        <f t="shared" si="2"/>
        <v>M</v>
      </c>
      <c r="AN5" s="67" t="str">
        <f t="shared" si="2"/>
        <v>T</v>
      </c>
      <c r="AO5" s="67" t="str">
        <f t="shared" si="2"/>
        <v>W</v>
      </c>
      <c r="AP5" s="67" t="str">
        <f t="shared" si="2"/>
        <v>T</v>
      </c>
      <c r="AQ5" s="67" t="str">
        <f t="shared" si="2"/>
        <v>F</v>
      </c>
      <c r="AR5" s="67" t="str">
        <f t="shared" si="2"/>
        <v>S</v>
      </c>
      <c r="AS5" s="67" t="str">
        <f t="shared" si="2"/>
        <v>S</v>
      </c>
      <c r="AT5" s="67" t="str">
        <f t="shared" si="2"/>
        <v>M</v>
      </c>
      <c r="AU5" s="67" t="str">
        <f t="shared" si="2"/>
        <v>T</v>
      </c>
      <c r="AV5" s="67" t="str">
        <f t="shared" si="2"/>
        <v>W</v>
      </c>
      <c r="AW5" s="67" t="str">
        <f t="shared" si="2"/>
        <v>T</v>
      </c>
      <c r="AX5" s="67" t="str">
        <f t="shared" si="2"/>
        <v>F</v>
      </c>
      <c r="AY5" s="67" t="str">
        <f t="shared" si="2"/>
        <v>S</v>
      </c>
      <c r="AZ5" s="67" t="str">
        <f t="shared" si="2"/>
        <v>S</v>
      </c>
      <c r="BA5" s="67" t="str">
        <f t="shared" si="2"/>
        <v>M</v>
      </c>
      <c r="BB5" s="67" t="str">
        <f t="shared" si="2"/>
        <v>T</v>
      </c>
      <c r="BC5" s="67" t="str">
        <f t="shared" si="2"/>
        <v>W</v>
      </c>
      <c r="BD5" s="67" t="str">
        <f t="shared" si="2"/>
        <v>T</v>
      </c>
      <c r="BE5" s="67" t="str">
        <f t="shared" si="2"/>
        <v>F</v>
      </c>
      <c r="BF5" s="67" t="str">
        <f t="shared" si="2"/>
        <v>S</v>
      </c>
      <c r="BG5" s="67" t="str">
        <f t="shared" si="2"/>
        <v>S</v>
      </c>
      <c r="BH5" s="67" t="str">
        <f t="shared" si="2"/>
        <v>M</v>
      </c>
      <c r="BI5" s="67" t="str">
        <f t="shared" si="2"/>
        <v>T</v>
      </c>
      <c r="BJ5" s="67" t="str">
        <f t="shared" si="2"/>
        <v>W</v>
      </c>
      <c r="BK5" s="67" t="str">
        <f t="shared" si="2"/>
        <v>T</v>
      </c>
      <c r="BL5" s="67" t="str">
        <f t="shared" si="2"/>
        <v>F</v>
      </c>
    </row>
    <row r="6">
      <c r="A6" s="68" t="s">
        <v>146</v>
      </c>
      <c r="B6" s="69"/>
      <c r="C6" s="70"/>
      <c r="D6" s="71"/>
      <c r="E6" s="72">
        <v>44816.0</v>
      </c>
      <c r="F6" s="73">
        <v>15.0</v>
      </c>
      <c r="G6" s="72">
        <v>44826.0</v>
      </c>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row>
    <row r="7" outlineLevel="1">
      <c r="A7" s="75" t="s">
        <v>147</v>
      </c>
      <c r="B7" s="76" t="s">
        <v>148</v>
      </c>
      <c r="C7" s="77">
        <v>1.0</v>
      </c>
      <c r="D7" s="78" t="str">
        <f>IFERROR(__xludf.DUMMYFUNCTION("IFERROR(SPARKLINE(C7,{""charttype"",""bar"";""color1"",""gray"";""max"",1}),""-"")"),"")</f>
        <v/>
      </c>
      <c r="E7" s="79">
        <v>44816.0</v>
      </c>
      <c r="F7" s="80">
        <f t="shared" ref="F7:F17" si="3">G7-E7</f>
        <v>2</v>
      </c>
      <c r="G7" s="79">
        <v>44818.0</v>
      </c>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row>
    <row r="8" outlineLevel="1">
      <c r="A8" s="75" t="s">
        <v>149</v>
      </c>
      <c r="B8" s="76" t="s">
        <v>148</v>
      </c>
      <c r="C8" s="77">
        <v>1.0</v>
      </c>
      <c r="D8" s="78" t="str">
        <f>IFERROR(__xludf.DUMMYFUNCTION("IFERROR(SPARKLINE(C8,{""charttype"",""bar"";""color1"",""gray"";""max"",1}),""-"")"),"")</f>
        <v/>
      </c>
      <c r="E8" s="79">
        <v>44816.0</v>
      </c>
      <c r="F8" s="80">
        <f t="shared" si="3"/>
        <v>2</v>
      </c>
      <c r="G8" s="79">
        <v>44818.0</v>
      </c>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row>
    <row r="9" outlineLevel="1">
      <c r="A9" s="75" t="s">
        <v>150</v>
      </c>
      <c r="B9" s="76" t="s">
        <v>151</v>
      </c>
      <c r="C9" s="77">
        <v>1.0</v>
      </c>
      <c r="D9" s="78" t="str">
        <f>IFERROR(__xludf.DUMMYFUNCTION("IFERROR(SPARKLINE(C9,{""charttype"",""bar"";""color1"",""gray"";""max"",1}),""-"")"),"")</f>
        <v/>
      </c>
      <c r="E9" s="79">
        <v>44816.0</v>
      </c>
      <c r="F9" s="80">
        <f t="shared" si="3"/>
        <v>2</v>
      </c>
      <c r="G9" s="79">
        <v>44818.0</v>
      </c>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row>
    <row r="10" outlineLevel="1">
      <c r="A10" s="75" t="s">
        <v>152</v>
      </c>
      <c r="B10" s="76" t="s">
        <v>153</v>
      </c>
      <c r="C10" s="77">
        <v>1.0</v>
      </c>
      <c r="D10" s="78" t="str">
        <f>IFERROR(__xludf.DUMMYFUNCTION("IFERROR(SPARKLINE(C10,{""charttype"",""bar"";""color1"",""gray"";""max"",1}),""-"")"),"")</f>
        <v/>
      </c>
      <c r="E10" s="79">
        <v>44816.0</v>
      </c>
      <c r="F10" s="80">
        <f t="shared" si="3"/>
        <v>10</v>
      </c>
      <c r="G10" s="79">
        <v>44826.0</v>
      </c>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row>
    <row r="11" outlineLevel="1">
      <c r="A11" s="75" t="s">
        <v>154</v>
      </c>
      <c r="B11" s="76" t="s">
        <v>155</v>
      </c>
      <c r="C11" s="77">
        <v>1.0</v>
      </c>
      <c r="D11" s="78" t="str">
        <f>IFERROR(__xludf.DUMMYFUNCTION("IFERROR(SPARKLINE(C11,{""charttype"",""bar"";""color1"",""gray"";""max"",1}),""-"")"),"")</f>
        <v/>
      </c>
      <c r="E11" s="79">
        <v>44816.0</v>
      </c>
      <c r="F11" s="80">
        <f t="shared" si="3"/>
        <v>2</v>
      </c>
      <c r="G11" s="79">
        <v>44818.0</v>
      </c>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1"/>
      <c r="AS11" s="81"/>
      <c r="AT11" s="81"/>
      <c r="AU11" s="81"/>
      <c r="AV11" s="81"/>
      <c r="AW11" s="81"/>
      <c r="AX11" s="81"/>
      <c r="AY11" s="81"/>
      <c r="AZ11" s="81"/>
      <c r="BA11" s="81"/>
      <c r="BB11" s="81"/>
      <c r="BC11" s="81"/>
      <c r="BD11" s="81"/>
      <c r="BE11" s="81"/>
      <c r="BF11" s="81"/>
      <c r="BG11" s="81"/>
      <c r="BH11" s="81"/>
      <c r="BI11" s="81"/>
      <c r="BJ11" s="81"/>
      <c r="BK11" s="81"/>
      <c r="BL11" s="81"/>
    </row>
    <row r="12" outlineLevel="1">
      <c r="A12" s="82" t="s">
        <v>156</v>
      </c>
      <c r="B12" s="76"/>
      <c r="C12" s="77">
        <v>1.0</v>
      </c>
      <c r="D12" s="78" t="str">
        <f>IFERROR(__xludf.DUMMYFUNCTION("IFERROR(SPARKLINE(C12,{""charttype"",""bar"";""color1"",""gray"";""max"",1}),""-"")"),"")</f>
        <v/>
      </c>
      <c r="E12" s="79">
        <v>44817.0</v>
      </c>
      <c r="F12" s="80">
        <f t="shared" si="3"/>
        <v>9</v>
      </c>
      <c r="G12" s="79">
        <v>44826.0</v>
      </c>
      <c r="H12" s="81"/>
      <c r="I12" s="81"/>
      <c r="J12" s="81"/>
      <c r="K12" s="81"/>
      <c r="L12" s="81"/>
      <c r="M12" s="81"/>
      <c r="N12" s="81"/>
      <c r="O12" s="81"/>
      <c r="P12" s="81"/>
      <c r="Q12" s="81"/>
      <c r="R12" s="81"/>
      <c r="S12" s="81"/>
      <c r="T12" s="81"/>
      <c r="U12" s="81"/>
      <c r="V12" s="81"/>
      <c r="W12" s="81"/>
      <c r="X12" s="81"/>
      <c r="Y12" s="81"/>
      <c r="Z12" s="81"/>
      <c r="AA12" s="81"/>
      <c r="AB12" s="81"/>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row>
    <row r="13" outlineLevel="2">
      <c r="A13" s="75" t="s">
        <v>157</v>
      </c>
      <c r="B13" s="76"/>
      <c r="C13" s="77">
        <v>1.0</v>
      </c>
      <c r="D13" s="78" t="str">
        <f>IFERROR(__xludf.DUMMYFUNCTION("IFERROR(SPARKLINE(C13,{""charttype"",""bar"";""color1"",""gray"";""max"",1}),""-"")"),"")</f>
        <v/>
      </c>
      <c r="E13" s="79">
        <v>44817.0</v>
      </c>
      <c r="F13" s="80">
        <f t="shared" si="3"/>
        <v>9</v>
      </c>
      <c r="G13" s="79">
        <v>44826.0</v>
      </c>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c r="BE13" s="81"/>
      <c r="BF13" s="81"/>
      <c r="BG13" s="81"/>
      <c r="BH13" s="81"/>
      <c r="BI13" s="81"/>
      <c r="BJ13" s="81"/>
      <c r="BK13" s="81"/>
      <c r="BL13" s="81"/>
    </row>
    <row r="14" outlineLevel="3">
      <c r="A14" s="75" t="s">
        <v>158</v>
      </c>
      <c r="B14" s="76" t="s">
        <v>159</v>
      </c>
      <c r="C14" s="77">
        <v>1.0</v>
      </c>
      <c r="D14" s="78" t="str">
        <f>IFERROR(__xludf.DUMMYFUNCTION("IFERROR(SPARKLINE(C14,{""charttype"",""bar"";""color1"",""gray"";""max"",1}),""-"")"),"")</f>
        <v/>
      </c>
      <c r="E14" s="79">
        <v>44817.0</v>
      </c>
      <c r="F14" s="80">
        <f t="shared" si="3"/>
        <v>6</v>
      </c>
      <c r="G14" s="79">
        <v>44823.0</v>
      </c>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1"/>
      <c r="AK14" s="81"/>
      <c r="AL14" s="81"/>
      <c r="AM14" s="81"/>
      <c r="AN14" s="81"/>
      <c r="AO14" s="81"/>
      <c r="AP14" s="81"/>
      <c r="AQ14" s="81"/>
      <c r="AR14" s="81"/>
      <c r="AS14" s="81"/>
      <c r="AT14" s="81"/>
      <c r="AU14" s="81"/>
      <c r="AV14" s="81"/>
      <c r="AW14" s="81"/>
      <c r="AX14" s="81"/>
      <c r="AY14" s="81"/>
      <c r="AZ14" s="81"/>
      <c r="BA14" s="81"/>
      <c r="BB14" s="81"/>
      <c r="BC14" s="81"/>
      <c r="BD14" s="81"/>
      <c r="BE14" s="81"/>
      <c r="BF14" s="81"/>
      <c r="BG14" s="81"/>
      <c r="BH14" s="81"/>
      <c r="BI14" s="81"/>
      <c r="BJ14" s="81"/>
      <c r="BK14" s="81"/>
      <c r="BL14" s="81"/>
    </row>
    <row r="15" outlineLevel="3">
      <c r="A15" s="75" t="s">
        <v>160</v>
      </c>
      <c r="B15" s="76" t="s">
        <v>161</v>
      </c>
      <c r="C15" s="77">
        <v>1.0</v>
      </c>
      <c r="D15" s="78" t="str">
        <f>IFERROR(__xludf.DUMMYFUNCTION("IFERROR(SPARKLINE(C15,{""charttype"",""bar"";""color1"",""gray"";""max"",1}),""-"")"),"")</f>
        <v/>
      </c>
      <c r="E15" s="79">
        <v>44824.0</v>
      </c>
      <c r="F15" s="80">
        <f t="shared" si="3"/>
        <v>2</v>
      </c>
      <c r="G15" s="79">
        <v>44826.0</v>
      </c>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c r="AK15" s="81"/>
      <c r="AL15" s="81"/>
      <c r="AM15" s="81"/>
      <c r="AN15" s="81"/>
      <c r="AO15" s="81"/>
      <c r="AP15" s="81"/>
      <c r="AQ15" s="81"/>
      <c r="AR15" s="81"/>
      <c r="AS15" s="81"/>
      <c r="AT15" s="81"/>
      <c r="AU15" s="81"/>
      <c r="AV15" s="81"/>
      <c r="AW15" s="81"/>
      <c r="AX15" s="81"/>
      <c r="AY15" s="81"/>
      <c r="AZ15" s="81"/>
      <c r="BA15" s="81"/>
      <c r="BB15" s="81"/>
      <c r="BC15" s="81"/>
      <c r="BD15" s="81"/>
      <c r="BE15" s="81"/>
      <c r="BF15" s="81"/>
      <c r="BG15" s="81"/>
      <c r="BH15" s="81"/>
      <c r="BI15" s="81"/>
      <c r="BJ15" s="81"/>
      <c r="BK15" s="81"/>
      <c r="BL15" s="81"/>
    </row>
    <row r="16" outlineLevel="2">
      <c r="A16" s="83" t="s">
        <v>162</v>
      </c>
      <c r="B16" s="76" t="s">
        <v>153</v>
      </c>
      <c r="C16" s="77">
        <v>1.0</v>
      </c>
      <c r="D16" s="78" t="str">
        <f>IFERROR(__xludf.DUMMYFUNCTION("IFERROR(SPARKLINE(C16,{""charttype"",""bar"";""color1"",""gray"";""max"",1}),""-"")"),"")</f>
        <v/>
      </c>
      <c r="E16" s="79">
        <v>44817.0</v>
      </c>
      <c r="F16" s="80">
        <f t="shared" si="3"/>
        <v>9</v>
      </c>
      <c r="G16" s="79">
        <v>44826.0</v>
      </c>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81"/>
      <c r="AN16" s="81"/>
      <c r="AO16" s="81"/>
      <c r="AP16" s="81"/>
      <c r="AQ16" s="81"/>
      <c r="AR16" s="81"/>
      <c r="AS16" s="81"/>
      <c r="AT16" s="81"/>
      <c r="AU16" s="81"/>
      <c r="AV16" s="81"/>
      <c r="AW16" s="81"/>
      <c r="AX16" s="81"/>
      <c r="AY16" s="81"/>
      <c r="AZ16" s="81"/>
      <c r="BA16" s="81"/>
      <c r="BB16" s="81"/>
      <c r="BC16" s="81"/>
      <c r="BD16" s="81"/>
      <c r="BE16" s="81"/>
      <c r="BF16" s="81"/>
      <c r="BG16" s="81"/>
      <c r="BH16" s="81"/>
      <c r="BI16" s="81"/>
      <c r="BJ16" s="81"/>
      <c r="BK16" s="81"/>
      <c r="BL16" s="81"/>
    </row>
    <row r="17" outlineLevel="1">
      <c r="A17" s="75" t="s">
        <v>163</v>
      </c>
      <c r="B17" s="76" t="s">
        <v>155</v>
      </c>
      <c r="C17" s="77">
        <v>1.0</v>
      </c>
      <c r="D17" s="78" t="str">
        <f>IFERROR(__xludf.DUMMYFUNCTION("IFERROR(SPARKLINE(C17,{""charttype"",""bar"";""color1"",""gray"";""max"",1}),""-"")"),"")</f>
        <v/>
      </c>
      <c r="E17" s="79">
        <v>44816.0</v>
      </c>
      <c r="F17" s="80">
        <f t="shared" si="3"/>
        <v>10</v>
      </c>
      <c r="G17" s="79">
        <v>44826.0</v>
      </c>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c r="AM17" s="81"/>
      <c r="AN17" s="81"/>
      <c r="AO17" s="81"/>
      <c r="AP17" s="81"/>
      <c r="AQ17" s="81"/>
      <c r="AR17" s="81"/>
      <c r="AS17" s="81"/>
      <c r="AT17" s="81"/>
      <c r="AU17" s="81"/>
      <c r="AV17" s="81"/>
      <c r="AW17" s="81"/>
      <c r="AX17" s="81"/>
      <c r="AY17" s="81"/>
      <c r="AZ17" s="81"/>
      <c r="BA17" s="81"/>
      <c r="BB17" s="81"/>
      <c r="BC17" s="81"/>
      <c r="BD17" s="81"/>
      <c r="BE17" s="81"/>
      <c r="BF17" s="81"/>
      <c r="BG17" s="81"/>
      <c r="BH17" s="81"/>
      <c r="BI17" s="81"/>
      <c r="BJ17" s="81"/>
      <c r="BK17" s="81"/>
      <c r="BL17" s="81"/>
    </row>
    <row r="18">
      <c r="A18" s="75"/>
      <c r="B18" s="84"/>
      <c r="C18" s="77"/>
      <c r="D18" s="78"/>
      <c r="E18" s="79"/>
      <c r="F18" s="80"/>
      <c r="G18" s="85"/>
      <c r="H18" s="81"/>
      <c r="I18" s="81"/>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81"/>
      <c r="AI18" s="81"/>
      <c r="AJ18" s="81"/>
      <c r="AK18" s="81"/>
      <c r="AL18" s="81"/>
      <c r="AM18" s="81"/>
      <c r="AN18" s="81"/>
      <c r="AO18" s="81"/>
      <c r="AP18" s="81"/>
      <c r="AQ18" s="81"/>
      <c r="AR18" s="81"/>
      <c r="AS18" s="81"/>
      <c r="AT18" s="81"/>
      <c r="AU18" s="81"/>
      <c r="AV18" s="81"/>
      <c r="AW18" s="81"/>
      <c r="AX18" s="81"/>
      <c r="AY18" s="81"/>
      <c r="AZ18" s="81"/>
      <c r="BA18" s="81"/>
      <c r="BB18" s="81"/>
      <c r="BC18" s="81"/>
      <c r="BD18" s="81"/>
      <c r="BE18" s="81"/>
      <c r="BF18" s="81"/>
      <c r="BG18" s="81"/>
      <c r="BH18" s="81"/>
      <c r="BI18" s="81"/>
      <c r="BJ18" s="81"/>
      <c r="BK18" s="81"/>
      <c r="BL18" s="81"/>
    </row>
    <row r="19">
      <c r="A19" s="68" t="s">
        <v>164</v>
      </c>
      <c r="B19" s="69"/>
      <c r="C19" s="86"/>
      <c r="D19" s="71"/>
      <c r="E19" s="72">
        <v>44827.0</v>
      </c>
      <c r="F19" s="73">
        <f>G19-E19</f>
        <v>27</v>
      </c>
      <c r="G19" s="72">
        <v>44854.0</v>
      </c>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4"/>
      <c r="BE19" s="74"/>
      <c r="BF19" s="74"/>
      <c r="BG19" s="74"/>
      <c r="BH19" s="74"/>
      <c r="BI19" s="74"/>
      <c r="BJ19" s="74"/>
      <c r="BK19" s="74"/>
      <c r="BL19" s="74"/>
    </row>
    <row r="20" outlineLevel="1">
      <c r="A20" s="75" t="s">
        <v>165</v>
      </c>
      <c r="B20" s="76"/>
      <c r="C20" s="77">
        <v>1.0</v>
      </c>
      <c r="D20" s="78" t="str">
        <f>IFERROR(__xludf.DUMMYFUNCTION("IFERROR(SPARKLINE(C20,{""charttype"",""bar"";""color1"",""gray"";""max"",1}),""-"")"),"")</f>
        <v/>
      </c>
      <c r="E20" s="79">
        <v>44827.0</v>
      </c>
      <c r="F20" s="80">
        <v>7.0</v>
      </c>
      <c r="G20" s="87">
        <f t="shared" ref="G20:G26" si="4">E20+F20</f>
        <v>44834</v>
      </c>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81"/>
      <c r="AI20" s="81"/>
      <c r="AJ20" s="81"/>
      <c r="AK20" s="81"/>
      <c r="AL20" s="81"/>
      <c r="AM20" s="81"/>
      <c r="AN20" s="81"/>
      <c r="AO20" s="81"/>
      <c r="AP20" s="81"/>
      <c r="AQ20" s="81"/>
      <c r="AR20" s="81"/>
      <c r="AS20" s="81"/>
      <c r="AT20" s="81"/>
      <c r="AU20" s="81"/>
      <c r="AV20" s="81"/>
      <c r="AW20" s="81"/>
      <c r="AX20" s="81"/>
      <c r="AY20" s="81"/>
      <c r="AZ20" s="81"/>
      <c r="BA20" s="81"/>
      <c r="BB20" s="81"/>
      <c r="BC20" s="81"/>
      <c r="BD20" s="81"/>
      <c r="BE20" s="81"/>
      <c r="BF20" s="81"/>
      <c r="BG20" s="81"/>
      <c r="BH20" s="81"/>
      <c r="BI20" s="81"/>
      <c r="BJ20" s="81"/>
      <c r="BK20" s="81"/>
      <c r="BL20" s="81"/>
    </row>
    <row r="21" outlineLevel="1">
      <c r="A21" s="75" t="s">
        <v>166</v>
      </c>
      <c r="B21" s="76"/>
      <c r="C21" s="77">
        <v>1.0</v>
      </c>
      <c r="D21" s="78" t="str">
        <f>IFERROR(__xludf.DUMMYFUNCTION("IFERROR(SPARKLINE(C21,{""charttype"",""bar"";""color1"",""gray"";""max"",1}),""-"")"),"")</f>
        <v/>
      </c>
      <c r="E21" s="79">
        <v>44833.0</v>
      </c>
      <c r="F21" s="80">
        <v>7.0</v>
      </c>
      <c r="G21" s="87">
        <f t="shared" si="4"/>
        <v>44840</v>
      </c>
      <c r="H21" s="81"/>
      <c r="I21" s="81"/>
      <c r="J21" s="81"/>
      <c r="K21" s="81"/>
      <c r="L21" s="81"/>
      <c r="M21" s="81"/>
      <c r="N21" s="81"/>
      <c r="O21" s="81"/>
      <c r="P21" s="81"/>
      <c r="Q21" s="81"/>
      <c r="R21" s="81"/>
      <c r="S21" s="81"/>
      <c r="T21" s="81"/>
      <c r="U21" s="81"/>
      <c r="V21" s="81"/>
      <c r="W21" s="81"/>
      <c r="X21" s="81"/>
      <c r="Y21" s="81"/>
      <c r="Z21" s="81"/>
      <c r="AA21" s="81"/>
      <c r="AB21" s="81"/>
      <c r="AC21" s="81"/>
      <c r="AD21" s="81"/>
      <c r="AE21" s="81"/>
      <c r="AF21" s="81"/>
      <c r="AG21" s="81"/>
      <c r="AH21" s="81"/>
      <c r="AI21" s="81"/>
      <c r="AJ21" s="81"/>
      <c r="AK21" s="81"/>
      <c r="AL21" s="81"/>
      <c r="AM21" s="81"/>
      <c r="AN21" s="81"/>
      <c r="AO21" s="81"/>
      <c r="AP21" s="81"/>
      <c r="AQ21" s="81"/>
      <c r="AR21" s="81"/>
      <c r="AS21" s="81"/>
      <c r="AT21" s="81"/>
      <c r="AU21" s="81"/>
      <c r="AV21" s="81"/>
      <c r="AW21" s="81"/>
      <c r="AX21" s="81"/>
      <c r="AY21" s="81"/>
      <c r="AZ21" s="81"/>
      <c r="BA21" s="81"/>
      <c r="BB21" s="81"/>
      <c r="BC21" s="81"/>
      <c r="BD21" s="81"/>
      <c r="BE21" s="81"/>
      <c r="BF21" s="81"/>
      <c r="BG21" s="81"/>
      <c r="BH21" s="81"/>
      <c r="BI21" s="81"/>
      <c r="BJ21" s="81"/>
      <c r="BK21" s="81"/>
      <c r="BL21" s="81"/>
    </row>
    <row r="22" outlineLevel="1">
      <c r="A22" s="75" t="s">
        <v>167</v>
      </c>
      <c r="B22" s="76"/>
      <c r="C22" s="77">
        <v>1.0</v>
      </c>
      <c r="D22" s="78" t="str">
        <f>IFERROR(__xludf.DUMMYFUNCTION("IFERROR(SPARKLINE(C22,{""charttype"",""bar"";""color1"",""gray"";""max"",1}),""-"")"),"")</f>
        <v/>
      </c>
      <c r="E22" s="79">
        <v>44833.0</v>
      </c>
      <c r="F22" s="80">
        <v>7.0</v>
      </c>
      <c r="G22" s="87">
        <f t="shared" si="4"/>
        <v>44840</v>
      </c>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c r="AL22" s="81"/>
      <c r="AM22" s="81"/>
      <c r="AN22" s="81"/>
      <c r="AO22" s="81"/>
      <c r="AP22" s="81"/>
      <c r="AQ22" s="81"/>
      <c r="AR22" s="81"/>
      <c r="AS22" s="81"/>
      <c r="AT22" s="81"/>
      <c r="AU22" s="81"/>
      <c r="AV22" s="81"/>
      <c r="AW22" s="81"/>
      <c r="AX22" s="81"/>
      <c r="AY22" s="81"/>
      <c r="AZ22" s="81"/>
      <c r="BA22" s="81"/>
      <c r="BB22" s="81"/>
      <c r="BC22" s="81"/>
      <c r="BD22" s="81"/>
      <c r="BE22" s="81"/>
      <c r="BF22" s="81"/>
      <c r="BG22" s="81"/>
      <c r="BH22" s="81"/>
      <c r="BI22" s="81"/>
      <c r="BJ22" s="81"/>
      <c r="BK22" s="81"/>
      <c r="BL22" s="81"/>
    </row>
    <row r="23" outlineLevel="1">
      <c r="A23" s="75" t="s">
        <v>168</v>
      </c>
      <c r="B23" s="76"/>
      <c r="C23" s="77">
        <v>1.0</v>
      </c>
      <c r="D23" s="78" t="str">
        <f>IFERROR(__xludf.DUMMYFUNCTION("IFERROR(SPARKLINE(C23,{""charttype"",""bar"";""color1"",""gray"";""max"",1}),""-"")"),"")</f>
        <v/>
      </c>
      <c r="E23" s="79">
        <v>44831.0</v>
      </c>
      <c r="F23" s="80">
        <v>9.0</v>
      </c>
      <c r="G23" s="87">
        <f t="shared" si="4"/>
        <v>44840</v>
      </c>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81"/>
      <c r="AT23" s="81"/>
      <c r="AU23" s="81"/>
      <c r="AV23" s="81"/>
      <c r="AW23" s="81"/>
      <c r="AX23" s="81"/>
      <c r="AY23" s="81"/>
      <c r="AZ23" s="81"/>
      <c r="BA23" s="81"/>
      <c r="BB23" s="81"/>
      <c r="BC23" s="81"/>
      <c r="BD23" s="81"/>
      <c r="BE23" s="81"/>
      <c r="BF23" s="81"/>
      <c r="BG23" s="81"/>
      <c r="BH23" s="81"/>
      <c r="BI23" s="81"/>
      <c r="BJ23" s="81"/>
      <c r="BK23" s="81"/>
      <c r="BL23" s="81"/>
    </row>
    <row r="24" outlineLevel="1">
      <c r="A24" s="75" t="s">
        <v>169</v>
      </c>
      <c r="B24" s="76"/>
      <c r="C24" s="77">
        <v>1.0</v>
      </c>
      <c r="D24" s="78" t="str">
        <f>IFERROR(__xludf.DUMMYFUNCTION("IFERROR(SPARKLINE(C24,{""charttype"",""bar"";""color1"",""gray"";""max"",1}),""-"")"),"")</f>
        <v/>
      </c>
      <c r="E24" s="79">
        <v>44831.0</v>
      </c>
      <c r="F24" s="80">
        <v>9.0</v>
      </c>
      <c r="G24" s="87">
        <f t="shared" si="4"/>
        <v>44840</v>
      </c>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c r="AL24" s="81"/>
      <c r="AM24" s="81"/>
      <c r="AN24" s="81"/>
      <c r="AO24" s="81"/>
      <c r="AP24" s="81"/>
      <c r="AQ24" s="81"/>
      <c r="AR24" s="81"/>
      <c r="AS24" s="81"/>
      <c r="AT24" s="81"/>
      <c r="AU24" s="81"/>
      <c r="AV24" s="81"/>
      <c r="AW24" s="81"/>
      <c r="AX24" s="81"/>
      <c r="AY24" s="81"/>
      <c r="AZ24" s="81"/>
      <c r="BA24" s="81"/>
      <c r="BB24" s="81"/>
      <c r="BC24" s="81"/>
      <c r="BD24" s="81"/>
      <c r="BE24" s="81"/>
      <c r="BF24" s="81"/>
      <c r="BG24" s="81"/>
      <c r="BH24" s="81"/>
      <c r="BI24" s="81"/>
      <c r="BJ24" s="81"/>
      <c r="BK24" s="81"/>
      <c r="BL24" s="81"/>
    </row>
    <row r="25" outlineLevel="1">
      <c r="A25" s="75" t="s">
        <v>170</v>
      </c>
      <c r="B25" s="76"/>
      <c r="C25" s="77">
        <v>1.0</v>
      </c>
      <c r="D25" s="78" t="str">
        <f>IFERROR(__xludf.DUMMYFUNCTION("IFERROR(SPARKLINE(C25,{""charttype"",""bar"";""color1"",""gray"";""max"",1}),""-"")"),"")</f>
        <v/>
      </c>
      <c r="E25" s="79">
        <v>44838.0</v>
      </c>
      <c r="F25" s="80">
        <v>7.0</v>
      </c>
      <c r="G25" s="87">
        <f t="shared" si="4"/>
        <v>44845</v>
      </c>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81"/>
      <c r="AM25" s="81"/>
      <c r="AN25" s="81"/>
      <c r="AO25" s="81"/>
      <c r="AP25" s="81"/>
      <c r="AQ25" s="81"/>
      <c r="AR25" s="81"/>
      <c r="AS25" s="81"/>
      <c r="AT25" s="81"/>
      <c r="AU25" s="81"/>
      <c r="AV25" s="81"/>
      <c r="AW25" s="81"/>
      <c r="AX25" s="81"/>
      <c r="AY25" s="81"/>
      <c r="AZ25" s="81"/>
      <c r="BA25" s="81"/>
      <c r="BB25" s="81"/>
      <c r="BC25" s="81"/>
      <c r="BD25" s="81"/>
      <c r="BE25" s="81"/>
      <c r="BF25" s="81"/>
      <c r="BG25" s="81"/>
      <c r="BH25" s="81"/>
      <c r="BI25" s="81"/>
      <c r="BJ25" s="81"/>
      <c r="BK25" s="81"/>
      <c r="BL25" s="81"/>
    </row>
    <row r="26" outlineLevel="1">
      <c r="A26" s="75" t="s">
        <v>171</v>
      </c>
      <c r="B26" s="76"/>
      <c r="C26" s="77">
        <v>1.0</v>
      </c>
      <c r="D26" s="78" t="str">
        <f>IFERROR(__xludf.DUMMYFUNCTION("IFERROR(SPARKLINE(C26,{""charttype"",""bar"";""color1"",""gray"";""max"",1}),""-"")"),"")</f>
        <v/>
      </c>
      <c r="E26" s="79">
        <v>44838.0</v>
      </c>
      <c r="F26" s="80">
        <v>9.0</v>
      </c>
      <c r="G26" s="87">
        <f t="shared" si="4"/>
        <v>44847</v>
      </c>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row>
    <row r="27" outlineLevel="1">
      <c r="A27" s="75" t="s">
        <v>172</v>
      </c>
      <c r="B27" s="76"/>
      <c r="C27" s="77">
        <v>1.0</v>
      </c>
      <c r="D27" s="78" t="str">
        <f>IFERROR(__xludf.DUMMYFUNCTION("IFERROR(SPARKLINE(C27,{""charttype"",""bar"";""color1"",""gray"";""max"",1}),""-"")"),"")</f>
        <v/>
      </c>
      <c r="E27" s="79">
        <v>44831.0</v>
      </c>
      <c r="F27" s="80">
        <f>G27-E27</f>
        <v>23</v>
      </c>
      <c r="G27" s="79">
        <v>44854.0</v>
      </c>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81"/>
      <c r="AM27" s="81"/>
      <c r="AN27" s="81"/>
      <c r="AO27" s="81"/>
      <c r="AP27" s="81"/>
      <c r="AQ27" s="81"/>
      <c r="AR27" s="81"/>
      <c r="AS27" s="81"/>
      <c r="AT27" s="81"/>
      <c r="AU27" s="81"/>
      <c r="AV27" s="81"/>
      <c r="AW27" s="81"/>
      <c r="AX27" s="81"/>
      <c r="AY27" s="81"/>
      <c r="AZ27" s="81"/>
      <c r="BA27" s="81"/>
      <c r="BB27" s="81"/>
      <c r="BC27" s="81"/>
      <c r="BD27" s="81"/>
      <c r="BE27" s="81"/>
      <c r="BF27" s="81"/>
      <c r="BG27" s="81"/>
      <c r="BH27" s="81"/>
      <c r="BI27" s="81"/>
      <c r="BJ27" s="81"/>
      <c r="BK27" s="81"/>
      <c r="BL27" s="81"/>
    </row>
    <row r="28" outlineLevel="1">
      <c r="A28" s="75"/>
      <c r="B28" s="76"/>
      <c r="C28" s="77">
        <v>0.0</v>
      </c>
      <c r="D28" s="78" t="str">
        <f>IFERROR(__xludf.DUMMYFUNCTION("IFERROR(SPARKLINE(C28,{""charttype"",""bar"";""color1"",""gray"";""max"",1}),""-"")"),"")</f>
        <v/>
      </c>
      <c r="E28" s="79"/>
      <c r="F28" s="80"/>
      <c r="G28" s="85"/>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c r="AL28" s="81"/>
      <c r="AM28" s="81"/>
      <c r="AN28" s="81"/>
      <c r="AO28" s="81"/>
      <c r="AP28" s="81"/>
      <c r="AQ28" s="81"/>
      <c r="AR28" s="81"/>
      <c r="AS28" s="81"/>
      <c r="AT28" s="81"/>
      <c r="AU28" s="81"/>
      <c r="AV28" s="81"/>
      <c r="AW28" s="81"/>
      <c r="AX28" s="81"/>
      <c r="AY28" s="81"/>
      <c r="AZ28" s="81"/>
      <c r="BA28" s="81"/>
      <c r="BB28" s="81"/>
      <c r="BC28" s="81"/>
      <c r="BD28" s="81"/>
      <c r="BE28" s="81"/>
      <c r="BF28" s="81"/>
      <c r="BG28" s="81"/>
      <c r="BH28" s="81"/>
      <c r="BI28" s="81"/>
      <c r="BJ28" s="81"/>
      <c r="BK28" s="81"/>
      <c r="BL28" s="81"/>
    </row>
    <row r="29">
      <c r="A29" s="75"/>
      <c r="B29" s="84"/>
      <c r="C29" s="77"/>
      <c r="D29" s="78"/>
      <c r="E29" s="79"/>
      <c r="F29" s="80"/>
      <c r="G29" s="85"/>
      <c r="H29" s="81"/>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c r="AI29" s="81"/>
      <c r="AJ29" s="81"/>
      <c r="AK29" s="81"/>
      <c r="AL29" s="81"/>
      <c r="AM29" s="81"/>
      <c r="AN29" s="81"/>
      <c r="AO29" s="81"/>
      <c r="AP29" s="81"/>
      <c r="AQ29" s="81"/>
      <c r="AR29" s="81"/>
      <c r="AS29" s="81"/>
      <c r="AT29" s="81"/>
      <c r="AU29" s="81"/>
      <c r="AV29" s="81"/>
      <c r="AW29" s="81"/>
      <c r="AX29" s="81"/>
      <c r="AY29" s="81"/>
      <c r="AZ29" s="81"/>
      <c r="BA29" s="81"/>
      <c r="BB29" s="81"/>
      <c r="BC29" s="81"/>
      <c r="BD29" s="81"/>
      <c r="BE29" s="81"/>
      <c r="BF29" s="81"/>
      <c r="BG29" s="81"/>
      <c r="BH29" s="81"/>
      <c r="BI29" s="81"/>
      <c r="BJ29" s="81"/>
      <c r="BK29" s="81"/>
      <c r="BL29" s="81"/>
    </row>
    <row r="30">
      <c r="A30" s="68" t="s">
        <v>173</v>
      </c>
      <c r="B30" s="69"/>
      <c r="C30" s="86"/>
      <c r="D30" s="71"/>
      <c r="E30" s="72">
        <v>44841.0</v>
      </c>
      <c r="F30" s="73">
        <f t="shared" ref="F30:F33" si="5">G30-E30</f>
        <v>53</v>
      </c>
      <c r="G30" s="72">
        <v>44894.0</v>
      </c>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AX30" s="74"/>
      <c r="AY30" s="74"/>
      <c r="AZ30" s="74"/>
      <c r="BA30" s="74"/>
      <c r="BB30" s="74"/>
      <c r="BC30" s="74"/>
      <c r="BD30" s="74"/>
      <c r="BE30" s="74"/>
      <c r="BF30" s="74"/>
      <c r="BG30" s="74"/>
      <c r="BH30" s="74"/>
      <c r="BI30" s="74"/>
      <c r="BJ30" s="74"/>
      <c r="BK30" s="74"/>
      <c r="BL30" s="74"/>
    </row>
    <row r="31" outlineLevel="1">
      <c r="A31" s="88" t="s">
        <v>174</v>
      </c>
      <c r="B31" s="76"/>
      <c r="C31" s="77">
        <v>1.0</v>
      </c>
      <c r="D31" s="89" t="str">
        <f>IFERROR(__xludf.DUMMYFUNCTION("IFERROR(SPARKLINE(C31,{""charttype"",""bar"";""color1"",""gray"";""max"",1}),""-"")"),"")</f>
        <v/>
      </c>
      <c r="E31" s="90">
        <v>44841.0</v>
      </c>
      <c r="F31" s="80">
        <f t="shared" si="5"/>
        <v>4</v>
      </c>
      <c r="G31" s="90">
        <v>44845.0</v>
      </c>
      <c r="H31" s="91"/>
      <c r="I31" s="91"/>
      <c r="J31" s="91"/>
      <c r="K31" s="91"/>
      <c r="L31" s="91"/>
      <c r="M31" s="91"/>
      <c r="N31" s="91"/>
      <c r="O31" s="91"/>
      <c r="P31" s="91"/>
      <c r="Q31" s="91"/>
      <c r="R31" s="91"/>
      <c r="S31" s="91"/>
      <c r="T31" s="91"/>
      <c r="U31" s="91"/>
      <c r="V31" s="91"/>
      <c r="W31" s="91"/>
      <c r="X31" s="91"/>
      <c r="Y31" s="91"/>
      <c r="Z31" s="91"/>
      <c r="AA31" s="91"/>
      <c r="AB31" s="91"/>
      <c r="AC31" s="91"/>
      <c r="AD31" s="91"/>
      <c r="AE31" s="91"/>
      <c r="AF31" s="91"/>
      <c r="AG31" s="91"/>
      <c r="AH31" s="91"/>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row>
    <row r="32" outlineLevel="1">
      <c r="A32" s="83" t="s">
        <v>175</v>
      </c>
      <c r="B32" s="76"/>
      <c r="C32" s="77">
        <v>1.0</v>
      </c>
      <c r="D32" s="89" t="str">
        <f>IFERROR(__xludf.DUMMYFUNCTION("IFERROR(SPARKLINE(C32,{""charttype"",""bar"";""color1"",""gray"";""max"",1}),""-"")"),"")</f>
        <v/>
      </c>
      <c r="E32" s="90">
        <v>44845.0</v>
      </c>
      <c r="F32" s="80">
        <f t="shared" si="5"/>
        <v>3</v>
      </c>
      <c r="G32" s="90">
        <v>44848.0</v>
      </c>
      <c r="H32" s="91"/>
      <c r="I32" s="91"/>
      <c r="J32" s="91"/>
      <c r="K32" s="91"/>
      <c r="L32" s="91"/>
      <c r="M32" s="91"/>
      <c r="N32" s="91"/>
      <c r="O32" s="91"/>
      <c r="P32" s="91"/>
      <c r="Q32" s="91"/>
      <c r="R32" s="91"/>
      <c r="S32" s="91"/>
      <c r="T32" s="91"/>
      <c r="U32" s="91"/>
      <c r="V32" s="91"/>
      <c r="W32" s="91"/>
      <c r="X32" s="91"/>
      <c r="Y32" s="91"/>
      <c r="Z32" s="91"/>
      <c r="AA32" s="91"/>
      <c r="AB32" s="91"/>
      <c r="AC32" s="91"/>
      <c r="AD32" s="91"/>
      <c r="AE32" s="91"/>
      <c r="AF32" s="91"/>
      <c r="AG32" s="91"/>
      <c r="AH32" s="91"/>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row>
    <row r="33" outlineLevel="1">
      <c r="A33" s="88" t="s">
        <v>176</v>
      </c>
      <c r="B33" s="76"/>
      <c r="C33" s="77">
        <v>1.0</v>
      </c>
      <c r="D33" s="89" t="str">
        <f>IFERROR(__xludf.DUMMYFUNCTION("IFERROR(SPARKLINE(C33,{""charttype"",""bar"";""color1"",""gray"";""max"",1}),""-"")"),"")</f>
        <v/>
      </c>
      <c r="E33" s="90">
        <v>44847.0</v>
      </c>
      <c r="F33" s="80">
        <f t="shared" si="5"/>
        <v>7</v>
      </c>
      <c r="G33" s="90">
        <v>44854.0</v>
      </c>
      <c r="H33" s="91"/>
      <c r="I33" s="91"/>
      <c r="J33" s="91"/>
      <c r="K33" s="91"/>
      <c r="L33" s="91"/>
      <c r="M33" s="91"/>
      <c r="N33" s="91"/>
      <c r="O33" s="91"/>
      <c r="P33" s="91"/>
      <c r="Q33" s="91"/>
      <c r="R33" s="91"/>
      <c r="S33" s="91"/>
      <c r="T33" s="91"/>
      <c r="U33" s="91"/>
      <c r="V33" s="91"/>
      <c r="W33" s="91"/>
      <c r="X33" s="91"/>
      <c r="Y33" s="91"/>
      <c r="Z33" s="91"/>
      <c r="AA33" s="91"/>
      <c r="AB33" s="91"/>
      <c r="AC33" s="91"/>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row>
    <row r="34" outlineLevel="1">
      <c r="A34" s="88" t="s">
        <v>177</v>
      </c>
      <c r="B34" s="76"/>
      <c r="C34" s="77">
        <v>0.9</v>
      </c>
      <c r="D34" s="89" t="str">
        <f>IFERROR(__xludf.DUMMYFUNCTION("IFERROR(SPARKLINE(C34,{""charttype"",""bar"";""color1"",""gray"";""max"",1}),""-"")"),"")</f>
        <v/>
      </c>
      <c r="E34" s="90">
        <v>44854.0</v>
      </c>
      <c r="F34" s="80">
        <v>12.0</v>
      </c>
      <c r="G34" s="87">
        <f t="shared" ref="G34:G39" si="6">E34+F34</f>
        <v>44866</v>
      </c>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row>
    <row r="35" outlineLevel="1">
      <c r="A35" s="75" t="s">
        <v>178</v>
      </c>
      <c r="B35" s="76"/>
      <c r="C35" s="77">
        <v>0.9</v>
      </c>
      <c r="D35" s="78" t="str">
        <f>IFERROR(__xludf.DUMMYFUNCTION("IFERROR(SPARKLINE(C35,{""charttype"",""bar"";""color1"",""gray"";""max"",1}),""-"")"),"")</f>
        <v/>
      </c>
      <c r="E35" s="79">
        <v>44861.0</v>
      </c>
      <c r="F35" s="80">
        <v>12.0</v>
      </c>
      <c r="G35" s="87">
        <f t="shared" si="6"/>
        <v>44873</v>
      </c>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c r="AM35" s="81"/>
      <c r="AN35" s="81"/>
      <c r="AO35" s="81"/>
      <c r="AP35" s="81"/>
      <c r="AQ35" s="81"/>
      <c r="AR35" s="81"/>
      <c r="AS35" s="81"/>
      <c r="AT35" s="81"/>
      <c r="AU35" s="81"/>
      <c r="AV35" s="81"/>
      <c r="AW35" s="81"/>
      <c r="AX35" s="81"/>
      <c r="AY35" s="81"/>
      <c r="AZ35" s="81"/>
      <c r="BA35" s="81"/>
      <c r="BB35" s="81"/>
      <c r="BC35" s="81"/>
      <c r="BD35" s="81"/>
      <c r="BE35" s="81"/>
      <c r="BF35" s="81"/>
      <c r="BG35" s="81"/>
      <c r="BH35" s="81"/>
      <c r="BI35" s="81"/>
      <c r="BJ35" s="81"/>
      <c r="BK35" s="81"/>
      <c r="BL35" s="81"/>
    </row>
    <row r="36" outlineLevel="1">
      <c r="A36" s="75" t="s">
        <v>179</v>
      </c>
      <c r="B36" s="76"/>
      <c r="C36" s="77">
        <v>0.8</v>
      </c>
      <c r="D36" s="78" t="str">
        <f>IFERROR(__xludf.DUMMYFUNCTION("IFERROR(SPARKLINE(C36,{""charttype"",""bar"";""color1"",""gray"";""max"",1}),""-"")"),"")</f>
        <v/>
      </c>
      <c r="E36" s="79">
        <v>44868.0</v>
      </c>
      <c r="F36" s="80">
        <v>12.0</v>
      </c>
      <c r="G36" s="87">
        <f t="shared" si="6"/>
        <v>44880</v>
      </c>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1"/>
      <c r="BA36" s="81"/>
      <c r="BB36" s="81"/>
      <c r="BC36" s="81"/>
      <c r="BD36" s="81"/>
      <c r="BE36" s="81"/>
      <c r="BF36" s="81"/>
      <c r="BG36" s="81"/>
      <c r="BH36" s="81"/>
      <c r="BI36" s="81"/>
      <c r="BJ36" s="81"/>
      <c r="BK36" s="81"/>
      <c r="BL36" s="81"/>
    </row>
    <row r="37" outlineLevel="1">
      <c r="A37" s="75" t="s">
        <v>180</v>
      </c>
      <c r="B37" s="76"/>
      <c r="C37" s="77">
        <v>0.85</v>
      </c>
      <c r="D37" s="78" t="str">
        <f>IFERROR(__xludf.DUMMYFUNCTION("IFERROR(SPARKLINE(C37,{""charttype"",""bar"";""color1"",""gray"";""max"",1}),""-"")"),"")</f>
        <v/>
      </c>
      <c r="E37" s="79">
        <v>44875.0</v>
      </c>
      <c r="F37" s="80">
        <v>12.0</v>
      </c>
      <c r="G37" s="87">
        <f t="shared" si="6"/>
        <v>44887</v>
      </c>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c r="AI37" s="81"/>
      <c r="AJ37" s="81"/>
      <c r="AK37" s="81"/>
      <c r="AL37" s="81"/>
      <c r="AM37" s="81"/>
      <c r="AN37" s="81"/>
      <c r="AO37" s="81"/>
      <c r="AP37" s="81"/>
      <c r="AQ37" s="81"/>
      <c r="AR37" s="81"/>
      <c r="AS37" s="81"/>
      <c r="AT37" s="81"/>
      <c r="AU37" s="81"/>
      <c r="AV37" s="81"/>
      <c r="AW37" s="81"/>
      <c r="AX37" s="81"/>
      <c r="AY37" s="81"/>
      <c r="AZ37" s="81"/>
      <c r="BA37" s="81"/>
      <c r="BB37" s="81"/>
      <c r="BC37" s="81"/>
      <c r="BD37" s="81"/>
      <c r="BE37" s="81"/>
      <c r="BF37" s="81"/>
      <c r="BG37" s="81"/>
      <c r="BH37" s="81"/>
      <c r="BI37" s="81"/>
      <c r="BJ37" s="81"/>
      <c r="BK37" s="81"/>
      <c r="BL37" s="81"/>
    </row>
    <row r="38" outlineLevel="1">
      <c r="A38" s="75" t="s">
        <v>181</v>
      </c>
      <c r="B38" s="76"/>
      <c r="C38" s="77">
        <v>0.75</v>
      </c>
      <c r="D38" s="78" t="str">
        <f>IFERROR(__xludf.DUMMYFUNCTION("IFERROR(SPARKLINE(C38,{""charttype"",""bar"";""color1"",""gray"";""max"",1}),""-"")"),"")</f>
        <v/>
      </c>
      <c r="E38" s="79">
        <v>44882.0</v>
      </c>
      <c r="F38" s="80">
        <v>12.0</v>
      </c>
      <c r="G38" s="87">
        <f t="shared" si="6"/>
        <v>44894</v>
      </c>
      <c r="H38" s="81"/>
      <c r="I38" s="81"/>
      <c r="J38" s="81"/>
      <c r="K38" s="81"/>
      <c r="L38" s="81"/>
      <c r="M38" s="81"/>
      <c r="N38" s="81"/>
      <c r="O38" s="81"/>
      <c r="P38" s="81"/>
      <c r="Q38" s="81"/>
      <c r="R38" s="81"/>
      <c r="S38" s="81"/>
      <c r="T38" s="81"/>
      <c r="U38" s="81"/>
      <c r="V38" s="81"/>
      <c r="W38" s="81"/>
      <c r="X38" s="81"/>
      <c r="Y38" s="81"/>
      <c r="Z38" s="81"/>
      <c r="AA38" s="81"/>
      <c r="AB38" s="81"/>
      <c r="AC38" s="81"/>
      <c r="AD38" s="81"/>
      <c r="AE38" s="81"/>
      <c r="AF38" s="81"/>
      <c r="AG38" s="81"/>
      <c r="AH38" s="81"/>
      <c r="AI38" s="81"/>
      <c r="AJ38" s="81"/>
      <c r="AK38" s="81"/>
      <c r="AL38" s="81"/>
      <c r="AM38" s="81"/>
      <c r="AN38" s="81"/>
      <c r="AO38" s="81"/>
      <c r="AP38" s="81"/>
      <c r="AQ38" s="81"/>
      <c r="AR38" s="81"/>
      <c r="AS38" s="81"/>
      <c r="AT38" s="81"/>
      <c r="AU38" s="81"/>
      <c r="AV38" s="81"/>
      <c r="AW38" s="81"/>
      <c r="AX38" s="81"/>
      <c r="AY38" s="81"/>
      <c r="AZ38" s="81"/>
      <c r="BA38" s="81"/>
      <c r="BB38" s="81"/>
      <c r="BC38" s="81"/>
      <c r="BD38" s="81"/>
      <c r="BE38" s="81"/>
      <c r="BF38" s="81"/>
      <c r="BG38" s="81"/>
      <c r="BH38" s="81"/>
      <c r="BI38" s="81"/>
      <c r="BJ38" s="81"/>
      <c r="BK38" s="81"/>
      <c r="BL38" s="81"/>
    </row>
    <row r="39" outlineLevel="1">
      <c r="A39" s="75" t="s">
        <v>182</v>
      </c>
      <c r="B39" s="76"/>
      <c r="C39" s="77">
        <v>0.9</v>
      </c>
      <c r="D39" s="78" t="str">
        <f>IFERROR(__xludf.DUMMYFUNCTION("IFERROR(SPARKLINE(C39,{""charttype"",""bar"";""color1"",""gray"";""max"",1}),""-"")"),"")</f>
        <v/>
      </c>
      <c r="E39" s="79">
        <v>44887.0</v>
      </c>
      <c r="F39" s="80">
        <v>7.0</v>
      </c>
      <c r="G39" s="87">
        <f t="shared" si="6"/>
        <v>44894</v>
      </c>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c r="AH39" s="81"/>
      <c r="AI39" s="81"/>
      <c r="AJ39" s="81"/>
      <c r="AK39" s="81"/>
      <c r="AL39" s="81"/>
      <c r="AM39" s="81"/>
      <c r="AN39" s="81"/>
      <c r="AO39" s="81"/>
      <c r="AP39" s="81"/>
      <c r="AQ39" s="81"/>
      <c r="AR39" s="81"/>
      <c r="AS39" s="81"/>
      <c r="AT39" s="81"/>
      <c r="AU39" s="81"/>
      <c r="AV39" s="81"/>
      <c r="AW39" s="81"/>
      <c r="AX39" s="81"/>
      <c r="AY39" s="81"/>
      <c r="AZ39" s="81"/>
      <c r="BA39" s="81"/>
      <c r="BB39" s="81"/>
      <c r="BC39" s="81"/>
      <c r="BD39" s="81"/>
      <c r="BE39" s="81"/>
      <c r="BF39" s="81"/>
      <c r="BG39" s="81"/>
      <c r="BH39" s="81"/>
      <c r="BI39" s="81"/>
      <c r="BJ39" s="81"/>
      <c r="BK39" s="81"/>
      <c r="BL39" s="81"/>
    </row>
    <row r="40">
      <c r="A40" s="75"/>
      <c r="B40" s="84"/>
      <c r="C40" s="77"/>
      <c r="D40" s="78"/>
      <c r="E40" s="79"/>
      <c r="F40" s="80"/>
      <c r="G40" s="85"/>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c r="BG40" s="81"/>
      <c r="BH40" s="81"/>
      <c r="BI40" s="81"/>
      <c r="BJ40" s="81"/>
      <c r="BK40" s="81"/>
      <c r="BL40" s="81"/>
    </row>
    <row r="41">
      <c r="A41" s="68" t="s">
        <v>183</v>
      </c>
      <c r="B41" s="69"/>
      <c r="C41" s="86"/>
      <c r="D41" s="71"/>
      <c r="E41" s="72">
        <v>44890.0</v>
      </c>
      <c r="F41" s="73">
        <f>G41-E41</f>
        <v>13</v>
      </c>
      <c r="G41" s="72">
        <v>44903.0</v>
      </c>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row>
    <row r="42" outlineLevel="1">
      <c r="A42" s="75" t="s">
        <v>184</v>
      </c>
      <c r="B42" s="76"/>
      <c r="C42" s="77">
        <v>1.0</v>
      </c>
      <c r="D42" s="78" t="str">
        <f>IFERROR(__xludf.DUMMYFUNCTION("IFERROR(SPARKLINE(C42,{""charttype"",""bar"";""color1"",""gray"";""max"",1}),""-"")"),"")</f>
        <v/>
      </c>
      <c r="E42" s="79">
        <v>44890.0</v>
      </c>
      <c r="F42" s="80">
        <v>7.0</v>
      </c>
      <c r="G42" s="87">
        <f t="shared" ref="G42:G43" si="7">E42+F42</f>
        <v>44897</v>
      </c>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c r="AM42" s="81"/>
      <c r="AN42" s="81"/>
      <c r="AO42" s="81"/>
      <c r="AP42" s="81"/>
      <c r="AQ42" s="81"/>
      <c r="AR42" s="81"/>
      <c r="AS42" s="81"/>
      <c r="AT42" s="81"/>
      <c r="AU42" s="81"/>
      <c r="AV42" s="81"/>
      <c r="AW42" s="81"/>
      <c r="AX42" s="81"/>
      <c r="AY42" s="81"/>
      <c r="AZ42" s="81"/>
      <c r="BA42" s="81"/>
      <c r="BB42" s="81"/>
      <c r="BC42" s="81"/>
      <c r="BD42" s="81"/>
      <c r="BE42" s="81"/>
      <c r="BF42" s="81"/>
      <c r="BG42" s="81"/>
      <c r="BH42" s="81"/>
      <c r="BI42" s="81"/>
      <c r="BJ42" s="81"/>
      <c r="BK42" s="81"/>
      <c r="BL42" s="81"/>
    </row>
    <row r="43" outlineLevel="1">
      <c r="A43" s="75" t="s">
        <v>185</v>
      </c>
      <c r="B43" s="76"/>
      <c r="C43" s="77">
        <v>1.0</v>
      </c>
      <c r="D43" s="78" t="str">
        <f>IFERROR(__xludf.DUMMYFUNCTION("IFERROR(SPARKLINE(C43,{""charttype"",""bar"";""color1"",""gray"";""max"",1}),""-"")"),"")</f>
        <v/>
      </c>
      <c r="E43" s="79">
        <v>44894.0</v>
      </c>
      <c r="F43" s="80">
        <v>9.0</v>
      </c>
      <c r="G43" s="87">
        <f t="shared" si="7"/>
        <v>44903</v>
      </c>
      <c r="H43" s="8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c r="BG43" s="81"/>
      <c r="BH43" s="81"/>
      <c r="BI43" s="81"/>
      <c r="BJ43" s="81"/>
      <c r="BK43" s="81"/>
      <c r="BL43" s="81"/>
    </row>
    <row r="44" outlineLevel="1">
      <c r="A44" s="75"/>
      <c r="B44" s="76"/>
      <c r="C44" s="77"/>
      <c r="D44" s="78" t="str">
        <f t="array" ref="D44">IFERROR(SPARKLINE(C44,{"charttype","bar";"color1","gray";"max",1}),"-")</f>
        <v>-</v>
      </c>
      <c r="E44" s="79"/>
      <c r="F44" s="80"/>
      <c r="G44" s="85"/>
      <c r="H44" s="8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c r="BG44" s="81"/>
      <c r="BH44" s="81"/>
      <c r="BI44" s="81"/>
      <c r="BJ44" s="81"/>
      <c r="BK44" s="81"/>
      <c r="BL44" s="81"/>
    </row>
    <row r="45">
      <c r="A45" s="75"/>
      <c r="B45" s="84"/>
      <c r="C45" s="77"/>
      <c r="D45" s="78"/>
      <c r="E45" s="79"/>
      <c r="F45" s="80"/>
      <c r="G45" s="85"/>
      <c r="H45" s="8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c r="AL45" s="81"/>
      <c r="AM45" s="81"/>
      <c r="AN45" s="81"/>
      <c r="AO45" s="81"/>
      <c r="AP45" s="81"/>
      <c r="AQ45" s="81"/>
      <c r="AR45" s="81"/>
      <c r="AS45" s="81"/>
      <c r="AT45" s="81"/>
      <c r="AU45" s="81"/>
      <c r="AV45" s="81"/>
      <c r="AW45" s="81"/>
      <c r="AX45" s="81"/>
      <c r="AY45" s="81"/>
      <c r="AZ45" s="81"/>
      <c r="BA45" s="81"/>
      <c r="BB45" s="81"/>
      <c r="BC45" s="81"/>
      <c r="BD45" s="81"/>
      <c r="BE45" s="81"/>
      <c r="BF45" s="81"/>
      <c r="BG45" s="81"/>
      <c r="BH45" s="81"/>
      <c r="BI45" s="81"/>
      <c r="BJ45" s="81"/>
      <c r="BK45" s="81"/>
      <c r="BL45" s="81"/>
    </row>
  </sheetData>
  <mergeCells count="10">
    <mergeCell ref="AY3:BE3"/>
    <mergeCell ref="BF3:BL3"/>
    <mergeCell ref="A3:B4"/>
    <mergeCell ref="I3:O3"/>
    <mergeCell ref="P3:V3"/>
    <mergeCell ref="W3:AC3"/>
    <mergeCell ref="AD3:AJ3"/>
    <mergeCell ref="AK3:AQ3"/>
    <mergeCell ref="AR3:AX3"/>
    <mergeCell ref="C5:D5"/>
  </mergeCells>
  <conditionalFormatting sqref="I6:BL45">
    <cfRule type="expression" dxfId="0" priority="1">
      <formula>AND(I$4&gt;=$E6,I$4&lt;=$G6)</formula>
    </cfRule>
  </conditionalFormatting>
  <conditionalFormatting sqref="I4:BL5">
    <cfRule type="expression" dxfId="1" priority="2">
      <formula>I$4=TODAY()</formula>
    </cfRule>
  </conditionalFormatting>
  <hyperlinks>
    <hyperlink r:id="rId1" ref="I1"/>
  </hyperlinks>
  <printOptions gridLines="1" horizontalCentered="1"/>
  <pageMargins bottom="0.75" footer="0.0" header="0.0" left="0.25" right="0.25" top="0.75"/>
  <pageSetup fitToHeight="0" cellComments="atEnd" orientation="landscape" pageOrder="overThenDown"/>
  <headerFooter>
    <oddFooter>&amp;LGantt Chart Template © 2020 by Vertex42.com</oddFooter>
  </headerFooter>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6"/>
      <c r="B2" s="92" t="s">
        <v>186</v>
      </c>
      <c r="C2" s="92" t="s">
        <v>187</v>
      </c>
      <c r="D2" s="93" t="s">
        <v>188</v>
      </c>
      <c r="E2" s="4"/>
      <c r="F2" s="4"/>
      <c r="G2" s="4"/>
      <c r="H2" s="4"/>
      <c r="I2" s="5"/>
      <c r="J2" s="1" t="s">
        <v>189</v>
      </c>
    </row>
    <row r="3">
      <c r="B3" s="94"/>
      <c r="C3" s="5"/>
      <c r="D3" s="95" t="s">
        <v>148</v>
      </c>
      <c r="E3" s="96" t="s">
        <v>190</v>
      </c>
      <c r="F3" s="96" t="s">
        <v>151</v>
      </c>
      <c r="G3" s="96" t="s">
        <v>153</v>
      </c>
      <c r="H3" s="96" t="s">
        <v>161</v>
      </c>
      <c r="I3" s="97" t="s">
        <v>191</v>
      </c>
    </row>
    <row r="4">
      <c r="A4" s="98"/>
      <c r="B4" s="99" t="s">
        <v>192</v>
      </c>
      <c r="C4" s="100">
        <v>44808.0</v>
      </c>
      <c r="D4" s="101"/>
      <c r="E4" s="102"/>
      <c r="F4" s="102"/>
      <c r="G4" s="102"/>
      <c r="H4" s="102"/>
      <c r="I4" s="103"/>
    </row>
    <row r="5">
      <c r="A5" s="98"/>
      <c r="B5" s="104" t="s">
        <v>193</v>
      </c>
      <c r="C5" s="105">
        <f t="shared" ref="C5:C17" si="1">C4+7</f>
        <v>44815</v>
      </c>
      <c r="D5" s="106">
        <v>3.0</v>
      </c>
      <c r="E5" s="107">
        <v>3.0</v>
      </c>
      <c r="F5" s="107">
        <v>3.0</v>
      </c>
      <c r="G5" s="108">
        <v>3.0</v>
      </c>
      <c r="H5" s="107">
        <v>3.0</v>
      </c>
      <c r="I5" s="109">
        <v>2.0</v>
      </c>
    </row>
    <row r="6">
      <c r="A6" s="98"/>
      <c r="B6" s="104" t="s">
        <v>194</v>
      </c>
      <c r="C6" s="105">
        <f t="shared" si="1"/>
        <v>44822</v>
      </c>
      <c r="D6" s="106">
        <v>2.0</v>
      </c>
      <c r="E6" s="107">
        <v>2.0</v>
      </c>
      <c r="F6" s="107">
        <v>2.0</v>
      </c>
      <c r="G6" s="110">
        <v>2.0</v>
      </c>
      <c r="H6" s="107">
        <v>2.0</v>
      </c>
      <c r="I6" s="109">
        <v>3.0</v>
      </c>
    </row>
    <row r="7">
      <c r="A7" s="98"/>
      <c r="B7" s="104" t="s">
        <v>195</v>
      </c>
      <c r="C7" s="105">
        <f t="shared" si="1"/>
        <v>44829</v>
      </c>
      <c r="D7" s="106">
        <v>3.0</v>
      </c>
      <c r="E7" s="107">
        <v>3.0</v>
      </c>
      <c r="F7" s="107">
        <v>3.0</v>
      </c>
      <c r="G7" s="107">
        <v>3.0</v>
      </c>
      <c r="H7" s="107">
        <v>3.0</v>
      </c>
      <c r="I7" s="109">
        <v>2.0</v>
      </c>
    </row>
    <row r="8">
      <c r="A8" s="98"/>
      <c r="B8" s="104" t="s">
        <v>196</v>
      </c>
      <c r="C8" s="105">
        <f t="shared" si="1"/>
        <v>44836</v>
      </c>
      <c r="D8" s="106">
        <v>3.0</v>
      </c>
      <c r="E8" s="107">
        <v>3.0</v>
      </c>
      <c r="F8" s="107">
        <v>3.0</v>
      </c>
      <c r="G8" s="107">
        <v>4.0</v>
      </c>
      <c r="H8" s="107">
        <v>3.0</v>
      </c>
      <c r="I8" s="109">
        <v>2.0</v>
      </c>
    </row>
    <row r="9">
      <c r="A9" s="111"/>
      <c r="B9" s="112" t="s">
        <v>197</v>
      </c>
      <c r="C9" s="105">
        <f t="shared" si="1"/>
        <v>44843</v>
      </c>
      <c r="D9" s="106">
        <v>4.0</v>
      </c>
      <c r="E9" s="107">
        <v>2.0</v>
      </c>
      <c r="F9" s="107">
        <v>4.0</v>
      </c>
      <c r="G9" s="107">
        <v>5.0</v>
      </c>
      <c r="H9" s="107">
        <v>2.0</v>
      </c>
      <c r="I9" s="109">
        <v>4.0</v>
      </c>
    </row>
    <row r="10">
      <c r="A10" s="111"/>
      <c r="B10" s="112" t="s">
        <v>198</v>
      </c>
      <c r="C10" s="105">
        <f t="shared" si="1"/>
        <v>44850</v>
      </c>
      <c r="D10" s="106">
        <v>5.0</v>
      </c>
      <c r="E10" s="107">
        <v>2.0</v>
      </c>
      <c r="F10" s="107">
        <v>5.0</v>
      </c>
      <c r="G10" s="107">
        <v>6.0</v>
      </c>
      <c r="H10" s="107">
        <v>2.0</v>
      </c>
      <c r="I10" s="109">
        <v>4.0</v>
      </c>
    </row>
    <row r="11">
      <c r="A11" s="111"/>
      <c r="B11" s="112" t="s">
        <v>199</v>
      </c>
      <c r="C11" s="105">
        <f t="shared" si="1"/>
        <v>44857</v>
      </c>
      <c r="D11" s="106">
        <v>2.0</v>
      </c>
      <c r="E11" s="107">
        <v>3.0</v>
      </c>
      <c r="F11" s="107">
        <v>4.0</v>
      </c>
      <c r="G11" s="107">
        <v>2.0</v>
      </c>
      <c r="H11" s="107">
        <v>2.0</v>
      </c>
      <c r="I11" s="109">
        <v>3.0</v>
      </c>
    </row>
    <row r="12">
      <c r="A12" s="111"/>
      <c r="B12" s="112" t="s">
        <v>200</v>
      </c>
      <c r="C12" s="105">
        <f t="shared" si="1"/>
        <v>44864</v>
      </c>
      <c r="D12" s="106">
        <v>2.0</v>
      </c>
      <c r="E12" s="107">
        <v>3.0</v>
      </c>
      <c r="F12" s="107">
        <v>5.0</v>
      </c>
      <c r="G12" s="107">
        <v>3.0</v>
      </c>
      <c r="H12" s="107">
        <v>2.0</v>
      </c>
      <c r="I12" s="109">
        <v>4.0</v>
      </c>
    </row>
    <row r="13">
      <c r="A13" s="111"/>
      <c r="B13" s="112" t="s">
        <v>201</v>
      </c>
      <c r="C13" s="105">
        <f t="shared" si="1"/>
        <v>44871</v>
      </c>
      <c r="D13" s="106">
        <v>1.0</v>
      </c>
      <c r="E13" s="107">
        <v>2.0</v>
      </c>
      <c r="F13" s="107">
        <v>4.0</v>
      </c>
      <c r="G13" s="107">
        <v>1.0</v>
      </c>
      <c r="H13" s="107">
        <v>2.0</v>
      </c>
      <c r="I13" s="109">
        <v>2.0</v>
      </c>
    </row>
    <row r="14">
      <c r="A14" s="111"/>
      <c r="B14" s="112" t="s">
        <v>202</v>
      </c>
      <c r="C14" s="105">
        <f t="shared" si="1"/>
        <v>44878</v>
      </c>
      <c r="D14" s="106">
        <v>1.0</v>
      </c>
      <c r="E14" s="107">
        <v>3.0</v>
      </c>
      <c r="F14" s="107">
        <v>3.0</v>
      </c>
      <c r="G14" s="107">
        <v>3.0</v>
      </c>
      <c r="H14" s="107">
        <v>3.0</v>
      </c>
      <c r="I14" s="109">
        <v>2.0</v>
      </c>
    </row>
    <row r="15">
      <c r="A15" s="111"/>
      <c r="B15" s="112" t="s">
        <v>203</v>
      </c>
      <c r="C15" s="105">
        <f t="shared" si="1"/>
        <v>44885</v>
      </c>
      <c r="D15" s="106">
        <v>3.0</v>
      </c>
      <c r="E15" s="107">
        <v>2.0</v>
      </c>
      <c r="F15" s="107">
        <v>2.0</v>
      </c>
      <c r="G15" s="107">
        <v>3.0</v>
      </c>
      <c r="H15" s="107">
        <v>3.0</v>
      </c>
      <c r="I15" s="109">
        <v>2.0</v>
      </c>
    </row>
    <row r="16">
      <c r="A16" s="111"/>
      <c r="B16" s="112" t="s">
        <v>204</v>
      </c>
      <c r="C16" s="105">
        <f t="shared" si="1"/>
        <v>44892</v>
      </c>
      <c r="D16" s="106">
        <v>4.0</v>
      </c>
      <c r="E16" s="107">
        <v>5.0</v>
      </c>
      <c r="F16" s="107">
        <v>3.0</v>
      </c>
      <c r="G16" s="107">
        <v>3.0</v>
      </c>
      <c r="H16" s="107">
        <v>3.0</v>
      </c>
      <c r="I16" s="109">
        <v>4.0</v>
      </c>
    </row>
    <row r="17">
      <c r="A17" s="111"/>
      <c r="B17" s="113" t="s">
        <v>205</v>
      </c>
      <c r="C17" s="114">
        <f t="shared" si="1"/>
        <v>44899</v>
      </c>
      <c r="D17" s="115">
        <v>3.0</v>
      </c>
      <c r="E17" s="116">
        <v>5.0</v>
      </c>
      <c r="F17" s="116">
        <v>4.0</v>
      </c>
      <c r="G17" s="116">
        <v>4.0</v>
      </c>
      <c r="H17" s="116">
        <v>4.0</v>
      </c>
      <c r="I17" s="117">
        <v>2.0</v>
      </c>
    </row>
    <row r="18">
      <c r="A18" s="111"/>
      <c r="B18" s="118" t="s">
        <v>206</v>
      </c>
      <c r="C18" s="5"/>
      <c r="D18" s="119">
        <f t="shared" ref="D18:I18" si="2">SUM(D4:D17)</f>
        <v>36</v>
      </c>
      <c r="E18" s="119">
        <f t="shared" si="2"/>
        <v>38</v>
      </c>
      <c r="F18" s="119">
        <f t="shared" si="2"/>
        <v>45</v>
      </c>
      <c r="G18" s="119">
        <f t="shared" si="2"/>
        <v>42</v>
      </c>
      <c r="H18" s="119">
        <f t="shared" si="2"/>
        <v>34</v>
      </c>
      <c r="I18" s="119">
        <f t="shared" si="2"/>
        <v>36</v>
      </c>
    </row>
    <row r="19">
      <c r="B19" s="120" t="s">
        <v>207</v>
      </c>
      <c r="C19" s="5"/>
      <c r="D19" s="121">
        <f>SUM(D18:I18)</f>
        <v>231</v>
      </c>
      <c r="E19" s="4"/>
      <c r="F19" s="4"/>
      <c r="G19" s="4"/>
      <c r="H19" s="4"/>
      <c r="I19" s="5"/>
    </row>
  </sheetData>
  <mergeCells count="5">
    <mergeCell ref="D2:I2"/>
    <mergeCell ref="B3:C3"/>
    <mergeCell ref="B18:C18"/>
    <mergeCell ref="B19:C19"/>
    <mergeCell ref="D19:I19"/>
  </mergeCells>
  <drawing r:id="rId1"/>
</worksheet>
</file>