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REGINALD CANO\BUSINESS ANALYTICS\"/>
    </mc:Choice>
  </mc:AlternateContent>
  <bookViews>
    <workbookView xWindow="0" yWindow="0" windowWidth="28800" windowHeight="12180" tabRatio="922"/>
  </bookViews>
  <sheets>
    <sheet name="audit(IZAYA)" sheetId="1" r:id="rId1"/>
    <sheet name="Employee's Age" sheetId="2" r:id="rId2"/>
    <sheet name="Employment|Education|Occupation" sheetId="3" r:id="rId3"/>
    <sheet name="Gender Based Income Table " sheetId="5" r:id="rId4"/>
    <sheet name="Marital Status Gender Based" sheetId="6" r:id="rId5"/>
    <sheet name="Deduction&amp;Hours" sheetId="7" r:id="rId6"/>
    <sheet name="RISK AND TARGET" sheetId="8" r:id="rId7"/>
  </sheets>
  <definedNames>
    <definedName name="_xlnm._FilterDatabase" localSheetId="0" hidden="1">'audit(IZAYA)'!$A$1:$L$2001</definedName>
    <definedName name="_xlchart.v1.0" hidden="1">'Employment|Education|Occupation'!$A$5:$A$20</definedName>
    <definedName name="_xlchart.v1.1" hidden="1">'Employment|Education|Occupation'!$B$4</definedName>
    <definedName name="_xlchart.v1.10" hidden="1">'Employment|Education|Occupation'!$F$5:$F$20</definedName>
    <definedName name="_xlchart.v1.11" hidden="1">'Employment|Education|Occupation'!$A$5:$A$20</definedName>
    <definedName name="_xlchart.v1.12" hidden="1">'Employment|Education|Occupation'!$B$4</definedName>
    <definedName name="_xlchart.v1.13" hidden="1">'Employment|Education|Occupation'!$B$5:$B$20</definedName>
    <definedName name="_xlchart.v1.14" hidden="1">'Employment|Education|Occupation'!$C$4</definedName>
    <definedName name="_xlchart.v1.15" hidden="1">'Employment|Education|Occupation'!$C$5:$C$20</definedName>
    <definedName name="_xlchart.v1.16" hidden="1">'Employment|Education|Occupation'!$D$4</definedName>
    <definedName name="_xlchart.v1.17" hidden="1">'Employment|Education|Occupation'!$D$5:$D$20</definedName>
    <definedName name="_xlchart.v1.18" hidden="1">'Employment|Education|Occupation'!$E$4</definedName>
    <definedName name="_xlchart.v1.19" hidden="1">'Employment|Education|Occupation'!$E$5:$E$20</definedName>
    <definedName name="_xlchart.v1.2" hidden="1">'Employment|Education|Occupation'!$B$5:$B$20</definedName>
    <definedName name="_xlchart.v1.20" hidden="1">'Employment|Education|Occupation'!$F$4</definedName>
    <definedName name="_xlchart.v1.21" hidden="1">'Employment|Education|Occupation'!$F$5:$F$20</definedName>
    <definedName name="_xlchart.v1.3" hidden="1">'Employment|Education|Occupation'!$C$4</definedName>
    <definedName name="_xlchart.v1.4" hidden="1">'Employment|Education|Occupation'!$C$5:$C$20</definedName>
    <definedName name="_xlchart.v1.5" hidden="1">'Employment|Education|Occupation'!$D$4</definedName>
    <definedName name="_xlchart.v1.6" hidden="1">'Employment|Education|Occupation'!$D$5:$D$20</definedName>
    <definedName name="_xlchart.v1.7" hidden="1">'Employment|Education|Occupation'!$E$4</definedName>
    <definedName name="_xlchart.v1.8" hidden="1">'Employment|Education|Occupation'!$E$5:$E$20</definedName>
    <definedName name="_xlchart.v1.9" hidden="1">'Employment|Education|Occupation'!$F$4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4" i="8" s="1"/>
  <c r="D10" i="2"/>
  <c r="C10" i="2"/>
  <c r="C4" i="7"/>
  <c r="B4" i="7"/>
  <c r="C4" i="8"/>
  <c r="F21" i="3"/>
  <c r="D21" i="3"/>
  <c r="B21" i="3"/>
  <c r="D8" i="2"/>
  <c r="D6" i="2"/>
  <c r="C8" i="2"/>
  <c r="C6" i="2"/>
  <c r="D5" i="2"/>
  <c r="C5" i="2"/>
  <c r="B5" i="2"/>
  <c r="B8" i="2"/>
  <c r="B6" i="2"/>
  <c r="B9" i="2"/>
  <c r="B10" i="2" l="1"/>
  <c r="C3" i="8"/>
  <c r="C2" i="8"/>
  <c r="B2" i="8"/>
  <c r="C2" i="7"/>
  <c r="C3" i="7"/>
  <c r="B3" i="7"/>
  <c r="B2" i="7"/>
  <c r="C8" i="6"/>
  <c r="D8" i="6"/>
  <c r="B8" i="6"/>
  <c r="D3" i="6"/>
  <c r="D4" i="6"/>
  <c r="D5" i="6"/>
  <c r="D6" i="6"/>
  <c r="D7" i="6"/>
  <c r="D2" i="6"/>
  <c r="C7" i="6"/>
  <c r="C6" i="6"/>
  <c r="C5" i="6"/>
  <c r="C4" i="6"/>
  <c r="C3" i="6"/>
  <c r="C2" i="6"/>
  <c r="B2" i="6"/>
  <c r="B7" i="6"/>
  <c r="B6" i="6"/>
  <c r="B5" i="6"/>
  <c r="B4" i="6"/>
  <c r="B3" i="6"/>
  <c r="D3" i="5"/>
  <c r="D2" i="5"/>
  <c r="C3" i="5"/>
  <c r="C2" i="5"/>
  <c r="B3" i="5"/>
  <c r="B2" i="5"/>
  <c r="F5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D5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B5" i="3"/>
  <c r="B13" i="3"/>
  <c r="B12" i="3"/>
  <c r="B11" i="3"/>
  <c r="B10" i="3"/>
  <c r="B9" i="3"/>
  <c r="B8" i="3"/>
  <c r="B7" i="3"/>
  <c r="B6" i="3"/>
  <c r="D9" i="2"/>
  <c r="D7" i="2"/>
  <c r="C9" i="2"/>
  <c r="C7" i="2"/>
  <c r="B7" i="2"/>
</calcChain>
</file>

<file path=xl/sharedStrings.xml><?xml version="1.0" encoding="utf-8"?>
<sst xmlns="http://schemas.openxmlformats.org/spreadsheetml/2006/main" count="10100" uniqueCount="78">
  <si>
    <t>ID</t>
  </si>
  <si>
    <t>Age</t>
  </si>
  <si>
    <t>Employment</t>
  </si>
  <si>
    <t>Education</t>
  </si>
  <si>
    <t>Marital</t>
  </si>
  <si>
    <t>Occupation</t>
  </si>
  <si>
    <t>Income</t>
  </si>
  <si>
    <t>Gender</t>
  </si>
  <si>
    <t>Deductions</t>
  </si>
  <si>
    <t>Hours</t>
  </si>
  <si>
    <t>RISK_Adjustment</t>
  </si>
  <si>
    <t>TARGET_Adjusted</t>
  </si>
  <si>
    <t>Private</t>
  </si>
  <si>
    <t>College</t>
  </si>
  <si>
    <t>Unmarried</t>
  </si>
  <si>
    <t>Service</t>
  </si>
  <si>
    <t>Female</t>
  </si>
  <si>
    <t>Associate</t>
  </si>
  <si>
    <t>Absent</t>
  </si>
  <si>
    <t>Transport</t>
  </si>
  <si>
    <t>Male</t>
  </si>
  <si>
    <t>HSgrad</t>
  </si>
  <si>
    <t>Divorced</t>
  </si>
  <si>
    <t>Clerical</t>
  </si>
  <si>
    <t>Bachelor</t>
  </si>
  <si>
    <t>Married</t>
  </si>
  <si>
    <t>Repair</t>
  </si>
  <si>
    <t>Executive</t>
  </si>
  <si>
    <t>Yr12</t>
  </si>
  <si>
    <t>Machinist</t>
  </si>
  <si>
    <t>Sales</t>
  </si>
  <si>
    <t>Vocational</t>
  </si>
  <si>
    <t>Widowed</t>
  </si>
  <si>
    <t>Master</t>
  </si>
  <si>
    <t>Consultant</t>
  </si>
  <si>
    <t>SelfEmp</t>
  </si>
  <si>
    <t>PSLocal</t>
  </si>
  <si>
    <t>PSState</t>
  </si>
  <si>
    <t>Yr11</t>
  </si>
  <si>
    <t>Professional</t>
  </si>
  <si>
    <t>PSFederal</t>
  </si>
  <si>
    <t>Support</t>
  </si>
  <si>
    <t>Yr10</t>
  </si>
  <si>
    <t>Doctorate</t>
  </si>
  <si>
    <t>Yr9</t>
  </si>
  <si>
    <t>Cleaner</t>
  </si>
  <si>
    <t>Farming</t>
  </si>
  <si>
    <t>Yr5t6</t>
  </si>
  <si>
    <t>Married-spouse-absent</t>
  </si>
  <si>
    <t>Unemployed</t>
  </si>
  <si>
    <t>NA</t>
  </si>
  <si>
    <t>Volunteer</t>
  </si>
  <si>
    <t>Yr7t8</t>
  </si>
  <si>
    <t>Preschool</t>
  </si>
  <si>
    <t>Protective</t>
  </si>
  <si>
    <t>Home</t>
  </si>
  <si>
    <t>Yr1t4</t>
  </si>
  <si>
    <t>Military</t>
  </si>
  <si>
    <t>Employee's Age Range and Total</t>
  </si>
  <si>
    <t>Age Range</t>
  </si>
  <si>
    <t>Total</t>
  </si>
  <si>
    <t>&gt;=60</t>
  </si>
  <si>
    <t>Employment Type</t>
  </si>
  <si>
    <t>HsGrad</t>
  </si>
  <si>
    <t>Employment / Education Table / Occupation Table</t>
  </si>
  <si>
    <t xml:space="preserve">Support </t>
  </si>
  <si>
    <t>Total Income</t>
  </si>
  <si>
    <t>Average Income</t>
  </si>
  <si>
    <t>Marital Status</t>
  </si>
  <si>
    <t>Total Hours</t>
  </si>
  <si>
    <t>Total Deduction</t>
  </si>
  <si>
    <t>RISK_Adjustment Total</t>
  </si>
  <si>
    <t>TARGET_Adjusted Total</t>
  </si>
  <si>
    <t>31 - 50</t>
  </si>
  <si>
    <t>19 - 30</t>
  </si>
  <si>
    <t>51 - 59</t>
  </si>
  <si>
    <t>&lt;=18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</si>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</sst>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₱-3409]#,##0.00"/>
  </numFmts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rial Black"/>
      <family val="2"/>
    </font>
    <font>
      <sz val="11"/>
      <color theme="1"/>
      <name val="Arial Black"/>
      <family val="2"/>
    </font>
    <font>
      <b/>
      <sz val="11"/>
      <color theme="1"/>
      <name val="Arial Black"/>
      <family val="2"/>
    </font>
    <font>
      <sz val="11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/>
    <xf numFmtId="0" fontId="0" fillId="0" borderId="12" xfId="0" applyBorder="1"/>
    <xf numFmtId="0" fontId="19" fillId="37" borderId="10" xfId="0" applyFont="1" applyFill="1" applyBorder="1" applyAlignment="1"/>
    <xf numFmtId="0" fontId="19" fillId="37" borderId="14" xfId="0" applyFont="1" applyFill="1" applyBorder="1" applyAlignment="1"/>
    <xf numFmtId="0" fontId="19" fillId="37" borderId="12" xfId="0" applyFont="1" applyFill="1" applyBorder="1" applyAlignment="1"/>
    <xf numFmtId="0" fontId="0" fillId="37" borderId="15" xfId="0" applyFill="1" applyBorder="1"/>
    <xf numFmtId="0" fontId="0" fillId="37" borderId="12" xfId="0" applyFill="1" applyBorder="1"/>
    <xf numFmtId="0" fontId="0" fillId="37" borderId="16" xfId="0" applyFill="1" applyBorder="1"/>
    <xf numFmtId="0" fontId="19" fillId="37" borderId="17" xfId="0" applyFont="1" applyFill="1" applyBorder="1" applyAlignment="1">
      <alignment horizontal="center"/>
    </xf>
    <xf numFmtId="0" fontId="19" fillId="37" borderId="13" xfId="0" applyFont="1" applyFill="1" applyBorder="1" applyAlignment="1">
      <alignment horizontal="center"/>
    </xf>
    <xf numFmtId="0" fontId="19" fillId="37" borderId="10" xfId="0" applyFont="1" applyFill="1" applyBorder="1" applyAlignment="1">
      <alignment horizontal="center"/>
    </xf>
    <xf numFmtId="0" fontId="0" fillId="0" borderId="18" xfId="0" applyBorder="1"/>
    <xf numFmtId="0" fontId="0" fillId="0" borderId="16" xfId="0" applyBorder="1"/>
    <xf numFmtId="0" fontId="0" fillId="0" borderId="0" xfId="0" applyBorder="1"/>
    <xf numFmtId="0" fontId="0" fillId="38" borderId="18" xfId="0" applyFill="1" applyBorder="1"/>
    <xf numFmtId="0" fontId="0" fillId="36" borderId="18" xfId="0" applyFill="1" applyBorder="1" applyAlignment="1">
      <alignment horizontal="left"/>
    </xf>
    <xf numFmtId="0" fontId="0" fillId="36" borderId="18" xfId="0" applyFill="1" applyBorder="1"/>
    <xf numFmtId="0" fontId="0" fillId="0" borderId="18" xfId="0" applyBorder="1" applyAlignment="1">
      <alignment horizontal="left"/>
    </xf>
    <xf numFmtId="0" fontId="0" fillId="0" borderId="18" xfId="0" applyBorder="1" applyAlignment="1">
      <alignment horizontal="left" vertical="center"/>
    </xf>
    <xf numFmtId="0" fontId="0" fillId="37" borderId="13" xfId="0" applyFill="1" applyBorder="1" applyAlignment="1">
      <alignment horizontal="center"/>
    </xf>
    <xf numFmtId="0" fontId="0" fillId="37" borderId="14" xfId="0" applyFill="1" applyBorder="1" applyAlignment="1">
      <alignment horizontal="center"/>
    </xf>
    <xf numFmtId="0" fontId="0" fillId="37" borderId="16" xfId="0" applyFill="1" applyBorder="1" applyAlignment="1">
      <alignment horizontal="center"/>
    </xf>
    <xf numFmtId="0" fontId="0" fillId="35" borderId="18" xfId="0" applyFill="1" applyBorder="1"/>
    <xf numFmtId="164" fontId="0" fillId="0" borderId="18" xfId="0" applyNumberFormat="1" applyBorder="1"/>
    <xf numFmtId="0" fontId="2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0" fillId="33" borderId="18" xfId="0" applyFont="1" applyFill="1" applyBorder="1" applyAlignment="1">
      <alignment horizontal="center"/>
    </xf>
    <xf numFmtId="0" fontId="18" fillId="33" borderId="18" xfId="0" applyFont="1" applyFill="1" applyBorder="1" applyAlignment="1">
      <alignment horizontal="center"/>
    </xf>
    <xf numFmtId="0" fontId="19" fillId="34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0" fontId="0" fillId="37" borderId="18" xfId="0" applyFill="1" applyBorder="1"/>
    <xf numFmtId="0" fontId="17" fillId="37" borderId="19" xfId="0" applyFont="1" applyFill="1" applyBorder="1"/>
    <xf numFmtId="0" fontId="0" fillId="37" borderId="0" xfId="0" applyFill="1" applyBorder="1"/>
    <xf numFmtId="0" fontId="0" fillId="37" borderId="11" xfId="0" applyFill="1" applyBorder="1"/>
    <xf numFmtId="0" fontId="0" fillId="39" borderId="20" xfId="0" applyFont="1" applyFill="1" applyBorder="1" applyAlignment="1">
      <alignment horizontal="right"/>
    </xf>
    <xf numFmtId="0" fontId="0" fillId="39" borderId="20" xfId="0" applyFont="1" applyFill="1" applyBorder="1"/>
    <xf numFmtId="0" fontId="0" fillId="0" borderId="22" xfId="0" applyBorder="1"/>
    <xf numFmtId="0" fontId="0" fillId="0" borderId="20" xfId="0" applyFill="1" applyBorder="1" applyAlignment="1">
      <alignment horizontal="right"/>
    </xf>
    <xf numFmtId="0" fontId="21" fillId="0" borderId="19" xfId="0" applyFont="1" applyBorder="1"/>
    <xf numFmtId="164" fontId="0" fillId="0" borderId="19" xfId="0" applyNumberFormat="1" applyBorder="1"/>
    <xf numFmtId="0" fontId="0" fillId="0" borderId="20" xfId="0" applyFill="1" applyBorder="1"/>
    <xf numFmtId="164" fontId="0" fillId="0" borderId="20" xfId="0" applyNumberFormat="1" applyBorder="1"/>
    <xf numFmtId="0" fontId="0" fillId="0" borderId="0" xfId="0" applyAlignment="1">
      <alignment vertical="center"/>
    </xf>
    <xf numFmtId="0" fontId="21" fillId="0" borderId="20" xfId="0" applyFont="1" applyFill="1" applyBorder="1" applyAlignment="1">
      <alignment horizontal="right"/>
    </xf>
    <xf numFmtId="3" fontId="21" fillId="0" borderId="18" xfId="0" applyNumberFormat="1" applyFont="1" applyBorder="1"/>
    <xf numFmtId="3" fontId="21" fillId="0" borderId="19" xfId="0" applyNumberFormat="1" applyFont="1" applyBorder="1"/>
    <xf numFmtId="3" fontId="0" fillId="0" borderId="2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Employee's Age Range and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'Employee''s Age'!$B$4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'Employee''s Age'!$A$5:$A$10</c:f>
              <c:strCache>
                <c:ptCount val="6"/>
                <c:pt idx="0">
                  <c:v>&lt;=18</c:v>
                </c:pt>
                <c:pt idx="1">
                  <c:v>19 - 30</c:v>
                </c:pt>
                <c:pt idx="2">
                  <c:v>31 - 50</c:v>
                </c:pt>
                <c:pt idx="3">
                  <c:v>51 - 59</c:v>
                </c:pt>
                <c:pt idx="4">
                  <c:v>&gt;=60</c:v>
                </c:pt>
                <c:pt idx="5">
                  <c:v>Total</c:v>
                </c:pt>
              </c:strCache>
            </c:strRef>
          </c:cat>
          <c:val>
            <c:numRef>
              <c:f>'Employee''s Age'!$B$5:$B$10</c:f>
              <c:numCache>
                <c:formatCode>General</c:formatCode>
                <c:ptCount val="6"/>
                <c:pt idx="0">
                  <c:v>64</c:v>
                </c:pt>
                <c:pt idx="1">
                  <c:v>594</c:v>
                </c:pt>
                <c:pt idx="2">
                  <c:v>935</c:v>
                </c:pt>
                <c:pt idx="3">
                  <c:v>245</c:v>
                </c:pt>
                <c:pt idx="4">
                  <c:v>162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4-4F63-A46C-A9075F9FD7D9}"/>
            </c:ext>
          </c:extLst>
        </c:ser>
        <c:ser>
          <c:idx val="1"/>
          <c:order val="1"/>
          <c:tx>
            <c:strRef>
              <c:f>'Employee''s Age'!$C$4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'Employee''s Age'!$A$5:$A$10</c:f>
              <c:strCache>
                <c:ptCount val="6"/>
                <c:pt idx="0">
                  <c:v>&lt;=18</c:v>
                </c:pt>
                <c:pt idx="1">
                  <c:v>19 - 30</c:v>
                </c:pt>
                <c:pt idx="2">
                  <c:v>31 - 50</c:v>
                </c:pt>
                <c:pt idx="3">
                  <c:v>51 - 59</c:v>
                </c:pt>
                <c:pt idx="4">
                  <c:v>&gt;=60</c:v>
                </c:pt>
                <c:pt idx="5">
                  <c:v>Total</c:v>
                </c:pt>
              </c:strCache>
            </c:strRef>
          </c:cat>
          <c:val>
            <c:numRef>
              <c:f>'Employee''s Age'!$C$5:$C$10</c:f>
              <c:numCache>
                <c:formatCode>General</c:formatCode>
                <c:ptCount val="6"/>
                <c:pt idx="0">
                  <c:v>32</c:v>
                </c:pt>
                <c:pt idx="1">
                  <c:v>388</c:v>
                </c:pt>
                <c:pt idx="2">
                  <c:v>659</c:v>
                </c:pt>
                <c:pt idx="3">
                  <c:v>178</c:v>
                </c:pt>
                <c:pt idx="4">
                  <c:v>111</c:v>
                </c:pt>
                <c:pt idx="5">
                  <c:v>1368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4-4F63-A46C-A9075F9FD7D9}"/>
            </c:ext>
          </c:extLst>
        </c:ser>
        <c:ser>
          <c:idx val="2"/>
          <c:order val="2"/>
          <c:tx>
            <c:strRef>
              <c:f>'Employee''s Age'!$D$4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'Employee''s Age'!$A$5:$A$10</c:f>
              <c:strCache>
                <c:ptCount val="6"/>
                <c:pt idx="0">
                  <c:v>&lt;=18</c:v>
                </c:pt>
                <c:pt idx="1">
                  <c:v>19 - 30</c:v>
                </c:pt>
                <c:pt idx="2">
                  <c:v>31 - 50</c:v>
                </c:pt>
                <c:pt idx="3">
                  <c:v>51 - 59</c:v>
                </c:pt>
                <c:pt idx="4">
                  <c:v>&gt;=60</c:v>
                </c:pt>
                <c:pt idx="5">
                  <c:v>Total</c:v>
                </c:pt>
              </c:strCache>
            </c:strRef>
          </c:cat>
          <c:val>
            <c:numRef>
              <c:f>'Employee''s Age'!$D$5:$D$10</c:f>
              <c:numCache>
                <c:formatCode>General</c:formatCode>
                <c:ptCount val="6"/>
                <c:pt idx="0">
                  <c:v>32</c:v>
                </c:pt>
                <c:pt idx="1">
                  <c:v>206</c:v>
                </c:pt>
                <c:pt idx="2">
                  <c:v>276</c:v>
                </c:pt>
                <c:pt idx="3">
                  <c:v>67</c:v>
                </c:pt>
                <c:pt idx="4">
                  <c:v>51</c:v>
                </c:pt>
                <c:pt idx="5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4-4F63-A46C-A9075F9FD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814991"/>
        <c:axId val="103815823"/>
      </c:barChart>
      <c:catAx>
        <c:axId val="10381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15823"/>
        <c:crosses val="autoZero"/>
        <c:auto val="1"/>
        <c:lblAlgn val="ctr"/>
        <c:lblOffset val="100"/>
        <c:noMultiLvlLbl val="0"/>
      </c:catAx>
      <c:valAx>
        <c:axId val="10381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1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Income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'Gender Based Income Table 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'Gender Based Income Table '!$A$2:$A$3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'Gender Based Income Table '!$B$2:$B$3</c:f>
              <c:numCache>
                <c:formatCode>General</c:formatCode>
                <c:ptCount val="2"/>
                <c:pt idx="0">
                  <c:v>1368</c:v>
                </c:pt>
                <c:pt idx="1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F-4689-8532-052AD5017778}"/>
            </c:ext>
          </c:extLst>
        </c:ser>
        <c:ser>
          <c:idx val="1"/>
          <c:order val="1"/>
          <c:tx>
            <c:strRef>
              <c:f>'Gender Based Income Table '!$C$1</c:f>
              <c:strCache>
                <c:ptCount val="1"/>
                <c:pt idx="0">
                  <c:v>Total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'Gender Based Income Table '!$A$2:$A$3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'Gender Based Income Table '!$C$2:$C$3</c:f>
              <c:numCache>
                <c:formatCode>[$₱-3409]#,##0.00</c:formatCode>
                <c:ptCount val="2"/>
                <c:pt idx="0">
                  <c:v>88671955.159999818</c:v>
                </c:pt>
                <c:pt idx="1">
                  <c:v>80704964.930000052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F-4689-8532-052AD50177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50884719"/>
        <c:axId val="250879311"/>
      </c:barChart>
      <c:catAx>
        <c:axId val="25088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79311"/>
        <c:crosses val="autoZero"/>
        <c:auto val="1"/>
        <c:lblAlgn val="ctr"/>
        <c:lblOffset val="100"/>
        <c:noMultiLvlLbl val="0"/>
      </c:catAx>
      <c:valAx>
        <c:axId val="25087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8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Marital Status by Gender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'Marital Status Gender Based'!$B$1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'Marital Status Gender Based'!$A$2:$A$8</c:f>
              <c:strCache>
                <c:ptCount val="7"/>
                <c:pt idx="0">
                  <c:v>Absent</c:v>
                </c:pt>
                <c:pt idx="1">
                  <c:v>Divorced</c:v>
                </c:pt>
                <c:pt idx="2">
                  <c:v>Married</c:v>
                </c:pt>
                <c:pt idx="3">
                  <c:v>Married-spouse-absent</c:v>
                </c:pt>
                <c:pt idx="4">
                  <c:v>Unmarried</c:v>
                </c:pt>
                <c:pt idx="5">
                  <c:v>Widowed</c:v>
                </c:pt>
                <c:pt idx="6">
                  <c:v>Total</c:v>
                </c:pt>
              </c:strCache>
            </c:strRef>
          </c:cat>
          <c:val>
            <c:numRef>
              <c:f>'Marital Status Gender Based'!$B$2:$B$8</c:f>
              <c:numCache>
                <c:formatCode>General</c:formatCode>
                <c:ptCount val="7"/>
                <c:pt idx="0">
                  <c:v>386</c:v>
                </c:pt>
                <c:pt idx="1">
                  <c:v>109</c:v>
                </c:pt>
                <c:pt idx="2">
                  <c:v>823</c:v>
                </c:pt>
                <c:pt idx="3">
                  <c:v>12</c:v>
                </c:pt>
                <c:pt idx="4">
                  <c:v>29</c:v>
                </c:pt>
                <c:pt idx="5">
                  <c:v>9</c:v>
                </c:pt>
                <c:pt idx="6">
                  <c:v>1368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2-42B3-83A5-9784FB1E420A}"/>
            </c:ext>
          </c:extLst>
        </c:ser>
        <c:ser>
          <c:idx val="1"/>
          <c:order val="1"/>
          <c:tx>
            <c:strRef>
              <c:f>'Marital Status Gender Based'!$C$1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'Marital Status Gender Based'!$A$2:$A$8</c:f>
              <c:strCache>
                <c:ptCount val="7"/>
                <c:pt idx="0">
                  <c:v>Absent</c:v>
                </c:pt>
                <c:pt idx="1">
                  <c:v>Divorced</c:v>
                </c:pt>
                <c:pt idx="2">
                  <c:v>Married</c:v>
                </c:pt>
                <c:pt idx="3">
                  <c:v>Married-spouse-absent</c:v>
                </c:pt>
                <c:pt idx="4">
                  <c:v>Unmarried</c:v>
                </c:pt>
                <c:pt idx="5">
                  <c:v>Widowed</c:v>
                </c:pt>
                <c:pt idx="6">
                  <c:v>Total</c:v>
                </c:pt>
              </c:strCache>
            </c:strRef>
          </c:cat>
          <c:val>
            <c:numRef>
              <c:f>'Marital Status Gender Based'!$C$2:$C$8</c:f>
              <c:numCache>
                <c:formatCode>General</c:formatCode>
                <c:ptCount val="7"/>
                <c:pt idx="0">
                  <c:v>283</c:v>
                </c:pt>
                <c:pt idx="1">
                  <c:v>157</c:v>
                </c:pt>
                <c:pt idx="2">
                  <c:v>94</c:v>
                </c:pt>
                <c:pt idx="3">
                  <c:v>10</c:v>
                </c:pt>
                <c:pt idx="4">
                  <c:v>38</c:v>
                </c:pt>
                <c:pt idx="5">
                  <c:v>50</c:v>
                </c:pt>
                <c:pt idx="6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2-42B3-83A5-9784FB1E420A}"/>
            </c:ext>
          </c:extLst>
        </c:ser>
        <c:ser>
          <c:idx val="2"/>
          <c:order val="2"/>
          <c:tx>
            <c:strRef>
              <c:f>'Marital Status Gender Based'!$D$1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'Marital Status Gender Based'!$A$2:$A$8</c:f>
              <c:strCache>
                <c:ptCount val="7"/>
                <c:pt idx="0">
                  <c:v>Absent</c:v>
                </c:pt>
                <c:pt idx="1">
                  <c:v>Divorced</c:v>
                </c:pt>
                <c:pt idx="2">
                  <c:v>Married</c:v>
                </c:pt>
                <c:pt idx="3">
                  <c:v>Married-spouse-absent</c:v>
                </c:pt>
                <c:pt idx="4">
                  <c:v>Unmarried</c:v>
                </c:pt>
                <c:pt idx="5">
                  <c:v>Widowed</c:v>
                </c:pt>
                <c:pt idx="6">
                  <c:v>Total</c:v>
                </c:pt>
              </c:strCache>
            </c:strRef>
          </c:cat>
          <c:val>
            <c:numRef>
              <c:f>'Marital Status Gender Based'!$D$2:$D$8</c:f>
              <c:numCache>
                <c:formatCode>General</c:formatCode>
                <c:ptCount val="7"/>
                <c:pt idx="0">
                  <c:v>669</c:v>
                </c:pt>
                <c:pt idx="1">
                  <c:v>266</c:v>
                </c:pt>
                <c:pt idx="2">
                  <c:v>917</c:v>
                </c:pt>
                <c:pt idx="3">
                  <c:v>22</c:v>
                </c:pt>
                <c:pt idx="4">
                  <c:v>67</c:v>
                </c:pt>
                <c:pt idx="5">
                  <c:v>59</c:v>
                </c:pt>
                <c:pt idx="6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72-42B3-83A5-9784FB1E42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78786191"/>
        <c:axId val="278772463"/>
      </c:barChart>
      <c:catAx>
        <c:axId val="27878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72463"/>
        <c:crosses val="autoZero"/>
        <c:auto val="1"/>
        <c:lblAlgn val="ctr"/>
        <c:lblOffset val="100"/>
        <c:noMultiLvlLbl val="0"/>
      </c:catAx>
      <c:valAx>
        <c:axId val="2787724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878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Hours and Decuction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'Deduction&amp;Hours'!$B$1</c:f>
              <c:strCache>
                <c:ptCount val="1"/>
                <c:pt idx="0">
                  <c:v>Total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'Deduction&amp;Hours'!$A$2:$A$4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Total</c:v>
                </c:pt>
              </c:strCache>
            </c:strRef>
          </c:cat>
          <c:val>
            <c:numRef>
              <c:f>'Deduction&amp;Hours'!$B$2:$B$4</c:f>
              <c:numCache>
                <c:formatCode>General</c:formatCode>
                <c:ptCount val="3"/>
                <c:pt idx="0">
                  <c:v>57522</c:v>
                </c:pt>
                <c:pt idx="1">
                  <c:v>22627</c:v>
                </c:pt>
                <c:pt idx="2">
                  <c:v>80149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2-4B78-AC53-D49B00A1FD25}"/>
            </c:ext>
          </c:extLst>
        </c:ser>
        <c:ser>
          <c:idx val="1"/>
          <c:order val="1"/>
          <c:tx>
            <c:strRef>
              <c:f>'Deduction&amp;Hours'!$C$1</c:f>
              <c:strCache>
                <c:ptCount val="1"/>
                <c:pt idx="0">
                  <c:v>Total Deduction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'Deduction&amp;Hours'!$A$2:$A$4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Total</c:v>
                </c:pt>
              </c:strCache>
            </c:strRef>
          </c:cat>
          <c:val>
            <c:numRef>
              <c:f>'Deduction&amp;Hours'!$C$2:$C$4</c:f>
              <c:numCache>
                <c:formatCode>[$₱-3409]#,##0.00</c:formatCode>
                <c:ptCount val="3"/>
                <c:pt idx="0">
                  <c:v>116413.66666829998</c:v>
                </c:pt>
                <c:pt idx="1">
                  <c:v>18723.000000399999</c:v>
                </c:pt>
                <c:pt idx="2">
                  <c:v>135136.66666869997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2-4B78-AC53-D49B00A1FD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0883887"/>
        <c:axId val="250893039"/>
      </c:barChart>
      <c:catAx>
        <c:axId val="25088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93039"/>
        <c:crosses val="autoZero"/>
        <c:auto val="1"/>
        <c:lblAlgn val="ctr"/>
        <c:lblOffset val="100"/>
        <c:noMultiLvlLbl val="0"/>
      </c:catAx>
      <c:valAx>
        <c:axId val="25089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8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and Target Total (Gender Based)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'RISK AND TARGET'!$A$2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'RISK AND TARGET'!$B$1:$C$1</c:f>
              <c:strCache>
                <c:ptCount val="2"/>
                <c:pt idx="0">
                  <c:v>RISK_Adjustment Total</c:v>
                </c:pt>
                <c:pt idx="1">
                  <c:v>TARGET_Adjusted Total</c:v>
                </c:pt>
              </c:strCache>
            </c:strRef>
          </c:cat>
          <c:val>
            <c:numRef>
              <c:f>'RISK AND TARGET'!$B$2:$C$2</c:f>
              <c:numCache>
                <c:formatCode>General</c:formatCode>
                <c:ptCount val="2"/>
                <c:pt idx="0" formatCode="#,##0">
                  <c:v>3309945</c:v>
                </c:pt>
                <c:pt idx="1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0-47E2-9CDA-C44B68363A13}"/>
            </c:ext>
          </c:extLst>
        </c:ser>
        <c:ser>
          <c:idx val="1"/>
          <c:order val="1"/>
          <c:tx>
            <c:strRef>
              <c:f>'RISK AND TARGET'!$A$3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'RISK AND TARGET'!$B$1:$C$1</c:f>
              <c:strCache>
                <c:ptCount val="2"/>
                <c:pt idx="0">
                  <c:v>RISK_Adjustment Total</c:v>
                </c:pt>
                <c:pt idx="1">
                  <c:v>TARGET_Adjusted Total</c:v>
                </c:pt>
              </c:strCache>
            </c:strRef>
          </c:cat>
          <c:val>
            <c:numRef>
              <c:f>'RISK AND TARGET'!$B$3:$C$3</c:f>
              <c:numCache>
                <c:formatCode>General</c:formatCode>
                <c:ptCount val="2"/>
                <c:pt idx="0" formatCode="#,##0">
                  <c:v>731979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0-47E2-9CDA-C44B68363A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50909679"/>
        <c:axId val="250910511"/>
      </c:barChart>
      <c:catAx>
        <c:axId val="2509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10511"/>
        <c:crosses val="autoZero"/>
        <c:auto val="1"/>
        <c:lblAlgn val="ctr"/>
        <c:lblOffset val="100"/>
        <c:noMultiLvlLbl val="0"/>
      </c:catAx>
      <c:valAx>
        <c:axId val="250910511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5090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  <cx:data id="1">
      <cx:strDim type="cat">
        <cx:f>_xlchart.v1.11</cx:f>
      </cx:strDim>
      <cx:numDim type="val">
        <cx:f>_xlchart.v1.15</cx:f>
      </cx:numDim>
    </cx:data>
    <cx:data id="2">
      <cx:strDim type="cat">
        <cx:f>_xlchart.v1.11</cx:f>
      </cx:strDim>
      <cx:numDim type="val">
        <cx:f>_xlchart.v1.17</cx:f>
      </cx:numDim>
    </cx:data>
    <cx:data id="3">
      <cx:strDim type="cat">
        <cx:f>_xlchart.v1.11</cx:f>
      </cx:strDim>
      <cx:numDim type="val">
        <cx:f>_xlchart.v1.19</cx:f>
      </cx:numDim>
    </cx:data>
    <cx:data id="4">
      <cx:strDim type="cat">
        <cx:f>_xlchart.v1.11</cx:f>
      </cx:strDim>
      <cx:numDim type="val">
        <cx:f>_xlchart.v1.21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Employment &amp; Education &amp; Occupation Table</a:t>
            </a:r>
          </a:p>
        </cx:rich>
      </cx:tx>
    </cx:title>
    <cx:plotArea>
      <cx:plotAreaRegion>
        <cx:series layoutId="clusteredColumn" uniqueId="{E69F2253-36E9-4CE3-B50A-CEEF0F4A4324}" formatIdx="0">
          <cx:tx>
            <cx:txData>
              <cx:f>_xlchart.v1.12</cx:f>
              <cx:v>Total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clusteredColumn" hidden="1" uniqueId="{8CF9324C-6BCF-4680-A377-738EB8C0C802}" formatIdx="2">
          <cx:tx>
            <cx:txData>
              <cx:f>_xlchart.v1.14</cx:f>
              <cx:v>Education</cx:v>
            </cx:txData>
          </cx:tx>
          <cx:dataLabels pos="inEnd">
            <cx:visibility seriesName="0" categoryName="0" value="1"/>
          </cx:dataLabels>
          <cx:dataId val="1"/>
          <cx:layoutPr>
            <cx:aggregation/>
          </cx:layoutPr>
          <cx:axisId val="1"/>
        </cx:series>
        <cx:series layoutId="clusteredColumn" hidden="1" uniqueId="{A630FAAB-A6B9-4723-BF02-8B9E627E05E6}" formatIdx="4">
          <cx:tx>
            <cx:txData>
              <cx:f>_xlchart.v1.16</cx:f>
              <cx:v>Total</cx:v>
            </cx:txData>
          </cx:tx>
          <cx:dataLabels pos="inEnd">
            <cx:visibility seriesName="0" categoryName="0" value="1"/>
          </cx:dataLabels>
          <cx:dataId val="2"/>
          <cx:layoutPr>
            <cx:aggregation/>
          </cx:layoutPr>
          <cx:axisId val="1"/>
        </cx:series>
        <cx:series layoutId="clusteredColumn" hidden="1" uniqueId="{4CB06B00-DE3D-4C8C-87FA-0C6767B9756D}" formatIdx="6">
          <cx:tx>
            <cx:txData>
              <cx:f>_xlchart.v1.18</cx:f>
              <cx:v>Occupation</cx:v>
            </cx:txData>
          </cx:tx>
          <cx:dataLabels pos="inEnd">
            <cx:visibility seriesName="0" categoryName="0" value="1"/>
          </cx:dataLabels>
          <cx:dataId val="3"/>
          <cx:layoutPr>
            <cx:aggregation/>
          </cx:layoutPr>
          <cx:axisId val="1"/>
        </cx:series>
        <cx:series layoutId="clusteredColumn" hidden="1" uniqueId="{9103A7A1-6DD9-41DD-8F93-E8A8E808BB6C}" formatIdx="8">
          <cx:tx>
            <cx:txData>
              <cx:f>_xlchart.v1.20</cx:f>
              <cx:v>Total</cx:v>
            </cx:txData>
          </cx:tx>
          <cx:dataLabels pos="inEnd">
            <cx:visibility seriesName="0" categoryName="0" value="1"/>
          </cx:dataLabels>
          <cx:dataId val="4"/>
          <cx:layoutPr>
            <cx:aggregation/>
          </cx:layoutPr>
          <cx:axisId val="1"/>
        </cx:series>
        <cx:series layoutId="paretoLine" ownerIdx="0" uniqueId="{8A82B66F-D66B-4AEB-B794-E70B516694FA}" formatIdx="1">
          <cx:axisId val="2"/>
        </cx:series>
        <cx:series layoutId="paretoLine" ownerIdx="1" uniqueId="{47E580AF-6663-47BA-B583-8C5E14ED12FD}" formatIdx="3">
          <cx:axisId val="2"/>
        </cx:series>
        <cx:series layoutId="paretoLine" ownerIdx="2" uniqueId="{2A253EAB-8F29-4E0B-86D6-4A18061B6426}" formatIdx="5">
          <cx:axisId val="2"/>
        </cx:series>
        <cx:series layoutId="paretoLine" ownerIdx="3" uniqueId="{042DA37E-BF1C-4D11-8730-895BE14DE9B2}" formatIdx="7">
          <cx:axisId val="2"/>
        </cx:series>
        <cx:series layoutId="paretoLine" ownerIdx="4" uniqueId="{127B94BE-A61F-4E5C-BED4-288F9DD22B35}" formatIdx="9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9525</xdr:rowOff>
    </xdr:from>
    <xdr:to>
      <xdr:col>13</xdr:col>
      <xdr:colOff>314325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2</xdr:row>
      <xdr:rowOff>9525</xdr:rowOff>
    </xdr:from>
    <xdr:to>
      <xdr:col>16</xdr:col>
      <xdr:colOff>657225</xdr:colOff>
      <xdr:row>25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9525</xdr:rowOff>
    </xdr:from>
    <xdr:to>
      <xdr:col>13</xdr:col>
      <xdr:colOff>676275</xdr:colOff>
      <xdr:row>23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9525</xdr:rowOff>
    </xdr:from>
    <xdr:to>
      <xdr:col>13</xdr:col>
      <xdr:colOff>676274</xdr:colOff>
      <xdr:row>25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671511</xdr:colOff>
      <xdr:row>1</xdr:row>
      <xdr:rowOff>9525</xdr:rowOff>
    </xdr:from>
    <xdr:to>
      <xdr:col>12</xdr:col>
      <xdr:colOff>85725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1</xdr:row>
      <xdr:rowOff>9525</xdr:rowOff>
    </xdr:from>
    <xdr:to>
      <xdr:col>11</xdr:col>
      <xdr:colOff>676274</xdr:colOff>
      <xdr:row>24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001"/>
  <sheetViews>
    <sheetView tabSelected="1" workbookViewId="0">
      <selection activeCell="I2" sqref="I2"/>
    </sheetView>
  </sheetViews>
  <sheetFormatPr defaultRowHeight="14.25"/>
  <cols>
    <col min="2" max="2" width="10.75" customWidth="1"/>
    <col min="3" max="3" width="12.625" customWidth="1"/>
    <col min="4" max="4" width="10.875" customWidth="1"/>
    <col min="5" max="5" width="10" customWidth="1"/>
    <col min="6" max="6" width="11.75" customWidth="1"/>
    <col min="7" max="7" width="10.25" customWidth="1"/>
    <col min="8" max="8" width="10.75" customWidth="1"/>
    <col min="9" max="9" width="11.125" customWidth="1"/>
    <col min="11" max="11" width="19.25" customWidth="1"/>
    <col min="12" max="12" width="20.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1004641</v>
      </c>
      <c r="B2">
        <v>38</v>
      </c>
      <c r="C2" t="s">
        <v>12</v>
      </c>
      <c r="D2" t="s">
        <v>13</v>
      </c>
      <c r="E2" t="s">
        <v>14</v>
      </c>
      <c r="F2" t="s">
        <v>15</v>
      </c>
      <c r="G2">
        <v>81838</v>
      </c>
      <c r="H2" t="s">
        <v>16</v>
      </c>
      <c r="I2">
        <v>0</v>
      </c>
      <c r="J2">
        <v>72</v>
      </c>
      <c r="K2">
        <v>0</v>
      </c>
      <c r="L2">
        <v>0</v>
      </c>
    </row>
    <row r="3" spans="1:12">
      <c r="A3">
        <v>1010229</v>
      </c>
      <c r="B3">
        <v>35</v>
      </c>
      <c r="C3" t="s">
        <v>12</v>
      </c>
      <c r="D3" t="s">
        <v>17</v>
      </c>
      <c r="E3" t="s">
        <v>18</v>
      </c>
      <c r="F3" t="s">
        <v>19</v>
      </c>
      <c r="G3">
        <v>72099</v>
      </c>
      <c r="H3" t="s">
        <v>20</v>
      </c>
      <c r="I3">
        <v>0</v>
      </c>
      <c r="J3">
        <v>30</v>
      </c>
      <c r="K3">
        <v>0</v>
      </c>
      <c r="L3">
        <v>0</v>
      </c>
    </row>
    <row r="4" spans="1:12">
      <c r="A4">
        <v>1024587</v>
      </c>
      <c r="B4">
        <v>32</v>
      </c>
      <c r="C4" t="s">
        <v>12</v>
      </c>
      <c r="D4" t="s">
        <v>21</v>
      </c>
      <c r="E4" t="s">
        <v>22</v>
      </c>
      <c r="F4" t="s">
        <v>23</v>
      </c>
      <c r="G4">
        <v>154676.74</v>
      </c>
      <c r="H4" t="s">
        <v>20</v>
      </c>
      <c r="I4">
        <v>0</v>
      </c>
      <c r="J4">
        <v>40</v>
      </c>
      <c r="K4">
        <v>0</v>
      </c>
      <c r="L4">
        <v>0</v>
      </c>
    </row>
    <row r="5" spans="1:12">
      <c r="A5">
        <v>1038288</v>
      </c>
      <c r="B5">
        <v>45</v>
      </c>
      <c r="C5" t="s">
        <v>12</v>
      </c>
      <c r="D5" t="s">
        <v>24</v>
      </c>
      <c r="E5" t="s">
        <v>25</v>
      </c>
      <c r="F5" t="s">
        <v>26</v>
      </c>
      <c r="G5">
        <v>27743.82</v>
      </c>
      <c r="H5" t="s">
        <v>20</v>
      </c>
      <c r="I5">
        <v>0</v>
      </c>
      <c r="J5">
        <v>55</v>
      </c>
      <c r="K5">
        <v>7298</v>
      </c>
      <c r="L5">
        <v>1</v>
      </c>
    </row>
    <row r="6" spans="1:12">
      <c r="A6">
        <v>1044221</v>
      </c>
      <c r="B6">
        <v>60</v>
      </c>
      <c r="C6" t="s">
        <v>12</v>
      </c>
      <c r="D6" t="s">
        <v>13</v>
      </c>
      <c r="E6" t="s">
        <v>25</v>
      </c>
      <c r="F6" t="s">
        <v>27</v>
      </c>
      <c r="G6">
        <v>7568.23</v>
      </c>
      <c r="H6" t="s">
        <v>20</v>
      </c>
      <c r="I6">
        <v>0</v>
      </c>
      <c r="J6">
        <v>40</v>
      </c>
      <c r="K6">
        <v>15024</v>
      </c>
      <c r="L6">
        <v>1</v>
      </c>
    </row>
    <row r="7" spans="1:12">
      <c r="A7">
        <v>1047095</v>
      </c>
      <c r="B7">
        <v>74</v>
      </c>
      <c r="C7" t="s">
        <v>12</v>
      </c>
      <c r="D7" t="s">
        <v>21</v>
      </c>
      <c r="E7" t="s">
        <v>25</v>
      </c>
      <c r="F7" t="s">
        <v>15</v>
      </c>
      <c r="G7">
        <v>33144.400000000001</v>
      </c>
      <c r="H7" t="s">
        <v>20</v>
      </c>
      <c r="I7">
        <v>0</v>
      </c>
      <c r="J7">
        <v>30</v>
      </c>
      <c r="K7">
        <v>0</v>
      </c>
      <c r="L7">
        <v>0</v>
      </c>
    </row>
    <row r="8" spans="1:12">
      <c r="A8">
        <v>1047698</v>
      </c>
      <c r="B8">
        <v>43</v>
      </c>
      <c r="C8" t="s">
        <v>12</v>
      </c>
      <c r="D8" t="s">
        <v>24</v>
      </c>
      <c r="E8" t="s">
        <v>25</v>
      </c>
      <c r="F8" t="s">
        <v>27</v>
      </c>
      <c r="G8">
        <v>43391.17</v>
      </c>
      <c r="H8" t="s">
        <v>20</v>
      </c>
      <c r="I8">
        <v>0</v>
      </c>
      <c r="J8">
        <v>50</v>
      </c>
      <c r="K8">
        <v>22418</v>
      </c>
      <c r="L8">
        <v>1</v>
      </c>
    </row>
    <row r="9" spans="1:12">
      <c r="A9">
        <v>1053888</v>
      </c>
      <c r="B9">
        <v>35</v>
      </c>
      <c r="C9" t="s">
        <v>12</v>
      </c>
      <c r="D9" t="s">
        <v>28</v>
      </c>
      <c r="E9" t="s">
        <v>25</v>
      </c>
      <c r="F9" t="s">
        <v>29</v>
      </c>
      <c r="G9">
        <v>59906.65</v>
      </c>
      <c r="H9" t="s">
        <v>20</v>
      </c>
      <c r="I9">
        <v>0</v>
      </c>
      <c r="J9">
        <v>40</v>
      </c>
      <c r="K9">
        <v>0</v>
      </c>
      <c r="L9">
        <v>0</v>
      </c>
    </row>
    <row r="10" spans="1:12">
      <c r="A10">
        <v>1061323</v>
      </c>
      <c r="B10">
        <v>25</v>
      </c>
      <c r="C10" t="s">
        <v>12</v>
      </c>
      <c r="D10" t="s">
        <v>17</v>
      </c>
      <c r="E10" t="s">
        <v>22</v>
      </c>
      <c r="F10" t="s">
        <v>23</v>
      </c>
      <c r="G10">
        <v>126888.91</v>
      </c>
      <c r="H10" t="s">
        <v>16</v>
      </c>
      <c r="I10">
        <v>0</v>
      </c>
      <c r="J10">
        <v>40</v>
      </c>
      <c r="K10">
        <v>0</v>
      </c>
      <c r="L10">
        <v>0</v>
      </c>
    </row>
    <row r="11" spans="1:12">
      <c r="A11">
        <v>1062363</v>
      </c>
      <c r="B11">
        <v>22</v>
      </c>
      <c r="C11" t="s">
        <v>12</v>
      </c>
      <c r="D11" t="s">
        <v>21</v>
      </c>
      <c r="E11" t="s">
        <v>18</v>
      </c>
      <c r="F11" t="s">
        <v>30</v>
      </c>
      <c r="G11">
        <v>52466.49</v>
      </c>
      <c r="H11" t="s">
        <v>16</v>
      </c>
      <c r="I11">
        <v>0</v>
      </c>
      <c r="J11">
        <v>37</v>
      </c>
      <c r="K11">
        <v>0</v>
      </c>
      <c r="L11">
        <v>0</v>
      </c>
    </row>
    <row r="12" spans="1:12">
      <c r="A12">
        <v>1068642</v>
      </c>
      <c r="B12">
        <v>48</v>
      </c>
      <c r="C12" t="s">
        <v>12</v>
      </c>
      <c r="D12" t="s">
        <v>13</v>
      </c>
      <c r="E12" t="s">
        <v>22</v>
      </c>
      <c r="F12" t="s">
        <v>15</v>
      </c>
      <c r="G12">
        <v>291416.11</v>
      </c>
      <c r="H12" t="s">
        <v>16</v>
      </c>
      <c r="I12">
        <v>0</v>
      </c>
      <c r="J12">
        <v>35</v>
      </c>
      <c r="K12">
        <v>0</v>
      </c>
      <c r="L12">
        <v>0</v>
      </c>
    </row>
    <row r="13" spans="1:12">
      <c r="A13">
        <v>1071615</v>
      </c>
      <c r="B13">
        <v>60</v>
      </c>
      <c r="C13" t="s">
        <v>12</v>
      </c>
      <c r="D13" t="s">
        <v>31</v>
      </c>
      <c r="E13" t="s">
        <v>32</v>
      </c>
      <c r="F13" t="s">
        <v>23</v>
      </c>
      <c r="G13">
        <v>24155.31</v>
      </c>
      <c r="H13" t="s">
        <v>20</v>
      </c>
      <c r="I13">
        <v>0</v>
      </c>
      <c r="J13">
        <v>40</v>
      </c>
      <c r="K13">
        <v>0</v>
      </c>
      <c r="L13">
        <v>0</v>
      </c>
    </row>
    <row r="14" spans="1:12">
      <c r="A14">
        <v>1071878</v>
      </c>
      <c r="B14">
        <v>21</v>
      </c>
      <c r="C14" t="s">
        <v>12</v>
      </c>
      <c r="D14" t="s">
        <v>13</v>
      </c>
      <c r="E14" t="s">
        <v>18</v>
      </c>
      <c r="F14" t="s">
        <v>15</v>
      </c>
      <c r="G14">
        <v>143254.85999999999</v>
      </c>
      <c r="H14" t="s">
        <v>16</v>
      </c>
      <c r="I14">
        <v>0</v>
      </c>
      <c r="J14">
        <v>35</v>
      </c>
      <c r="K14">
        <v>0</v>
      </c>
      <c r="L14">
        <v>0</v>
      </c>
    </row>
    <row r="15" spans="1:12">
      <c r="A15">
        <v>1077831</v>
      </c>
      <c r="B15">
        <v>21</v>
      </c>
      <c r="C15" t="s">
        <v>12</v>
      </c>
      <c r="D15" t="s">
        <v>13</v>
      </c>
      <c r="E15" t="s">
        <v>18</v>
      </c>
      <c r="F15" t="s">
        <v>29</v>
      </c>
      <c r="G15">
        <v>120554.81</v>
      </c>
      <c r="H15" t="s">
        <v>20</v>
      </c>
      <c r="I15">
        <v>0</v>
      </c>
      <c r="J15">
        <v>40</v>
      </c>
      <c r="K15">
        <v>0</v>
      </c>
      <c r="L15">
        <v>0</v>
      </c>
    </row>
    <row r="16" spans="1:12">
      <c r="A16">
        <v>1084870</v>
      </c>
      <c r="B16">
        <v>50</v>
      </c>
      <c r="C16" t="s">
        <v>12</v>
      </c>
      <c r="D16" t="s">
        <v>33</v>
      </c>
      <c r="E16" t="s">
        <v>25</v>
      </c>
      <c r="F16" t="s">
        <v>27</v>
      </c>
      <c r="G16">
        <v>34919.160000000003</v>
      </c>
      <c r="H16" t="s">
        <v>20</v>
      </c>
      <c r="I16">
        <v>0</v>
      </c>
      <c r="J16">
        <v>40</v>
      </c>
      <c r="K16">
        <v>7298</v>
      </c>
      <c r="L16">
        <v>1</v>
      </c>
    </row>
    <row r="17" spans="1:12">
      <c r="A17">
        <v>1085176</v>
      </c>
      <c r="B17">
        <v>37</v>
      </c>
      <c r="C17" t="s">
        <v>12</v>
      </c>
      <c r="D17" t="s">
        <v>21</v>
      </c>
      <c r="E17" t="s">
        <v>22</v>
      </c>
      <c r="F17" t="s">
        <v>27</v>
      </c>
      <c r="G17">
        <v>67176.789999999994</v>
      </c>
      <c r="H17" t="s">
        <v>20</v>
      </c>
      <c r="I17">
        <v>0</v>
      </c>
      <c r="J17">
        <v>35</v>
      </c>
      <c r="K17">
        <v>0</v>
      </c>
      <c r="L17">
        <v>0</v>
      </c>
    </row>
    <row r="18" spans="1:12">
      <c r="A18">
        <v>1093662</v>
      </c>
      <c r="B18">
        <v>30</v>
      </c>
      <c r="C18" t="s">
        <v>34</v>
      </c>
      <c r="D18" t="s">
        <v>21</v>
      </c>
      <c r="E18" t="s">
        <v>22</v>
      </c>
      <c r="F18" t="s">
        <v>26</v>
      </c>
      <c r="G18">
        <v>9608.48</v>
      </c>
      <c r="H18" t="s">
        <v>20</v>
      </c>
      <c r="I18">
        <v>0</v>
      </c>
      <c r="J18">
        <v>40</v>
      </c>
      <c r="K18">
        <v>0</v>
      </c>
      <c r="L18">
        <v>0</v>
      </c>
    </row>
    <row r="19" spans="1:12">
      <c r="A19">
        <v>1094029</v>
      </c>
      <c r="B19">
        <v>32</v>
      </c>
      <c r="C19" t="s">
        <v>12</v>
      </c>
      <c r="D19" t="s">
        <v>21</v>
      </c>
      <c r="E19" t="s">
        <v>25</v>
      </c>
      <c r="F19" t="s">
        <v>29</v>
      </c>
      <c r="G19">
        <v>12475.84</v>
      </c>
      <c r="H19" t="s">
        <v>20</v>
      </c>
      <c r="I19">
        <v>0</v>
      </c>
      <c r="J19">
        <v>40</v>
      </c>
      <c r="K19">
        <v>0</v>
      </c>
      <c r="L19">
        <v>0</v>
      </c>
    </row>
    <row r="20" spans="1:12">
      <c r="A20">
        <v>1099084</v>
      </c>
      <c r="B20">
        <v>65</v>
      </c>
      <c r="C20" t="s">
        <v>35</v>
      </c>
      <c r="D20" t="s">
        <v>13</v>
      </c>
      <c r="E20" t="s">
        <v>25</v>
      </c>
      <c r="F20" t="s">
        <v>30</v>
      </c>
      <c r="G20">
        <v>32963.39</v>
      </c>
      <c r="H20" t="s">
        <v>20</v>
      </c>
      <c r="I20">
        <v>0</v>
      </c>
      <c r="J20">
        <v>40</v>
      </c>
      <c r="K20">
        <v>0</v>
      </c>
      <c r="L20">
        <v>0</v>
      </c>
    </row>
    <row r="21" spans="1:12">
      <c r="A21">
        <v>1099829</v>
      </c>
      <c r="B21">
        <v>28</v>
      </c>
      <c r="C21" t="s">
        <v>12</v>
      </c>
      <c r="D21" t="s">
        <v>13</v>
      </c>
      <c r="E21" t="s">
        <v>25</v>
      </c>
      <c r="F21" t="s">
        <v>27</v>
      </c>
      <c r="G21">
        <v>31534.97</v>
      </c>
      <c r="H21" t="s">
        <v>20</v>
      </c>
      <c r="I21">
        <v>0</v>
      </c>
      <c r="J21">
        <v>55</v>
      </c>
      <c r="K21">
        <v>0</v>
      </c>
      <c r="L21">
        <v>0</v>
      </c>
    </row>
    <row r="22" spans="1:12">
      <c r="A22">
        <v>1110947</v>
      </c>
      <c r="B22">
        <v>40</v>
      </c>
      <c r="C22" t="s">
        <v>36</v>
      </c>
      <c r="D22" t="s">
        <v>31</v>
      </c>
      <c r="E22" t="s">
        <v>22</v>
      </c>
      <c r="F22" t="s">
        <v>27</v>
      </c>
      <c r="G22">
        <v>182165.08</v>
      </c>
      <c r="H22" t="s">
        <v>16</v>
      </c>
      <c r="I22">
        <v>0</v>
      </c>
      <c r="J22">
        <v>40</v>
      </c>
      <c r="K22">
        <v>0</v>
      </c>
      <c r="L22">
        <v>0</v>
      </c>
    </row>
    <row r="23" spans="1:12">
      <c r="A23">
        <v>1113899</v>
      </c>
      <c r="B23">
        <v>41</v>
      </c>
      <c r="C23" t="s">
        <v>37</v>
      </c>
      <c r="D23" t="s">
        <v>24</v>
      </c>
      <c r="E23" t="s">
        <v>22</v>
      </c>
      <c r="F23" t="s">
        <v>27</v>
      </c>
      <c r="G23">
        <v>70603.7</v>
      </c>
      <c r="H23" t="s">
        <v>20</v>
      </c>
      <c r="I23">
        <v>0</v>
      </c>
      <c r="J23">
        <v>40</v>
      </c>
      <c r="K23">
        <v>0</v>
      </c>
      <c r="L23">
        <v>0</v>
      </c>
    </row>
    <row r="24" spans="1:12">
      <c r="A24">
        <v>1126025</v>
      </c>
      <c r="B24">
        <v>30</v>
      </c>
      <c r="C24" t="s">
        <v>12</v>
      </c>
      <c r="D24" t="s">
        <v>21</v>
      </c>
      <c r="E24" t="s">
        <v>18</v>
      </c>
      <c r="F24" t="s">
        <v>15</v>
      </c>
      <c r="G24">
        <v>88125.97</v>
      </c>
      <c r="H24" t="s">
        <v>20</v>
      </c>
      <c r="I24">
        <v>0</v>
      </c>
      <c r="J24">
        <v>30</v>
      </c>
      <c r="K24">
        <v>0</v>
      </c>
      <c r="L24">
        <v>0</v>
      </c>
    </row>
    <row r="25" spans="1:12">
      <c r="A25">
        <v>1129687</v>
      </c>
      <c r="B25">
        <v>38</v>
      </c>
      <c r="C25" t="s">
        <v>12</v>
      </c>
      <c r="D25" t="s">
        <v>21</v>
      </c>
      <c r="E25" t="s">
        <v>25</v>
      </c>
      <c r="F25" t="s">
        <v>26</v>
      </c>
      <c r="G25">
        <v>8670.9</v>
      </c>
      <c r="H25" t="s">
        <v>20</v>
      </c>
      <c r="I25">
        <v>0</v>
      </c>
      <c r="J25">
        <v>40</v>
      </c>
      <c r="K25">
        <v>0</v>
      </c>
      <c r="L25">
        <v>0</v>
      </c>
    </row>
    <row r="26" spans="1:12">
      <c r="A26">
        <v>1133761</v>
      </c>
      <c r="B26">
        <v>23</v>
      </c>
      <c r="C26" t="s">
        <v>12</v>
      </c>
      <c r="D26" t="s">
        <v>38</v>
      </c>
      <c r="E26" t="s">
        <v>14</v>
      </c>
      <c r="F26" t="s">
        <v>39</v>
      </c>
      <c r="G26">
        <v>260405.44</v>
      </c>
      <c r="H26" t="s">
        <v>20</v>
      </c>
      <c r="I26">
        <v>0</v>
      </c>
      <c r="J26">
        <v>35</v>
      </c>
      <c r="K26">
        <v>0</v>
      </c>
      <c r="L26">
        <v>0</v>
      </c>
    </row>
    <row r="27" spans="1:12">
      <c r="A27">
        <v>1135666</v>
      </c>
      <c r="B27">
        <v>42</v>
      </c>
      <c r="C27" t="s">
        <v>37</v>
      </c>
      <c r="D27" t="s">
        <v>13</v>
      </c>
      <c r="E27" t="s">
        <v>18</v>
      </c>
      <c r="F27" t="s">
        <v>27</v>
      </c>
      <c r="G27">
        <v>66139.360000000001</v>
      </c>
      <c r="H27" t="s">
        <v>16</v>
      </c>
      <c r="I27">
        <v>0</v>
      </c>
      <c r="J27">
        <v>40</v>
      </c>
      <c r="K27">
        <v>0</v>
      </c>
      <c r="L27">
        <v>0</v>
      </c>
    </row>
    <row r="28" spans="1:12">
      <c r="A28">
        <v>1139749</v>
      </c>
      <c r="B28">
        <v>26</v>
      </c>
      <c r="C28" t="s">
        <v>12</v>
      </c>
      <c r="D28" t="s">
        <v>24</v>
      </c>
      <c r="E28" t="s">
        <v>18</v>
      </c>
      <c r="F28" t="s">
        <v>30</v>
      </c>
      <c r="G28">
        <v>73751.48</v>
      </c>
      <c r="H28" t="s">
        <v>16</v>
      </c>
      <c r="I28">
        <v>0</v>
      </c>
      <c r="J28">
        <v>40</v>
      </c>
      <c r="K28">
        <v>0</v>
      </c>
      <c r="L28">
        <v>0</v>
      </c>
    </row>
    <row r="29" spans="1:12">
      <c r="A29">
        <v>1141887</v>
      </c>
      <c r="B29">
        <v>32</v>
      </c>
      <c r="C29" t="s">
        <v>34</v>
      </c>
      <c r="D29" t="s">
        <v>21</v>
      </c>
      <c r="E29" t="s">
        <v>25</v>
      </c>
      <c r="F29" t="s">
        <v>30</v>
      </c>
      <c r="G29">
        <v>1428.27</v>
      </c>
      <c r="H29" t="s">
        <v>20</v>
      </c>
      <c r="I29">
        <v>0</v>
      </c>
      <c r="J29">
        <v>60</v>
      </c>
      <c r="K29">
        <v>28235</v>
      </c>
      <c r="L29">
        <v>1</v>
      </c>
    </row>
    <row r="30" spans="1:12">
      <c r="A30">
        <v>1142177</v>
      </c>
      <c r="B30">
        <v>49</v>
      </c>
      <c r="C30" t="s">
        <v>40</v>
      </c>
      <c r="D30" t="s">
        <v>13</v>
      </c>
      <c r="E30" t="s">
        <v>25</v>
      </c>
      <c r="F30" t="s">
        <v>41</v>
      </c>
      <c r="G30">
        <v>15345.33</v>
      </c>
      <c r="H30" t="s">
        <v>20</v>
      </c>
      <c r="I30">
        <v>0</v>
      </c>
      <c r="J30">
        <v>40</v>
      </c>
      <c r="K30">
        <v>0</v>
      </c>
      <c r="L30">
        <v>1</v>
      </c>
    </row>
    <row r="31" spans="1:12">
      <c r="A31">
        <v>1142367</v>
      </c>
      <c r="B31">
        <v>26</v>
      </c>
      <c r="C31" t="s">
        <v>12</v>
      </c>
      <c r="D31" t="s">
        <v>21</v>
      </c>
      <c r="E31" t="s">
        <v>25</v>
      </c>
      <c r="F31" t="s">
        <v>26</v>
      </c>
      <c r="G31">
        <v>48114.39</v>
      </c>
      <c r="H31" t="s">
        <v>20</v>
      </c>
      <c r="I31">
        <v>0</v>
      </c>
      <c r="J31">
        <v>40</v>
      </c>
      <c r="K31">
        <v>0</v>
      </c>
      <c r="L31">
        <v>0</v>
      </c>
    </row>
    <row r="32" spans="1:12">
      <c r="A32">
        <v>1142837</v>
      </c>
      <c r="B32">
        <v>28</v>
      </c>
      <c r="C32" t="s">
        <v>12</v>
      </c>
      <c r="D32" t="s">
        <v>42</v>
      </c>
      <c r="E32" t="s">
        <v>25</v>
      </c>
      <c r="F32" t="s">
        <v>29</v>
      </c>
      <c r="G32">
        <v>33493.89</v>
      </c>
      <c r="H32" t="s">
        <v>20</v>
      </c>
      <c r="I32">
        <v>0</v>
      </c>
      <c r="J32">
        <v>40</v>
      </c>
      <c r="K32">
        <v>0</v>
      </c>
      <c r="L32">
        <v>0</v>
      </c>
    </row>
    <row r="33" spans="1:12">
      <c r="A33">
        <v>1145025</v>
      </c>
      <c r="B33">
        <v>41</v>
      </c>
      <c r="C33" t="s">
        <v>40</v>
      </c>
      <c r="D33" t="s">
        <v>24</v>
      </c>
      <c r="E33" t="s">
        <v>25</v>
      </c>
      <c r="F33" t="s">
        <v>41</v>
      </c>
      <c r="G33">
        <v>54653.36</v>
      </c>
      <c r="H33" t="s">
        <v>20</v>
      </c>
      <c r="I33">
        <v>0</v>
      </c>
      <c r="J33">
        <v>24</v>
      </c>
      <c r="K33">
        <v>0</v>
      </c>
      <c r="L33">
        <v>0</v>
      </c>
    </row>
    <row r="34" spans="1:12">
      <c r="A34">
        <v>1146358</v>
      </c>
      <c r="B34">
        <v>46</v>
      </c>
      <c r="C34" t="s">
        <v>12</v>
      </c>
      <c r="D34" t="s">
        <v>21</v>
      </c>
      <c r="E34" t="s">
        <v>18</v>
      </c>
      <c r="F34" t="s">
        <v>15</v>
      </c>
      <c r="G34">
        <v>229077.27</v>
      </c>
      <c r="H34" t="s">
        <v>16</v>
      </c>
      <c r="I34">
        <v>0</v>
      </c>
      <c r="J34">
        <v>24</v>
      </c>
      <c r="K34">
        <v>0</v>
      </c>
      <c r="L34">
        <v>0</v>
      </c>
    </row>
    <row r="35" spans="1:12">
      <c r="A35">
        <v>1147562</v>
      </c>
      <c r="B35">
        <v>42</v>
      </c>
      <c r="C35" t="s">
        <v>12</v>
      </c>
      <c r="D35" t="s">
        <v>13</v>
      </c>
      <c r="E35" t="s">
        <v>18</v>
      </c>
      <c r="F35" t="s">
        <v>29</v>
      </c>
      <c r="G35">
        <v>59201.06</v>
      </c>
      <c r="H35" t="s">
        <v>16</v>
      </c>
      <c r="I35">
        <v>0</v>
      </c>
      <c r="J35">
        <v>40</v>
      </c>
      <c r="K35">
        <v>0</v>
      </c>
      <c r="L35">
        <v>0</v>
      </c>
    </row>
    <row r="36" spans="1:12">
      <c r="A36">
        <v>1151685</v>
      </c>
      <c r="B36">
        <v>39</v>
      </c>
      <c r="C36" t="s">
        <v>12</v>
      </c>
      <c r="D36" t="s">
        <v>13</v>
      </c>
      <c r="E36" t="s">
        <v>22</v>
      </c>
      <c r="F36" t="s">
        <v>23</v>
      </c>
      <c r="G36">
        <v>31036.73</v>
      </c>
      <c r="H36" t="s">
        <v>16</v>
      </c>
      <c r="I36">
        <v>0</v>
      </c>
      <c r="J36">
        <v>40</v>
      </c>
      <c r="K36">
        <v>0</v>
      </c>
      <c r="L36">
        <v>0</v>
      </c>
    </row>
    <row r="37" spans="1:12">
      <c r="A37">
        <v>1153241</v>
      </c>
      <c r="B37">
        <v>50</v>
      </c>
      <c r="C37" t="s">
        <v>12</v>
      </c>
      <c r="D37" t="s">
        <v>38</v>
      </c>
      <c r="E37" t="s">
        <v>18</v>
      </c>
      <c r="F37" t="s">
        <v>29</v>
      </c>
      <c r="G37">
        <v>187250.07</v>
      </c>
      <c r="H37" t="s">
        <v>16</v>
      </c>
      <c r="I37">
        <v>0</v>
      </c>
      <c r="J37">
        <v>40</v>
      </c>
      <c r="K37">
        <v>0</v>
      </c>
      <c r="L37">
        <v>0</v>
      </c>
    </row>
    <row r="38" spans="1:12">
      <c r="A38">
        <v>1155672</v>
      </c>
      <c r="B38">
        <v>47</v>
      </c>
      <c r="C38" t="s">
        <v>36</v>
      </c>
      <c r="D38" t="s">
        <v>43</v>
      </c>
      <c r="E38" t="s">
        <v>18</v>
      </c>
      <c r="F38" t="s">
        <v>39</v>
      </c>
      <c r="G38">
        <v>161837.75</v>
      </c>
      <c r="H38" t="s">
        <v>16</v>
      </c>
      <c r="I38">
        <v>0</v>
      </c>
      <c r="J38">
        <v>40</v>
      </c>
      <c r="K38">
        <v>0</v>
      </c>
      <c r="L38">
        <v>0</v>
      </c>
    </row>
    <row r="39" spans="1:12">
      <c r="A39">
        <v>1157546</v>
      </c>
      <c r="B39">
        <v>24</v>
      </c>
      <c r="C39" t="s">
        <v>12</v>
      </c>
      <c r="D39" t="s">
        <v>17</v>
      </c>
      <c r="E39" t="s">
        <v>14</v>
      </c>
      <c r="F39" t="s">
        <v>26</v>
      </c>
      <c r="G39">
        <v>193135.59</v>
      </c>
      <c r="H39" t="s">
        <v>20</v>
      </c>
      <c r="I39">
        <v>0</v>
      </c>
      <c r="J39">
        <v>40</v>
      </c>
      <c r="K39">
        <v>8614</v>
      </c>
      <c r="L39">
        <v>1</v>
      </c>
    </row>
    <row r="40" spans="1:12">
      <c r="A40">
        <v>1158519</v>
      </c>
      <c r="B40">
        <v>45</v>
      </c>
      <c r="C40" t="s">
        <v>12</v>
      </c>
      <c r="D40" t="s">
        <v>31</v>
      </c>
      <c r="E40" t="s">
        <v>25</v>
      </c>
      <c r="F40" t="s">
        <v>26</v>
      </c>
      <c r="G40">
        <v>26717.49</v>
      </c>
      <c r="H40" t="s">
        <v>20</v>
      </c>
      <c r="I40">
        <v>0</v>
      </c>
      <c r="J40">
        <v>40</v>
      </c>
      <c r="K40">
        <v>0</v>
      </c>
      <c r="L40">
        <v>0</v>
      </c>
    </row>
    <row r="41" spans="1:12">
      <c r="A41">
        <v>1169595</v>
      </c>
      <c r="B41">
        <v>40</v>
      </c>
      <c r="C41" t="s">
        <v>40</v>
      </c>
      <c r="D41" t="s">
        <v>17</v>
      </c>
      <c r="E41" t="s">
        <v>18</v>
      </c>
      <c r="F41" t="s">
        <v>23</v>
      </c>
      <c r="G41">
        <v>99748.58</v>
      </c>
      <c r="H41" t="s">
        <v>16</v>
      </c>
      <c r="I41">
        <v>0</v>
      </c>
      <c r="J41">
        <v>40</v>
      </c>
      <c r="K41">
        <v>0</v>
      </c>
      <c r="L41">
        <v>0</v>
      </c>
    </row>
    <row r="42" spans="1:12">
      <c r="A42">
        <v>1172381</v>
      </c>
      <c r="B42">
        <v>51</v>
      </c>
      <c r="C42" t="s">
        <v>35</v>
      </c>
      <c r="D42" t="s">
        <v>43</v>
      </c>
      <c r="E42" t="s">
        <v>25</v>
      </c>
      <c r="F42" t="s">
        <v>39</v>
      </c>
      <c r="G42">
        <v>13612.07</v>
      </c>
      <c r="H42" t="s">
        <v>20</v>
      </c>
      <c r="I42">
        <v>0</v>
      </c>
      <c r="J42">
        <v>40</v>
      </c>
      <c r="K42">
        <v>15024</v>
      </c>
      <c r="L42">
        <v>1</v>
      </c>
    </row>
    <row r="43" spans="1:12">
      <c r="A43">
        <v>1172752</v>
      </c>
      <c r="B43">
        <v>77</v>
      </c>
      <c r="C43" t="s">
        <v>12</v>
      </c>
      <c r="D43" t="s">
        <v>21</v>
      </c>
      <c r="E43" t="s">
        <v>25</v>
      </c>
      <c r="F43" t="s">
        <v>15</v>
      </c>
      <c r="G43">
        <v>39950.92</v>
      </c>
      <c r="H43" t="s">
        <v>20</v>
      </c>
      <c r="I43">
        <v>0</v>
      </c>
      <c r="J43">
        <v>25</v>
      </c>
      <c r="K43">
        <v>0</v>
      </c>
      <c r="L43">
        <v>0</v>
      </c>
    </row>
    <row r="44" spans="1:12">
      <c r="A44">
        <v>1177328</v>
      </c>
      <c r="B44">
        <v>35</v>
      </c>
      <c r="C44" t="s">
        <v>12</v>
      </c>
      <c r="D44" t="s">
        <v>13</v>
      </c>
      <c r="E44" t="s">
        <v>25</v>
      </c>
      <c r="F44" t="s">
        <v>41</v>
      </c>
      <c r="G44">
        <v>44130.45</v>
      </c>
      <c r="H44" t="s">
        <v>20</v>
      </c>
      <c r="I44">
        <v>0</v>
      </c>
      <c r="J44">
        <v>45</v>
      </c>
      <c r="K44">
        <v>0</v>
      </c>
      <c r="L44">
        <v>0</v>
      </c>
    </row>
    <row r="45" spans="1:12">
      <c r="A45">
        <v>1178076</v>
      </c>
      <c r="B45">
        <v>39</v>
      </c>
      <c r="C45" t="s">
        <v>12</v>
      </c>
      <c r="D45" t="s">
        <v>44</v>
      </c>
      <c r="E45" t="s">
        <v>22</v>
      </c>
      <c r="F45" t="s">
        <v>45</v>
      </c>
      <c r="G45">
        <v>78516.3</v>
      </c>
      <c r="H45" t="s">
        <v>20</v>
      </c>
      <c r="I45">
        <v>0</v>
      </c>
      <c r="J45">
        <v>50</v>
      </c>
      <c r="K45">
        <v>0</v>
      </c>
      <c r="L45">
        <v>0</v>
      </c>
    </row>
    <row r="46" spans="1:12">
      <c r="A46">
        <v>1197102</v>
      </c>
      <c r="B46">
        <v>39</v>
      </c>
      <c r="C46" t="s">
        <v>37</v>
      </c>
      <c r="D46" t="s">
        <v>24</v>
      </c>
      <c r="E46" t="s">
        <v>18</v>
      </c>
      <c r="F46" t="s">
        <v>27</v>
      </c>
      <c r="G46">
        <v>92268.68</v>
      </c>
      <c r="H46" t="s">
        <v>16</v>
      </c>
      <c r="I46">
        <v>0</v>
      </c>
      <c r="J46">
        <v>40</v>
      </c>
      <c r="K46">
        <v>0</v>
      </c>
      <c r="L46">
        <v>0</v>
      </c>
    </row>
    <row r="47" spans="1:12">
      <c r="A47">
        <v>1199127</v>
      </c>
      <c r="B47">
        <v>63</v>
      </c>
      <c r="C47" t="s">
        <v>35</v>
      </c>
      <c r="D47" t="s">
        <v>24</v>
      </c>
      <c r="E47" t="s">
        <v>25</v>
      </c>
      <c r="F47" t="s">
        <v>46</v>
      </c>
      <c r="G47">
        <v>9092.19</v>
      </c>
      <c r="H47" t="s">
        <v>20</v>
      </c>
      <c r="I47">
        <v>0</v>
      </c>
      <c r="J47">
        <v>40</v>
      </c>
      <c r="K47">
        <v>12467</v>
      </c>
      <c r="L47">
        <v>1</v>
      </c>
    </row>
    <row r="48" spans="1:12">
      <c r="A48">
        <v>1205484</v>
      </c>
      <c r="B48">
        <v>64</v>
      </c>
      <c r="C48" t="s">
        <v>12</v>
      </c>
      <c r="D48" t="s">
        <v>21</v>
      </c>
      <c r="E48" t="s">
        <v>32</v>
      </c>
      <c r="F48" t="s">
        <v>15</v>
      </c>
      <c r="G48">
        <v>148865.82</v>
      </c>
      <c r="H48" t="s">
        <v>16</v>
      </c>
      <c r="I48">
        <v>0</v>
      </c>
      <c r="J48">
        <v>38</v>
      </c>
      <c r="K48">
        <v>0</v>
      </c>
      <c r="L48">
        <v>0</v>
      </c>
    </row>
    <row r="49" spans="1:12">
      <c r="A49">
        <v>1210411</v>
      </c>
      <c r="B49">
        <v>39</v>
      </c>
      <c r="C49" t="s">
        <v>12</v>
      </c>
      <c r="D49" t="s">
        <v>24</v>
      </c>
      <c r="E49" t="s">
        <v>25</v>
      </c>
      <c r="F49" t="s">
        <v>39</v>
      </c>
      <c r="G49">
        <v>21190.02</v>
      </c>
      <c r="H49" t="s">
        <v>20</v>
      </c>
      <c r="I49">
        <v>0</v>
      </c>
      <c r="J49">
        <v>40</v>
      </c>
      <c r="K49">
        <v>3611</v>
      </c>
      <c r="L49">
        <v>1</v>
      </c>
    </row>
    <row r="50" spans="1:12">
      <c r="A50">
        <v>1211118</v>
      </c>
      <c r="B50">
        <v>66</v>
      </c>
      <c r="C50" t="s">
        <v>12</v>
      </c>
      <c r="D50" t="s">
        <v>47</v>
      </c>
      <c r="E50" t="s">
        <v>48</v>
      </c>
      <c r="F50" t="s">
        <v>45</v>
      </c>
      <c r="G50">
        <v>139087.01</v>
      </c>
      <c r="H50" t="s">
        <v>16</v>
      </c>
      <c r="I50">
        <v>0</v>
      </c>
      <c r="J50">
        <v>40</v>
      </c>
      <c r="K50">
        <v>0</v>
      </c>
      <c r="L50">
        <v>0</v>
      </c>
    </row>
    <row r="51" spans="1:12">
      <c r="A51">
        <v>1212771</v>
      </c>
      <c r="B51">
        <v>18</v>
      </c>
      <c r="C51" t="s">
        <v>49</v>
      </c>
      <c r="D51" t="s">
        <v>38</v>
      </c>
      <c r="E51" t="s">
        <v>18</v>
      </c>
      <c r="F51" t="s">
        <v>50</v>
      </c>
      <c r="G51">
        <v>148836.93</v>
      </c>
      <c r="H51" t="s">
        <v>16</v>
      </c>
      <c r="I51">
        <v>0</v>
      </c>
      <c r="J51">
        <v>10</v>
      </c>
      <c r="K51">
        <v>0</v>
      </c>
      <c r="L51">
        <v>0</v>
      </c>
    </row>
    <row r="52" spans="1:12">
      <c r="A52">
        <v>1216471</v>
      </c>
      <c r="B52">
        <v>42</v>
      </c>
      <c r="C52" t="s">
        <v>36</v>
      </c>
      <c r="D52" t="s">
        <v>13</v>
      </c>
      <c r="E52" t="s">
        <v>25</v>
      </c>
      <c r="F52" t="s">
        <v>27</v>
      </c>
      <c r="G52">
        <v>48422.28</v>
      </c>
      <c r="H52" t="s">
        <v>20</v>
      </c>
      <c r="I52">
        <v>0</v>
      </c>
      <c r="J52">
        <v>45</v>
      </c>
      <c r="K52">
        <v>3187</v>
      </c>
      <c r="L52">
        <v>1</v>
      </c>
    </row>
    <row r="53" spans="1:12">
      <c r="A53">
        <v>1218427</v>
      </c>
      <c r="B53">
        <v>31</v>
      </c>
      <c r="C53" t="s">
        <v>36</v>
      </c>
      <c r="D53" t="s">
        <v>13</v>
      </c>
      <c r="E53" t="s">
        <v>18</v>
      </c>
      <c r="F53" t="s">
        <v>23</v>
      </c>
      <c r="G53">
        <v>67012.13</v>
      </c>
      <c r="H53" t="s">
        <v>16</v>
      </c>
      <c r="I53">
        <v>0</v>
      </c>
      <c r="J53">
        <v>40</v>
      </c>
      <c r="K53">
        <v>0</v>
      </c>
      <c r="L53">
        <v>0</v>
      </c>
    </row>
    <row r="54" spans="1:12">
      <c r="A54">
        <v>1222601</v>
      </c>
      <c r="B54">
        <v>31</v>
      </c>
      <c r="C54" t="s">
        <v>12</v>
      </c>
      <c r="D54" t="s">
        <v>24</v>
      </c>
      <c r="E54" t="s">
        <v>25</v>
      </c>
      <c r="F54" t="s">
        <v>27</v>
      </c>
      <c r="G54">
        <v>6333</v>
      </c>
      <c r="H54" t="s">
        <v>20</v>
      </c>
      <c r="I54">
        <v>2246</v>
      </c>
      <c r="J54">
        <v>45</v>
      </c>
      <c r="K54">
        <v>7582</v>
      </c>
      <c r="L54">
        <v>1</v>
      </c>
    </row>
    <row r="55" spans="1:12">
      <c r="A55">
        <v>1226867</v>
      </c>
      <c r="B55">
        <v>45</v>
      </c>
      <c r="C55" t="s">
        <v>12</v>
      </c>
      <c r="D55" t="s">
        <v>39</v>
      </c>
      <c r="E55" t="s">
        <v>18</v>
      </c>
      <c r="F55" t="s">
        <v>39</v>
      </c>
      <c r="G55">
        <v>44102.23</v>
      </c>
      <c r="H55" t="s">
        <v>20</v>
      </c>
      <c r="I55">
        <v>0</v>
      </c>
      <c r="J55">
        <v>40</v>
      </c>
      <c r="K55">
        <v>5222</v>
      </c>
      <c r="L55">
        <v>1</v>
      </c>
    </row>
    <row r="56" spans="1:12">
      <c r="A56">
        <v>1230404</v>
      </c>
      <c r="B56">
        <v>19</v>
      </c>
      <c r="C56" t="s">
        <v>36</v>
      </c>
      <c r="D56" t="s">
        <v>13</v>
      </c>
      <c r="E56" t="s">
        <v>18</v>
      </c>
      <c r="F56" t="s">
        <v>15</v>
      </c>
      <c r="G56">
        <v>97937.09</v>
      </c>
      <c r="H56" t="s">
        <v>16</v>
      </c>
      <c r="I56">
        <v>0</v>
      </c>
      <c r="J56">
        <v>35</v>
      </c>
      <c r="K56">
        <v>0</v>
      </c>
      <c r="L56">
        <v>0</v>
      </c>
    </row>
    <row r="57" spans="1:12">
      <c r="A57">
        <v>1233450</v>
      </c>
      <c r="B57">
        <v>32</v>
      </c>
      <c r="C57" t="s">
        <v>12</v>
      </c>
      <c r="D57" t="s">
        <v>21</v>
      </c>
      <c r="E57" t="s">
        <v>25</v>
      </c>
      <c r="F57" t="s">
        <v>29</v>
      </c>
      <c r="G57">
        <v>14657.59</v>
      </c>
      <c r="H57" t="s">
        <v>20</v>
      </c>
      <c r="I57">
        <v>0</v>
      </c>
      <c r="J57">
        <v>40</v>
      </c>
      <c r="K57">
        <v>0</v>
      </c>
      <c r="L57">
        <v>0</v>
      </c>
    </row>
    <row r="58" spans="1:12">
      <c r="A58">
        <v>1254408</v>
      </c>
      <c r="B58">
        <v>27</v>
      </c>
      <c r="C58" t="s">
        <v>12</v>
      </c>
      <c r="D58" t="s">
        <v>24</v>
      </c>
      <c r="E58" t="s">
        <v>18</v>
      </c>
      <c r="F58" t="s">
        <v>39</v>
      </c>
      <c r="G58">
        <v>89775.14</v>
      </c>
      <c r="H58" t="s">
        <v>20</v>
      </c>
      <c r="I58">
        <v>0</v>
      </c>
      <c r="J58">
        <v>40</v>
      </c>
      <c r="K58">
        <v>13550</v>
      </c>
      <c r="L58">
        <v>1</v>
      </c>
    </row>
    <row r="59" spans="1:12">
      <c r="A59">
        <v>1258702</v>
      </c>
      <c r="B59">
        <v>25</v>
      </c>
      <c r="C59" t="s">
        <v>12</v>
      </c>
      <c r="D59" t="s">
        <v>21</v>
      </c>
      <c r="E59" t="s">
        <v>25</v>
      </c>
      <c r="F59" t="s">
        <v>19</v>
      </c>
      <c r="G59">
        <v>56417.35</v>
      </c>
      <c r="H59" t="s">
        <v>20</v>
      </c>
      <c r="I59">
        <v>0</v>
      </c>
      <c r="J59">
        <v>30</v>
      </c>
      <c r="K59">
        <v>0</v>
      </c>
      <c r="L59">
        <v>0</v>
      </c>
    </row>
    <row r="60" spans="1:12">
      <c r="A60">
        <v>1259473</v>
      </c>
      <c r="B60">
        <v>21</v>
      </c>
      <c r="C60" t="s">
        <v>12</v>
      </c>
      <c r="D60" t="s">
        <v>13</v>
      </c>
      <c r="E60" t="s">
        <v>18</v>
      </c>
      <c r="F60" t="s">
        <v>23</v>
      </c>
      <c r="G60">
        <v>43362.93</v>
      </c>
      <c r="H60" t="s">
        <v>20</v>
      </c>
      <c r="I60">
        <v>0</v>
      </c>
      <c r="J60">
        <v>65</v>
      </c>
      <c r="K60">
        <v>0</v>
      </c>
      <c r="L60">
        <v>0</v>
      </c>
    </row>
    <row r="61" spans="1:12">
      <c r="A61">
        <v>1264690</v>
      </c>
      <c r="B61">
        <v>33</v>
      </c>
      <c r="C61" t="s">
        <v>34</v>
      </c>
      <c r="D61" t="s">
        <v>21</v>
      </c>
      <c r="E61" t="s">
        <v>18</v>
      </c>
      <c r="F61" t="s">
        <v>46</v>
      </c>
      <c r="G61">
        <v>214238.62</v>
      </c>
      <c r="H61" t="s">
        <v>20</v>
      </c>
      <c r="I61">
        <v>0</v>
      </c>
      <c r="J61">
        <v>70</v>
      </c>
      <c r="K61">
        <v>0</v>
      </c>
      <c r="L61">
        <v>0</v>
      </c>
    </row>
    <row r="62" spans="1:12">
      <c r="A62">
        <v>1264939</v>
      </c>
      <c r="B62">
        <v>43</v>
      </c>
      <c r="C62" t="s">
        <v>50</v>
      </c>
      <c r="D62" t="s">
        <v>21</v>
      </c>
      <c r="E62" t="s">
        <v>18</v>
      </c>
      <c r="F62" t="s">
        <v>50</v>
      </c>
      <c r="G62">
        <v>61192.65</v>
      </c>
      <c r="H62" t="s">
        <v>16</v>
      </c>
      <c r="I62">
        <v>0</v>
      </c>
      <c r="J62">
        <v>40</v>
      </c>
      <c r="K62">
        <v>0</v>
      </c>
      <c r="L62">
        <v>0</v>
      </c>
    </row>
    <row r="63" spans="1:12">
      <c r="A63">
        <v>1267022</v>
      </c>
      <c r="B63">
        <v>31</v>
      </c>
      <c r="C63" t="s">
        <v>12</v>
      </c>
      <c r="D63" t="s">
        <v>24</v>
      </c>
      <c r="E63" t="s">
        <v>18</v>
      </c>
      <c r="F63" t="s">
        <v>27</v>
      </c>
      <c r="G63">
        <v>83143.19</v>
      </c>
      <c r="H63" t="s">
        <v>20</v>
      </c>
      <c r="I63">
        <v>1160.666667</v>
      </c>
      <c r="J63">
        <v>38</v>
      </c>
      <c r="K63">
        <v>0</v>
      </c>
      <c r="L63">
        <v>0</v>
      </c>
    </row>
    <row r="64" spans="1:12">
      <c r="A64">
        <v>1272722</v>
      </c>
      <c r="B64">
        <v>56</v>
      </c>
      <c r="C64" t="s">
        <v>40</v>
      </c>
      <c r="D64" t="s">
        <v>24</v>
      </c>
      <c r="E64" t="s">
        <v>22</v>
      </c>
      <c r="F64" t="s">
        <v>23</v>
      </c>
      <c r="G64">
        <v>37078.800000000003</v>
      </c>
      <c r="H64" t="s">
        <v>20</v>
      </c>
      <c r="I64">
        <v>0</v>
      </c>
      <c r="J64">
        <v>40</v>
      </c>
      <c r="K64">
        <v>0</v>
      </c>
      <c r="L64">
        <v>0</v>
      </c>
    </row>
    <row r="65" spans="1:12">
      <c r="A65">
        <v>1273089</v>
      </c>
      <c r="B65">
        <v>62</v>
      </c>
      <c r="C65" t="s">
        <v>51</v>
      </c>
      <c r="D65" t="s">
        <v>17</v>
      </c>
      <c r="E65" t="s">
        <v>25</v>
      </c>
      <c r="F65" t="s">
        <v>46</v>
      </c>
      <c r="G65">
        <v>51230.5</v>
      </c>
      <c r="H65" t="s">
        <v>20</v>
      </c>
      <c r="I65">
        <v>0</v>
      </c>
      <c r="J65">
        <v>50</v>
      </c>
      <c r="K65">
        <v>0</v>
      </c>
      <c r="L65">
        <v>0</v>
      </c>
    </row>
    <row r="66" spans="1:12">
      <c r="A66">
        <v>1276387</v>
      </c>
      <c r="B66">
        <v>28</v>
      </c>
      <c r="C66" t="s">
        <v>12</v>
      </c>
      <c r="D66" t="s">
        <v>17</v>
      </c>
      <c r="E66" t="s">
        <v>18</v>
      </c>
      <c r="F66" t="s">
        <v>19</v>
      </c>
      <c r="G66">
        <v>166953.87</v>
      </c>
      <c r="H66" t="s">
        <v>20</v>
      </c>
      <c r="I66">
        <v>0</v>
      </c>
      <c r="J66">
        <v>60</v>
      </c>
      <c r="K66">
        <v>0</v>
      </c>
      <c r="L66">
        <v>0</v>
      </c>
    </row>
    <row r="67" spans="1:12">
      <c r="A67">
        <v>1276913</v>
      </c>
      <c r="B67">
        <v>39</v>
      </c>
      <c r="C67" t="s">
        <v>12</v>
      </c>
      <c r="D67" t="s">
        <v>21</v>
      </c>
      <c r="E67" t="s">
        <v>25</v>
      </c>
      <c r="F67" t="s">
        <v>27</v>
      </c>
      <c r="G67">
        <v>28907.41</v>
      </c>
      <c r="H67" t="s">
        <v>20</v>
      </c>
      <c r="I67">
        <v>0</v>
      </c>
      <c r="J67">
        <v>40</v>
      </c>
      <c r="K67">
        <v>0</v>
      </c>
      <c r="L67">
        <v>0</v>
      </c>
    </row>
    <row r="68" spans="1:12">
      <c r="A68">
        <v>1282955</v>
      </c>
      <c r="B68">
        <v>61</v>
      </c>
      <c r="C68" t="s">
        <v>36</v>
      </c>
      <c r="D68" t="s">
        <v>33</v>
      </c>
      <c r="E68" t="s">
        <v>18</v>
      </c>
      <c r="F68" t="s">
        <v>39</v>
      </c>
      <c r="G68">
        <v>5138.1400000000003</v>
      </c>
      <c r="H68" t="s">
        <v>16</v>
      </c>
      <c r="I68">
        <v>0</v>
      </c>
      <c r="J68">
        <v>25</v>
      </c>
      <c r="K68">
        <v>0</v>
      </c>
      <c r="L68">
        <v>0</v>
      </c>
    </row>
    <row r="69" spans="1:12">
      <c r="A69">
        <v>1287816</v>
      </c>
      <c r="B69">
        <v>32</v>
      </c>
      <c r="C69" t="s">
        <v>12</v>
      </c>
      <c r="D69" t="s">
        <v>21</v>
      </c>
      <c r="E69" t="s">
        <v>18</v>
      </c>
      <c r="F69" t="s">
        <v>30</v>
      </c>
      <c r="G69">
        <v>82182.539999999994</v>
      </c>
      <c r="H69" t="s">
        <v>16</v>
      </c>
      <c r="I69">
        <v>0</v>
      </c>
      <c r="J69">
        <v>50</v>
      </c>
      <c r="K69">
        <v>0</v>
      </c>
      <c r="L69">
        <v>0</v>
      </c>
    </row>
    <row r="70" spans="1:12">
      <c r="A70">
        <v>1288612</v>
      </c>
      <c r="B70">
        <v>48</v>
      </c>
      <c r="C70" t="s">
        <v>37</v>
      </c>
      <c r="D70" t="s">
        <v>24</v>
      </c>
      <c r="E70" t="s">
        <v>25</v>
      </c>
      <c r="F70" t="s">
        <v>27</v>
      </c>
      <c r="G70">
        <v>45239</v>
      </c>
      <c r="H70" t="s">
        <v>20</v>
      </c>
      <c r="I70">
        <v>0</v>
      </c>
      <c r="J70">
        <v>40</v>
      </c>
      <c r="K70">
        <v>12988</v>
      </c>
      <c r="L70">
        <v>1</v>
      </c>
    </row>
    <row r="71" spans="1:12">
      <c r="A71">
        <v>1288870</v>
      </c>
      <c r="B71">
        <v>27</v>
      </c>
      <c r="C71" t="s">
        <v>12</v>
      </c>
      <c r="D71" t="s">
        <v>21</v>
      </c>
      <c r="E71" t="s">
        <v>25</v>
      </c>
      <c r="F71" t="s">
        <v>46</v>
      </c>
      <c r="G71">
        <v>25990.54</v>
      </c>
      <c r="H71" t="s">
        <v>20</v>
      </c>
      <c r="I71">
        <v>0</v>
      </c>
      <c r="J71">
        <v>40</v>
      </c>
      <c r="K71">
        <v>0</v>
      </c>
      <c r="L71">
        <v>0</v>
      </c>
    </row>
    <row r="72" spans="1:12">
      <c r="A72">
        <v>1292427</v>
      </c>
      <c r="B72">
        <v>20</v>
      </c>
      <c r="C72" t="s">
        <v>12</v>
      </c>
      <c r="D72" t="s">
        <v>44</v>
      </c>
      <c r="E72" t="s">
        <v>18</v>
      </c>
      <c r="F72" t="s">
        <v>19</v>
      </c>
      <c r="G72">
        <v>104396.02</v>
      </c>
      <c r="H72" t="s">
        <v>20</v>
      </c>
      <c r="I72">
        <v>0</v>
      </c>
      <c r="J72">
        <v>50</v>
      </c>
      <c r="K72">
        <v>0</v>
      </c>
      <c r="L72">
        <v>0</v>
      </c>
    </row>
    <row r="73" spans="1:12">
      <c r="A73">
        <v>1293079</v>
      </c>
      <c r="B73">
        <v>37</v>
      </c>
      <c r="C73" t="s">
        <v>12</v>
      </c>
      <c r="D73" t="s">
        <v>21</v>
      </c>
      <c r="E73" t="s">
        <v>18</v>
      </c>
      <c r="F73" t="s">
        <v>29</v>
      </c>
      <c r="G73">
        <v>83414.55</v>
      </c>
      <c r="H73" t="s">
        <v>20</v>
      </c>
      <c r="I73">
        <v>0</v>
      </c>
      <c r="J73">
        <v>40</v>
      </c>
      <c r="K73">
        <v>0</v>
      </c>
      <c r="L73">
        <v>0</v>
      </c>
    </row>
    <row r="74" spans="1:12">
      <c r="A74">
        <v>1298943</v>
      </c>
      <c r="B74">
        <v>43</v>
      </c>
      <c r="C74" t="s">
        <v>12</v>
      </c>
      <c r="D74" t="s">
        <v>13</v>
      </c>
      <c r="E74" t="s">
        <v>25</v>
      </c>
      <c r="F74" t="s">
        <v>26</v>
      </c>
      <c r="G74">
        <v>32684.53</v>
      </c>
      <c r="H74" t="s">
        <v>20</v>
      </c>
      <c r="I74">
        <v>0</v>
      </c>
      <c r="J74">
        <v>38</v>
      </c>
      <c r="K74">
        <v>0</v>
      </c>
      <c r="L74">
        <v>0</v>
      </c>
    </row>
    <row r="75" spans="1:12">
      <c r="A75">
        <v>1301028</v>
      </c>
      <c r="B75">
        <v>47</v>
      </c>
      <c r="C75" t="s">
        <v>34</v>
      </c>
      <c r="D75" t="s">
        <v>21</v>
      </c>
      <c r="E75" t="s">
        <v>25</v>
      </c>
      <c r="F75" t="s">
        <v>29</v>
      </c>
      <c r="G75">
        <v>61231.06</v>
      </c>
      <c r="H75" t="s">
        <v>20</v>
      </c>
      <c r="I75">
        <v>0</v>
      </c>
      <c r="J75">
        <v>40</v>
      </c>
      <c r="K75">
        <v>7298</v>
      </c>
      <c r="L75">
        <v>1</v>
      </c>
    </row>
    <row r="76" spans="1:12">
      <c r="A76">
        <v>1310818</v>
      </c>
      <c r="B76">
        <v>33</v>
      </c>
      <c r="C76" t="s">
        <v>12</v>
      </c>
      <c r="D76" t="s">
        <v>38</v>
      </c>
      <c r="E76" t="s">
        <v>18</v>
      </c>
      <c r="F76" t="s">
        <v>15</v>
      </c>
      <c r="G76">
        <v>32550.53</v>
      </c>
      <c r="H76" t="s">
        <v>20</v>
      </c>
      <c r="I76">
        <v>0</v>
      </c>
      <c r="J76">
        <v>40</v>
      </c>
      <c r="K76">
        <v>0</v>
      </c>
      <c r="L76">
        <v>0</v>
      </c>
    </row>
    <row r="77" spans="1:12">
      <c r="A77">
        <v>1312365</v>
      </c>
      <c r="B77">
        <v>64</v>
      </c>
      <c r="C77" t="s">
        <v>12</v>
      </c>
      <c r="D77" t="s">
        <v>21</v>
      </c>
      <c r="E77" t="s">
        <v>25</v>
      </c>
      <c r="F77" t="s">
        <v>29</v>
      </c>
      <c r="G77">
        <v>61592.42</v>
      </c>
      <c r="H77" t="s">
        <v>20</v>
      </c>
      <c r="I77">
        <v>0</v>
      </c>
      <c r="J77">
        <v>40</v>
      </c>
      <c r="K77">
        <v>0</v>
      </c>
      <c r="L77">
        <v>0</v>
      </c>
    </row>
    <row r="78" spans="1:12">
      <c r="A78">
        <v>1312435</v>
      </c>
      <c r="B78">
        <v>44</v>
      </c>
      <c r="C78" t="s">
        <v>12</v>
      </c>
      <c r="D78" t="s">
        <v>24</v>
      </c>
      <c r="E78" t="s">
        <v>25</v>
      </c>
      <c r="F78" t="s">
        <v>30</v>
      </c>
      <c r="G78">
        <v>37662.019999999997</v>
      </c>
      <c r="H78" t="s">
        <v>20</v>
      </c>
      <c r="I78">
        <v>0</v>
      </c>
      <c r="J78">
        <v>50</v>
      </c>
      <c r="K78">
        <v>7688</v>
      </c>
      <c r="L78">
        <v>1</v>
      </c>
    </row>
    <row r="79" spans="1:12">
      <c r="A79">
        <v>1314358</v>
      </c>
      <c r="B79">
        <v>23</v>
      </c>
      <c r="C79" t="s">
        <v>12</v>
      </c>
      <c r="D79" t="s">
        <v>13</v>
      </c>
      <c r="E79" t="s">
        <v>18</v>
      </c>
      <c r="F79" t="s">
        <v>15</v>
      </c>
      <c r="G79">
        <v>100335.51</v>
      </c>
      <c r="H79" t="s">
        <v>16</v>
      </c>
      <c r="I79">
        <v>0</v>
      </c>
      <c r="J79">
        <v>35</v>
      </c>
      <c r="K79">
        <v>0</v>
      </c>
      <c r="L79">
        <v>0</v>
      </c>
    </row>
    <row r="80" spans="1:12">
      <c r="A80">
        <v>1315432</v>
      </c>
      <c r="B80">
        <v>22</v>
      </c>
      <c r="C80" t="s">
        <v>12</v>
      </c>
      <c r="D80" t="s">
        <v>21</v>
      </c>
      <c r="E80" t="s">
        <v>18</v>
      </c>
      <c r="F80" t="s">
        <v>15</v>
      </c>
      <c r="G80">
        <v>342939.73</v>
      </c>
      <c r="H80" t="s">
        <v>16</v>
      </c>
      <c r="I80">
        <v>0</v>
      </c>
      <c r="J80">
        <v>35</v>
      </c>
      <c r="K80">
        <v>0</v>
      </c>
      <c r="L80">
        <v>0</v>
      </c>
    </row>
    <row r="81" spans="1:12">
      <c r="A81">
        <v>1318398</v>
      </c>
      <c r="B81">
        <v>49</v>
      </c>
      <c r="C81" t="s">
        <v>36</v>
      </c>
      <c r="D81" t="s">
        <v>33</v>
      </c>
      <c r="E81" t="s">
        <v>25</v>
      </c>
      <c r="F81" t="s">
        <v>27</v>
      </c>
      <c r="G81">
        <v>30098.58</v>
      </c>
      <c r="H81" t="s">
        <v>20</v>
      </c>
      <c r="I81">
        <v>0</v>
      </c>
      <c r="J81">
        <v>50</v>
      </c>
      <c r="K81">
        <v>5239</v>
      </c>
      <c r="L81">
        <v>1</v>
      </c>
    </row>
    <row r="82" spans="1:12">
      <c r="A82">
        <v>1322745</v>
      </c>
      <c r="B82">
        <v>28</v>
      </c>
      <c r="C82" t="s">
        <v>40</v>
      </c>
      <c r="D82" t="s">
        <v>21</v>
      </c>
      <c r="E82" t="s">
        <v>18</v>
      </c>
      <c r="F82" t="s">
        <v>27</v>
      </c>
      <c r="G82">
        <v>150516.9</v>
      </c>
      <c r="H82" t="s">
        <v>16</v>
      </c>
      <c r="I82">
        <v>0</v>
      </c>
      <c r="J82">
        <v>70</v>
      </c>
      <c r="K82">
        <v>0</v>
      </c>
      <c r="L82">
        <v>0</v>
      </c>
    </row>
    <row r="83" spans="1:12">
      <c r="A83">
        <v>1325704</v>
      </c>
      <c r="B83">
        <v>36</v>
      </c>
      <c r="C83" t="s">
        <v>12</v>
      </c>
      <c r="D83" t="s">
        <v>21</v>
      </c>
      <c r="E83" t="s">
        <v>22</v>
      </c>
      <c r="F83" t="s">
        <v>19</v>
      </c>
      <c r="G83">
        <v>43380.639999999999</v>
      </c>
      <c r="H83" t="s">
        <v>20</v>
      </c>
      <c r="I83">
        <v>0</v>
      </c>
      <c r="J83">
        <v>50</v>
      </c>
      <c r="K83">
        <v>0</v>
      </c>
      <c r="L83">
        <v>0</v>
      </c>
    </row>
    <row r="84" spans="1:12">
      <c r="A84">
        <v>1347511</v>
      </c>
      <c r="B84">
        <v>22</v>
      </c>
      <c r="C84" t="s">
        <v>12</v>
      </c>
      <c r="D84" t="s">
        <v>24</v>
      </c>
      <c r="E84" t="s">
        <v>18</v>
      </c>
      <c r="F84" t="s">
        <v>39</v>
      </c>
      <c r="G84">
        <v>24584.080000000002</v>
      </c>
      <c r="H84" t="s">
        <v>16</v>
      </c>
      <c r="I84">
        <v>0</v>
      </c>
      <c r="J84">
        <v>15</v>
      </c>
      <c r="K84">
        <v>0</v>
      </c>
      <c r="L84">
        <v>0</v>
      </c>
    </row>
    <row r="85" spans="1:12">
      <c r="A85">
        <v>1365727</v>
      </c>
      <c r="B85">
        <v>29</v>
      </c>
      <c r="C85" t="s">
        <v>12</v>
      </c>
      <c r="D85" t="s">
        <v>31</v>
      </c>
      <c r="E85" t="s">
        <v>25</v>
      </c>
      <c r="F85" t="s">
        <v>19</v>
      </c>
      <c r="G85">
        <v>25402.11</v>
      </c>
      <c r="H85" t="s">
        <v>20</v>
      </c>
      <c r="I85">
        <v>0</v>
      </c>
      <c r="J85">
        <v>55</v>
      </c>
      <c r="K85">
        <v>0</v>
      </c>
      <c r="L85">
        <v>0</v>
      </c>
    </row>
    <row r="86" spans="1:12">
      <c r="A86">
        <v>1367013</v>
      </c>
      <c r="B86">
        <v>26</v>
      </c>
      <c r="C86" t="s">
        <v>12</v>
      </c>
      <c r="D86" t="s">
        <v>13</v>
      </c>
      <c r="E86" t="s">
        <v>18</v>
      </c>
      <c r="F86" t="s">
        <v>41</v>
      </c>
      <c r="G86">
        <v>151462.25</v>
      </c>
      <c r="H86" t="s">
        <v>20</v>
      </c>
      <c r="I86">
        <v>0</v>
      </c>
      <c r="J86">
        <v>20</v>
      </c>
      <c r="K86">
        <v>0</v>
      </c>
      <c r="L86">
        <v>0</v>
      </c>
    </row>
    <row r="87" spans="1:12">
      <c r="A87">
        <v>1367887</v>
      </c>
      <c r="B87">
        <v>44</v>
      </c>
      <c r="C87" t="s">
        <v>12</v>
      </c>
      <c r="D87" t="s">
        <v>24</v>
      </c>
      <c r="E87" t="s">
        <v>25</v>
      </c>
      <c r="F87" t="s">
        <v>27</v>
      </c>
      <c r="G87">
        <v>29461.26</v>
      </c>
      <c r="H87" t="s">
        <v>20</v>
      </c>
      <c r="I87">
        <v>0</v>
      </c>
      <c r="J87">
        <v>40</v>
      </c>
      <c r="K87">
        <v>10198</v>
      </c>
      <c r="L87">
        <v>1</v>
      </c>
    </row>
    <row r="88" spans="1:12">
      <c r="A88">
        <v>1382647</v>
      </c>
      <c r="B88">
        <v>26</v>
      </c>
      <c r="C88" t="s">
        <v>12</v>
      </c>
      <c r="D88" t="s">
        <v>17</v>
      </c>
      <c r="E88" t="s">
        <v>18</v>
      </c>
      <c r="F88" t="s">
        <v>23</v>
      </c>
      <c r="G88">
        <v>38142.980000000003</v>
      </c>
      <c r="H88" t="s">
        <v>16</v>
      </c>
      <c r="I88">
        <v>0</v>
      </c>
      <c r="J88">
        <v>8</v>
      </c>
      <c r="K88">
        <v>0</v>
      </c>
      <c r="L88">
        <v>0</v>
      </c>
    </row>
    <row r="89" spans="1:12">
      <c r="A89">
        <v>1383516</v>
      </c>
      <c r="B89">
        <v>28</v>
      </c>
      <c r="C89" t="s">
        <v>12</v>
      </c>
      <c r="D89" t="s">
        <v>24</v>
      </c>
      <c r="E89" t="s">
        <v>18</v>
      </c>
      <c r="F89" t="s">
        <v>27</v>
      </c>
      <c r="G89">
        <v>76539.28</v>
      </c>
      <c r="H89" t="s">
        <v>16</v>
      </c>
      <c r="I89">
        <v>0</v>
      </c>
      <c r="J89">
        <v>60</v>
      </c>
      <c r="K89">
        <v>0</v>
      </c>
      <c r="L89">
        <v>0</v>
      </c>
    </row>
    <row r="90" spans="1:12">
      <c r="A90">
        <v>1391108</v>
      </c>
      <c r="B90">
        <v>19</v>
      </c>
      <c r="C90" t="s">
        <v>12</v>
      </c>
      <c r="D90" t="s">
        <v>38</v>
      </c>
      <c r="E90" t="s">
        <v>18</v>
      </c>
      <c r="F90" t="s">
        <v>30</v>
      </c>
      <c r="G90">
        <v>71627.78</v>
      </c>
      <c r="H90" t="s">
        <v>16</v>
      </c>
      <c r="I90">
        <v>0</v>
      </c>
      <c r="J90">
        <v>25</v>
      </c>
      <c r="K90">
        <v>0</v>
      </c>
      <c r="L90">
        <v>0</v>
      </c>
    </row>
    <row r="91" spans="1:12">
      <c r="A91">
        <v>1394083</v>
      </c>
      <c r="B91">
        <v>45</v>
      </c>
      <c r="C91" t="s">
        <v>34</v>
      </c>
      <c r="D91" t="s">
        <v>21</v>
      </c>
      <c r="E91" t="s">
        <v>25</v>
      </c>
      <c r="F91" t="s">
        <v>30</v>
      </c>
      <c r="G91">
        <v>38599.89</v>
      </c>
      <c r="H91" t="s">
        <v>20</v>
      </c>
      <c r="I91">
        <v>0</v>
      </c>
      <c r="J91">
        <v>50</v>
      </c>
      <c r="K91">
        <v>4375</v>
      </c>
      <c r="L91">
        <v>1</v>
      </c>
    </row>
    <row r="92" spans="1:12">
      <c r="A92">
        <v>1398239</v>
      </c>
      <c r="B92">
        <v>35</v>
      </c>
      <c r="C92" t="s">
        <v>12</v>
      </c>
      <c r="D92" t="s">
        <v>13</v>
      </c>
      <c r="E92" t="s">
        <v>22</v>
      </c>
      <c r="F92" t="s">
        <v>30</v>
      </c>
      <c r="G92">
        <v>9034.01</v>
      </c>
      <c r="H92" t="s">
        <v>16</v>
      </c>
      <c r="I92">
        <v>0</v>
      </c>
      <c r="J92">
        <v>35</v>
      </c>
      <c r="K92">
        <v>0</v>
      </c>
      <c r="L92">
        <v>0</v>
      </c>
    </row>
    <row r="93" spans="1:12">
      <c r="A93">
        <v>1398832</v>
      </c>
      <c r="B93">
        <v>42</v>
      </c>
      <c r="C93" t="s">
        <v>12</v>
      </c>
      <c r="D93" t="s">
        <v>31</v>
      </c>
      <c r="E93" t="s">
        <v>25</v>
      </c>
      <c r="F93" t="s">
        <v>15</v>
      </c>
      <c r="G93">
        <v>22787.48</v>
      </c>
      <c r="H93" t="s">
        <v>20</v>
      </c>
      <c r="I93">
        <v>0</v>
      </c>
      <c r="J93">
        <v>30</v>
      </c>
      <c r="K93">
        <v>0</v>
      </c>
      <c r="L93">
        <v>0</v>
      </c>
    </row>
    <row r="94" spans="1:12">
      <c r="A94">
        <v>1400557</v>
      </c>
      <c r="B94">
        <v>58</v>
      </c>
      <c r="C94" t="s">
        <v>37</v>
      </c>
      <c r="D94" t="s">
        <v>43</v>
      </c>
      <c r="E94" t="s">
        <v>25</v>
      </c>
      <c r="F94" t="s">
        <v>39</v>
      </c>
      <c r="G94">
        <v>33252.79</v>
      </c>
      <c r="H94" t="s">
        <v>20</v>
      </c>
      <c r="I94">
        <v>0</v>
      </c>
      <c r="J94">
        <v>40</v>
      </c>
      <c r="K94">
        <v>0</v>
      </c>
      <c r="L94">
        <v>0</v>
      </c>
    </row>
    <row r="95" spans="1:12">
      <c r="A95">
        <v>1401108</v>
      </c>
      <c r="B95">
        <v>55</v>
      </c>
      <c r="C95" t="s">
        <v>12</v>
      </c>
      <c r="D95" t="s">
        <v>13</v>
      </c>
      <c r="E95" t="s">
        <v>25</v>
      </c>
      <c r="F95" t="s">
        <v>26</v>
      </c>
      <c r="G95">
        <v>39087.51</v>
      </c>
      <c r="H95" t="s">
        <v>20</v>
      </c>
      <c r="I95">
        <v>0</v>
      </c>
      <c r="J95">
        <v>40</v>
      </c>
      <c r="K95">
        <v>0</v>
      </c>
      <c r="L95">
        <v>0</v>
      </c>
    </row>
    <row r="96" spans="1:12">
      <c r="A96">
        <v>1434262</v>
      </c>
      <c r="B96">
        <v>25</v>
      </c>
      <c r="C96" t="s">
        <v>12</v>
      </c>
      <c r="D96" t="s">
        <v>21</v>
      </c>
      <c r="E96" t="s">
        <v>18</v>
      </c>
      <c r="F96" t="s">
        <v>26</v>
      </c>
      <c r="G96">
        <v>174812.5</v>
      </c>
      <c r="H96" t="s">
        <v>20</v>
      </c>
      <c r="I96">
        <v>0</v>
      </c>
      <c r="J96">
        <v>28</v>
      </c>
      <c r="K96">
        <v>0</v>
      </c>
      <c r="L96">
        <v>0</v>
      </c>
    </row>
    <row r="97" spans="1:12">
      <c r="A97">
        <v>1440111</v>
      </c>
      <c r="B97">
        <v>78</v>
      </c>
      <c r="C97" t="s">
        <v>35</v>
      </c>
      <c r="D97" t="s">
        <v>24</v>
      </c>
      <c r="E97" t="s">
        <v>25</v>
      </c>
      <c r="F97" t="s">
        <v>27</v>
      </c>
      <c r="G97">
        <v>39472.730000000003</v>
      </c>
      <c r="H97" t="s">
        <v>20</v>
      </c>
      <c r="I97">
        <v>0</v>
      </c>
      <c r="J97">
        <v>45</v>
      </c>
      <c r="K97">
        <v>9386</v>
      </c>
      <c r="L97">
        <v>1</v>
      </c>
    </row>
    <row r="98" spans="1:12">
      <c r="A98">
        <v>1454004</v>
      </c>
      <c r="B98">
        <v>53</v>
      </c>
      <c r="C98" t="s">
        <v>36</v>
      </c>
      <c r="D98" t="s">
        <v>21</v>
      </c>
      <c r="E98" t="s">
        <v>25</v>
      </c>
      <c r="F98" t="s">
        <v>27</v>
      </c>
      <c r="G98">
        <v>56065.120000000003</v>
      </c>
      <c r="H98" t="s">
        <v>20</v>
      </c>
      <c r="I98">
        <v>0</v>
      </c>
      <c r="J98">
        <v>60</v>
      </c>
      <c r="K98">
        <v>0</v>
      </c>
      <c r="L98">
        <v>0</v>
      </c>
    </row>
    <row r="99" spans="1:12">
      <c r="A99">
        <v>1455874</v>
      </c>
      <c r="B99">
        <v>34</v>
      </c>
      <c r="C99" t="s">
        <v>12</v>
      </c>
      <c r="D99" t="s">
        <v>31</v>
      </c>
      <c r="E99" t="s">
        <v>25</v>
      </c>
      <c r="F99" t="s">
        <v>27</v>
      </c>
      <c r="G99">
        <v>35910.03</v>
      </c>
      <c r="H99" t="s">
        <v>20</v>
      </c>
      <c r="I99">
        <v>0</v>
      </c>
      <c r="J99">
        <v>40</v>
      </c>
      <c r="K99">
        <v>0</v>
      </c>
      <c r="L99">
        <v>0</v>
      </c>
    </row>
    <row r="100" spans="1:12">
      <c r="A100">
        <v>1457685</v>
      </c>
      <c r="B100">
        <v>28</v>
      </c>
      <c r="C100" t="s">
        <v>12</v>
      </c>
      <c r="D100" t="s">
        <v>13</v>
      </c>
      <c r="E100" t="s">
        <v>25</v>
      </c>
      <c r="F100" t="s">
        <v>30</v>
      </c>
      <c r="G100">
        <v>37249.5</v>
      </c>
      <c r="H100" t="s">
        <v>20</v>
      </c>
      <c r="I100">
        <v>0</v>
      </c>
      <c r="J100">
        <v>40</v>
      </c>
      <c r="K100">
        <v>0</v>
      </c>
      <c r="L100">
        <v>0</v>
      </c>
    </row>
    <row r="101" spans="1:12">
      <c r="A101">
        <v>1467638</v>
      </c>
      <c r="B101">
        <v>50</v>
      </c>
      <c r="C101" t="s">
        <v>12</v>
      </c>
      <c r="D101" t="s">
        <v>21</v>
      </c>
      <c r="E101" t="s">
        <v>25</v>
      </c>
      <c r="F101" t="s">
        <v>30</v>
      </c>
      <c r="G101">
        <v>47011.78</v>
      </c>
      <c r="H101" t="s">
        <v>20</v>
      </c>
      <c r="I101">
        <v>0</v>
      </c>
      <c r="J101">
        <v>48</v>
      </c>
      <c r="K101">
        <v>0</v>
      </c>
      <c r="L101">
        <v>0</v>
      </c>
    </row>
    <row r="102" spans="1:12">
      <c r="A102">
        <v>1467797</v>
      </c>
      <c r="B102">
        <v>47</v>
      </c>
      <c r="C102" t="s">
        <v>34</v>
      </c>
      <c r="D102" t="s">
        <v>13</v>
      </c>
      <c r="E102" t="s">
        <v>25</v>
      </c>
      <c r="F102" t="s">
        <v>23</v>
      </c>
      <c r="G102">
        <v>203798.03</v>
      </c>
      <c r="H102" t="s">
        <v>16</v>
      </c>
      <c r="I102">
        <v>0</v>
      </c>
      <c r="J102">
        <v>35</v>
      </c>
      <c r="K102">
        <v>4779</v>
      </c>
      <c r="L102">
        <v>1</v>
      </c>
    </row>
    <row r="103" spans="1:12">
      <c r="A103">
        <v>1471496</v>
      </c>
      <c r="B103">
        <v>61</v>
      </c>
      <c r="C103" t="s">
        <v>35</v>
      </c>
      <c r="D103" t="s">
        <v>33</v>
      </c>
      <c r="E103" t="s">
        <v>32</v>
      </c>
      <c r="F103" t="s">
        <v>27</v>
      </c>
      <c r="G103">
        <v>92158.43</v>
      </c>
      <c r="H103" t="s">
        <v>16</v>
      </c>
      <c r="I103">
        <v>0</v>
      </c>
      <c r="J103">
        <v>99</v>
      </c>
      <c r="K103">
        <v>0</v>
      </c>
      <c r="L103">
        <v>0</v>
      </c>
    </row>
    <row r="104" spans="1:12">
      <c r="A104">
        <v>1472475</v>
      </c>
      <c r="B104">
        <v>45</v>
      </c>
      <c r="C104" t="s">
        <v>34</v>
      </c>
      <c r="D104" t="s">
        <v>39</v>
      </c>
      <c r="E104" t="s">
        <v>18</v>
      </c>
      <c r="F104" t="s">
        <v>39</v>
      </c>
      <c r="G104">
        <v>91088.9</v>
      </c>
      <c r="H104" t="s">
        <v>20</v>
      </c>
      <c r="I104">
        <v>0</v>
      </c>
      <c r="J104">
        <v>30</v>
      </c>
      <c r="K104">
        <v>0</v>
      </c>
      <c r="L104">
        <v>1</v>
      </c>
    </row>
    <row r="105" spans="1:12">
      <c r="A105">
        <v>1474194</v>
      </c>
      <c r="B105">
        <v>33</v>
      </c>
      <c r="C105" t="s">
        <v>12</v>
      </c>
      <c r="D105" t="s">
        <v>21</v>
      </c>
      <c r="E105" t="s">
        <v>25</v>
      </c>
      <c r="F105" t="s">
        <v>26</v>
      </c>
      <c r="G105">
        <v>34078.480000000003</v>
      </c>
      <c r="H105" t="s">
        <v>20</v>
      </c>
      <c r="I105">
        <v>0</v>
      </c>
      <c r="J105">
        <v>40</v>
      </c>
      <c r="K105">
        <v>0</v>
      </c>
      <c r="L105">
        <v>0</v>
      </c>
    </row>
    <row r="106" spans="1:12">
      <c r="A106">
        <v>1474221</v>
      </c>
      <c r="B106">
        <v>39</v>
      </c>
      <c r="C106" t="s">
        <v>12</v>
      </c>
      <c r="D106" t="s">
        <v>24</v>
      </c>
      <c r="E106" t="s">
        <v>25</v>
      </c>
      <c r="F106" t="s">
        <v>41</v>
      </c>
      <c r="G106">
        <v>27397.18</v>
      </c>
      <c r="H106" t="s">
        <v>20</v>
      </c>
      <c r="I106">
        <v>0</v>
      </c>
      <c r="J106">
        <v>50</v>
      </c>
      <c r="K106">
        <v>1002</v>
      </c>
      <c r="L106">
        <v>1</v>
      </c>
    </row>
    <row r="107" spans="1:12">
      <c r="A107">
        <v>1488053</v>
      </c>
      <c r="B107">
        <v>60</v>
      </c>
      <c r="C107" t="s">
        <v>12</v>
      </c>
      <c r="D107" t="s">
        <v>13</v>
      </c>
      <c r="E107" t="s">
        <v>22</v>
      </c>
      <c r="F107" t="s">
        <v>26</v>
      </c>
      <c r="G107">
        <v>86618.25</v>
      </c>
      <c r="H107" t="s">
        <v>20</v>
      </c>
      <c r="I107">
        <v>0</v>
      </c>
      <c r="J107">
        <v>44</v>
      </c>
      <c r="K107">
        <v>7510</v>
      </c>
      <c r="L107">
        <v>1</v>
      </c>
    </row>
    <row r="108" spans="1:12">
      <c r="A108">
        <v>1493406</v>
      </c>
      <c r="B108">
        <v>43</v>
      </c>
      <c r="C108" t="s">
        <v>12</v>
      </c>
      <c r="D108" t="s">
        <v>13</v>
      </c>
      <c r="E108" t="s">
        <v>25</v>
      </c>
      <c r="F108" t="s">
        <v>39</v>
      </c>
      <c r="G108">
        <v>27604.3</v>
      </c>
      <c r="H108" t="s">
        <v>20</v>
      </c>
      <c r="I108">
        <v>0</v>
      </c>
      <c r="J108">
        <v>40</v>
      </c>
      <c r="K108">
        <v>0</v>
      </c>
      <c r="L108">
        <v>0</v>
      </c>
    </row>
    <row r="109" spans="1:12">
      <c r="A109">
        <v>1495310</v>
      </c>
      <c r="B109">
        <v>35</v>
      </c>
      <c r="C109" t="s">
        <v>12</v>
      </c>
      <c r="D109" t="s">
        <v>21</v>
      </c>
      <c r="E109" t="s">
        <v>18</v>
      </c>
      <c r="F109" t="s">
        <v>23</v>
      </c>
      <c r="G109">
        <v>60272.71</v>
      </c>
      <c r="H109" t="s">
        <v>20</v>
      </c>
      <c r="I109">
        <v>0</v>
      </c>
      <c r="J109">
        <v>40</v>
      </c>
      <c r="K109">
        <v>8614</v>
      </c>
      <c r="L109">
        <v>1</v>
      </c>
    </row>
    <row r="110" spans="1:12">
      <c r="A110">
        <v>1495484</v>
      </c>
      <c r="B110">
        <v>22</v>
      </c>
      <c r="C110" t="s">
        <v>12</v>
      </c>
      <c r="D110" t="s">
        <v>42</v>
      </c>
      <c r="E110" t="s">
        <v>18</v>
      </c>
      <c r="F110" t="s">
        <v>19</v>
      </c>
      <c r="G110">
        <v>54640.91</v>
      </c>
      <c r="H110" t="s">
        <v>20</v>
      </c>
      <c r="I110">
        <v>0</v>
      </c>
      <c r="J110">
        <v>84</v>
      </c>
      <c r="K110">
        <v>0</v>
      </c>
      <c r="L110">
        <v>0</v>
      </c>
    </row>
    <row r="111" spans="1:12">
      <c r="A111">
        <v>1502038</v>
      </c>
      <c r="B111">
        <v>63</v>
      </c>
      <c r="C111" t="s">
        <v>12</v>
      </c>
      <c r="D111" t="s">
        <v>13</v>
      </c>
      <c r="E111" t="s">
        <v>25</v>
      </c>
      <c r="F111" t="s">
        <v>26</v>
      </c>
      <c r="G111">
        <v>32562.240000000002</v>
      </c>
      <c r="H111" t="s">
        <v>20</v>
      </c>
      <c r="I111">
        <v>0</v>
      </c>
      <c r="J111">
        <v>45</v>
      </c>
      <c r="K111">
        <v>0</v>
      </c>
      <c r="L111">
        <v>0</v>
      </c>
    </row>
    <row r="112" spans="1:12">
      <c r="A112">
        <v>1502111</v>
      </c>
      <c r="B112">
        <v>64</v>
      </c>
      <c r="C112" t="s">
        <v>12</v>
      </c>
      <c r="D112" t="s">
        <v>13</v>
      </c>
      <c r="E112" t="s">
        <v>32</v>
      </c>
      <c r="F112" t="s">
        <v>27</v>
      </c>
      <c r="G112">
        <v>73525.600000000006</v>
      </c>
      <c r="H112" t="s">
        <v>16</v>
      </c>
      <c r="I112">
        <v>0</v>
      </c>
      <c r="J112">
        <v>3</v>
      </c>
      <c r="K112">
        <v>0</v>
      </c>
      <c r="L112">
        <v>0</v>
      </c>
    </row>
    <row r="113" spans="1:12">
      <c r="A113">
        <v>1505676</v>
      </c>
      <c r="B113">
        <v>54</v>
      </c>
      <c r="C113" t="s">
        <v>12</v>
      </c>
      <c r="D113" t="s">
        <v>21</v>
      </c>
      <c r="E113" t="s">
        <v>25</v>
      </c>
      <c r="F113" t="s">
        <v>29</v>
      </c>
      <c r="G113">
        <v>27254.75</v>
      </c>
      <c r="H113" t="s">
        <v>20</v>
      </c>
      <c r="I113">
        <v>0</v>
      </c>
      <c r="J113">
        <v>45</v>
      </c>
      <c r="K113">
        <v>1650</v>
      </c>
      <c r="L113">
        <v>1</v>
      </c>
    </row>
    <row r="114" spans="1:12">
      <c r="A114">
        <v>1509085</v>
      </c>
      <c r="B114">
        <v>57</v>
      </c>
      <c r="C114" t="s">
        <v>12</v>
      </c>
      <c r="D114" t="s">
        <v>21</v>
      </c>
      <c r="E114" t="s">
        <v>32</v>
      </c>
      <c r="F114" t="s">
        <v>23</v>
      </c>
      <c r="G114">
        <v>81343.45</v>
      </c>
      <c r="H114" t="s">
        <v>16</v>
      </c>
      <c r="I114">
        <v>0</v>
      </c>
      <c r="J114">
        <v>40</v>
      </c>
      <c r="K114">
        <v>0</v>
      </c>
      <c r="L114">
        <v>0</v>
      </c>
    </row>
    <row r="115" spans="1:12">
      <c r="A115">
        <v>1515465</v>
      </c>
      <c r="B115">
        <v>45</v>
      </c>
      <c r="C115" t="s">
        <v>12</v>
      </c>
      <c r="D115" t="s">
        <v>13</v>
      </c>
      <c r="E115" t="s">
        <v>22</v>
      </c>
      <c r="F115" t="s">
        <v>41</v>
      </c>
      <c r="G115">
        <v>125370.21</v>
      </c>
      <c r="H115" t="s">
        <v>16</v>
      </c>
      <c r="I115">
        <v>0</v>
      </c>
      <c r="J115">
        <v>40</v>
      </c>
      <c r="K115">
        <v>0</v>
      </c>
      <c r="L115">
        <v>0</v>
      </c>
    </row>
    <row r="116" spans="1:12">
      <c r="A116">
        <v>1518173</v>
      </c>
      <c r="B116">
        <v>33</v>
      </c>
      <c r="C116" t="s">
        <v>12</v>
      </c>
      <c r="D116" t="s">
        <v>24</v>
      </c>
      <c r="E116" t="s">
        <v>25</v>
      </c>
      <c r="F116" t="s">
        <v>27</v>
      </c>
      <c r="G116">
        <v>129091.19</v>
      </c>
      <c r="H116" t="s">
        <v>16</v>
      </c>
      <c r="I116">
        <v>0</v>
      </c>
      <c r="J116">
        <v>40</v>
      </c>
      <c r="K116">
        <v>4195</v>
      </c>
      <c r="L116">
        <v>1</v>
      </c>
    </row>
    <row r="117" spans="1:12">
      <c r="A117">
        <v>1524841</v>
      </c>
      <c r="B117">
        <v>25</v>
      </c>
      <c r="C117" t="s">
        <v>12</v>
      </c>
      <c r="D117" t="s">
        <v>21</v>
      </c>
      <c r="E117" t="s">
        <v>18</v>
      </c>
      <c r="F117" t="s">
        <v>30</v>
      </c>
      <c r="G117">
        <v>177873.59</v>
      </c>
      <c r="H117" t="s">
        <v>20</v>
      </c>
      <c r="I117">
        <v>0</v>
      </c>
      <c r="J117">
        <v>40</v>
      </c>
      <c r="K117">
        <v>0</v>
      </c>
      <c r="L117">
        <v>0</v>
      </c>
    </row>
    <row r="118" spans="1:12">
      <c r="A118">
        <v>1530194</v>
      </c>
      <c r="B118">
        <v>29</v>
      </c>
      <c r="C118" t="s">
        <v>12</v>
      </c>
      <c r="D118" t="s">
        <v>31</v>
      </c>
      <c r="E118" t="s">
        <v>18</v>
      </c>
      <c r="F118" t="s">
        <v>26</v>
      </c>
      <c r="G118">
        <v>64358.33</v>
      </c>
      <c r="H118" t="s">
        <v>20</v>
      </c>
      <c r="I118">
        <v>0</v>
      </c>
      <c r="J118">
        <v>50</v>
      </c>
      <c r="K118">
        <v>0</v>
      </c>
      <c r="L118">
        <v>0</v>
      </c>
    </row>
    <row r="119" spans="1:12">
      <c r="A119">
        <v>1531306</v>
      </c>
      <c r="B119">
        <v>46</v>
      </c>
      <c r="C119" t="s">
        <v>12</v>
      </c>
      <c r="D119" t="s">
        <v>21</v>
      </c>
      <c r="E119" t="s">
        <v>25</v>
      </c>
      <c r="F119" t="s">
        <v>27</v>
      </c>
      <c r="G119">
        <v>41442.67</v>
      </c>
      <c r="H119" t="s">
        <v>20</v>
      </c>
      <c r="I119">
        <v>0</v>
      </c>
      <c r="J119">
        <v>40</v>
      </c>
      <c r="K119">
        <v>12334</v>
      </c>
      <c r="L119">
        <v>1</v>
      </c>
    </row>
    <row r="120" spans="1:12">
      <c r="A120">
        <v>1534678</v>
      </c>
      <c r="B120">
        <v>46</v>
      </c>
      <c r="C120" t="s">
        <v>12</v>
      </c>
      <c r="D120" t="s">
        <v>17</v>
      </c>
      <c r="E120" t="s">
        <v>18</v>
      </c>
      <c r="F120" t="s">
        <v>39</v>
      </c>
      <c r="G120">
        <v>80318.75</v>
      </c>
      <c r="H120" t="s">
        <v>16</v>
      </c>
      <c r="I120">
        <v>0</v>
      </c>
      <c r="J120">
        <v>33</v>
      </c>
      <c r="K120">
        <v>0</v>
      </c>
      <c r="L120">
        <v>0</v>
      </c>
    </row>
    <row r="121" spans="1:12">
      <c r="A121">
        <v>1541756</v>
      </c>
      <c r="B121">
        <v>22</v>
      </c>
      <c r="C121" t="s">
        <v>12</v>
      </c>
      <c r="D121" t="s">
        <v>21</v>
      </c>
      <c r="E121" t="s">
        <v>18</v>
      </c>
      <c r="F121" t="s">
        <v>15</v>
      </c>
      <c r="G121">
        <v>70541.91</v>
      </c>
      <c r="H121" t="s">
        <v>16</v>
      </c>
      <c r="I121">
        <v>0</v>
      </c>
      <c r="J121">
        <v>35</v>
      </c>
      <c r="K121">
        <v>0</v>
      </c>
      <c r="L121">
        <v>0</v>
      </c>
    </row>
    <row r="122" spans="1:12">
      <c r="A122">
        <v>1545759</v>
      </c>
      <c r="B122">
        <v>36</v>
      </c>
      <c r="C122" t="s">
        <v>12</v>
      </c>
      <c r="D122" t="s">
        <v>21</v>
      </c>
      <c r="E122" t="s">
        <v>25</v>
      </c>
      <c r="F122" t="s">
        <v>26</v>
      </c>
      <c r="G122">
        <v>37634.410000000003</v>
      </c>
      <c r="H122" t="s">
        <v>20</v>
      </c>
      <c r="I122">
        <v>1887</v>
      </c>
      <c r="J122">
        <v>60</v>
      </c>
      <c r="K122">
        <v>4604</v>
      </c>
      <c r="L122">
        <v>1</v>
      </c>
    </row>
    <row r="123" spans="1:12">
      <c r="A123">
        <v>1545762</v>
      </c>
      <c r="B123">
        <v>30</v>
      </c>
      <c r="C123" t="s">
        <v>12</v>
      </c>
      <c r="D123" t="s">
        <v>13</v>
      </c>
      <c r="E123" t="s">
        <v>25</v>
      </c>
      <c r="F123" t="s">
        <v>29</v>
      </c>
      <c r="G123">
        <v>53662.74</v>
      </c>
      <c r="H123" t="s">
        <v>20</v>
      </c>
      <c r="I123">
        <v>0</v>
      </c>
      <c r="J123">
        <v>40</v>
      </c>
      <c r="K123">
        <v>9972</v>
      </c>
      <c r="L123">
        <v>1</v>
      </c>
    </row>
    <row r="124" spans="1:12">
      <c r="A124">
        <v>1548067</v>
      </c>
      <c r="B124">
        <v>28</v>
      </c>
      <c r="C124" t="s">
        <v>12</v>
      </c>
      <c r="D124" t="s">
        <v>21</v>
      </c>
      <c r="E124" t="s">
        <v>18</v>
      </c>
      <c r="F124" t="s">
        <v>45</v>
      </c>
      <c r="G124">
        <v>156434.13</v>
      </c>
      <c r="H124" t="s">
        <v>20</v>
      </c>
      <c r="I124">
        <v>0</v>
      </c>
      <c r="J124">
        <v>30</v>
      </c>
      <c r="K124">
        <v>0</v>
      </c>
      <c r="L124">
        <v>0</v>
      </c>
    </row>
    <row r="125" spans="1:12">
      <c r="A125">
        <v>1548224</v>
      </c>
      <c r="B125">
        <v>21</v>
      </c>
      <c r="C125" t="s">
        <v>37</v>
      </c>
      <c r="D125" t="s">
        <v>13</v>
      </c>
      <c r="E125" t="s">
        <v>18</v>
      </c>
      <c r="F125" t="s">
        <v>15</v>
      </c>
      <c r="G125">
        <v>19720.37</v>
      </c>
      <c r="H125" t="s">
        <v>16</v>
      </c>
      <c r="I125">
        <v>0</v>
      </c>
      <c r="J125">
        <v>10</v>
      </c>
      <c r="K125">
        <v>0</v>
      </c>
      <c r="L125">
        <v>0</v>
      </c>
    </row>
    <row r="126" spans="1:12">
      <c r="A126">
        <v>1551622</v>
      </c>
      <c r="B126">
        <v>63</v>
      </c>
      <c r="C126" t="s">
        <v>34</v>
      </c>
      <c r="D126" t="s">
        <v>13</v>
      </c>
      <c r="E126" t="s">
        <v>25</v>
      </c>
      <c r="F126" t="s">
        <v>29</v>
      </c>
      <c r="G126">
        <v>17461.25</v>
      </c>
      <c r="H126" t="s">
        <v>20</v>
      </c>
      <c r="I126">
        <v>0</v>
      </c>
      <c r="J126">
        <v>35</v>
      </c>
      <c r="K126">
        <v>6248</v>
      </c>
      <c r="L126">
        <v>1</v>
      </c>
    </row>
    <row r="127" spans="1:12">
      <c r="A127">
        <v>1557461</v>
      </c>
      <c r="B127">
        <v>32</v>
      </c>
      <c r="C127" t="s">
        <v>12</v>
      </c>
      <c r="D127" t="s">
        <v>42</v>
      </c>
      <c r="E127" t="s">
        <v>18</v>
      </c>
      <c r="F127" t="s">
        <v>26</v>
      </c>
      <c r="G127">
        <v>103733.33</v>
      </c>
      <c r="H127" t="s">
        <v>20</v>
      </c>
      <c r="I127">
        <v>0</v>
      </c>
      <c r="J127">
        <v>50</v>
      </c>
      <c r="K127">
        <v>0</v>
      </c>
      <c r="L127">
        <v>0</v>
      </c>
    </row>
    <row r="128" spans="1:12">
      <c r="A128">
        <v>1579205</v>
      </c>
      <c r="B128">
        <v>32</v>
      </c>
      <c r="C128" t="s">
        <v>36</v>
      </c>
      <c r="D128" t="s">
        <v>24</v>
      </c>
      <c r="E128" t="s">
        <v>25</v>
      </c>
      <c r="F128" t="s">
        <v>39</v>
      </c>
      <c r="G128">
        <v>163587.6</v>
      </c>
      <c r="H128" t="s">
        <v>16</v>
      </c>
      <c r="I128">
        <v>0</v>
      </c>
      <c r="J128">
        <v>35</v>
      </c>
      <c r="K128">
        <v>0</v>
      </c>
      <c r="L128">
        <v>1</v>
      </c>
    </row>
    <row r="129" spans="1:12">
      <c r="A129">
        <v>1585271</v>
      </c>
      <c r="B129">
        <v>22</v>
      </c>
      <c r="C129" t="s">
        <v>12</v>
      </c>
      <c r="D129" t="s">
        <v>42</v>
      </c>
      <c r="E129" t="s">
        <v>18</v>
      </c>
      <c r="F129" t="s">
        <v>23</v>
      </c>
      <c r="G129">
        <v>94412.83</v>
      </c>
      <c r="H129" t="s">
        <v>16</v>
      </c>
      <c r="I129">
        <v>0</v>
      </c>
      <c r="J129">
        <v>40</v>
      </c>
      <c r="K129">
        <v>0</v>
      </c>
      <c r="L129">
        <v>0</v>
      </c>
    </row>
    <row r="130" spans="1:12">
      <c r="A130">
        <v>1588605</v>
      </c>
      <c r="B130">
        <v>22</v>
      </c>
      <c r="C130" t="s">
        <v>12</v>
      </c>
      <c r="D130" t="s">
        <v>13</v>
      </c>
      <c r="E130" t="s">
        <v>18</v>
      </c>
      <c r="F130" t="s">
        <v>45</v>
      </c>
      <c r="G130">
        <v>223592.88</v>
      </c>
      <c r="H130" t="s">
        <v>20</v>
      </c>
      <c r="I130">
        <v>0</v>
      </c>
      <c r="J130">
        <v>35</v>
      </c>
      <c r="K130">
        <v>0</v>
      </c>
      <c r="L130">
        <v>0</v>
      </c>
    </row>
    <row r="131" spans="1:12">
      <c r="A131">
        <v>1597428</v>
      </c>
      <c r="B131">
        <v>40</v>
      </c>
      <c r="C131" t="s">
        <v>12</v>
      </c>
      <c r="D131" t="s">
        <v>21</v>
      </c>
      <c r="E131" t="s">
        <v>25</v>
      </c>
      <c r="F131" t="s">
        <v>39</v>
      </c>
      <c r="G131">
        <v>49546.92</v>
      </c>
      <c r="H131" t="s">
        <v>20</v>
      </c>
      <c r="I131">
        <v>1902</v>
      </c>
      <c r="J131">
        <v>40</v>
      </c>
      <c r="K131">
        <v>0</v>
      </c>
      <c r="L131">
        <v>1</v>
      </c>
    </row>
    <row r="132" spans="1:12">
      <c r="A132">
        <v>1598679</v>
      </c>
      <c r="B132">
        <v>31</v>
      </c>
      <c r="C132" t="s">
        <v>12</v>
      </c>
      <c r="D132" t="s">
        <v>13</v>
      </c>
      <c r="E132" t="s">
        <v>25</v>
      </c>
      <c r="F132" t="s">
        <v>23</v>
      </c>
      <c r="G132">
        <v>22086.63</v>
      </c>
      <c r="H132" t="s">
        <v>20</v>
      </c>
      <c r="I132">
        <v>0</v>
      </c>
      <c r="J132">
        <v>40</v>
      </c>
      <c r="K132">
        <v>0</v>
      </c>
      <c r="L132">
        <v>0</v>
      </c>
    </row>
    <row r="133" spans="1:12">
      <c r="A133">
        <v>1600316</v>
      </c>
      <c r="B133">
        <v>33</v>
      </c>
      <c r="C133" t="s">
        <v>12</v>
      </c>
      <c r="D133" t="s">
        <v>17</v>
      </c>
      <c r="E133" t="s">
        <v>48</v>
      </c>
      <c r="F133" t="s">
        <v>29</v>
      </c>
      <c r="G133">
        <v>198418.74</v>
      </c>
      <c r="H133" t="s">
        <v>20</v>
      </c>
      <c r="I133">
        <v>0</v>
      </c>
      <c r="J133">
        <v>40</v>
      </c>
      <c r="K133">
        <v>0</v>
      </c>
      <c r="L133">
        <v>0</v>
      </c>
    </row>
    <row r="134" spans="1:12">
      <c r="A134">
        <v>1608800</v>
      </c>
      <c r="B134">
        <v>23</v>
      </c>
      <c r="C134" t="s">
        <v>12</v>
      </c>
      <c r="D134" t="s">
        <v>13</v>
      </c>
      <c r="E134" t="s">
        <v>22</v>
      </c>
      <c r="F134" t="s">
        <v>30</v>
      </c>
      <c r="G134">
        <v>115237.91</v>
      </c>
      <c r="H134" t="s">
        <v>16</v>
      </c>
      <c r="I134">
        <v>0</v>
      </c>
      <c r="J134">
        <v>40</v>
      </c>
      <c r="K134">
        <v>0</v>
      </c>
      <c r="L134">
        <v>0</v>
      </c>
    </row>
    <row r="135" spans="1:12">
      <c r="A135">
        <v>1611099</v>
      </c>
      <c r="B135">
        <v>59</v>
      </c>
      <c r="C135" t="s">
        <v>34</v>
      </c>
      <c r="D135" t="s">
        <v>24</v>
      </c>
      <c r="E135" t="s">
        <v>32</v>
      </c>
      <c r="F135" t="s">
        <v>39</v>
      </c>
      <c r="G135">
        <v>126304</v>
      </c>
      <c r="H135" t="s">
        <v>16</v>
      </c>
      <c r="I135">
        <v>0</v>
      </c>
      <c r="J135">
        <v>50</v>
      </c>
      <c r="K135">
        <v>1864</v>
      </c>
      <c r="L135">
        <v>1</v>
      </c>
    </row>
    <row r="136" spans="1:12">
      <c r="A136">
        <v>1612385</v>
      </c>
      <c r="B136">
        <v>35</v>
      </c>
      <c r="C136" t="s">
        <v>12</v>
      </c>
      <c r="D136" t="s">
        <v>24</v>
      </c>
      <c r="E136" t="s">
        <v>25</v>
      </c>
      <c r="F136" t="s">
        <v>27</v>
      </c>
      <c r="G136">
        <v>64517.85</v>
      </c>
      <c r="H136" t="s">
        <v>20</v>
      </c>
      <c r="I136">
        <v>0</v>
      </c>
      <c r="J136">
        <v>50</v>
      </c>
      <c r="K136">
        <v>7688</v>
      </c>
      <c r="L136">
        <v>1</v>
      </c>
    </row>
    <row r="137" spans="1:12">
      <c r="A137">
        <v>1624617</v>
      </c>
      <c r="B137">
        <v>39</v>
      </c>
      <c r="C137" t="s">
        <v>12</v>
      </c>
      <c r="D137" t="s">
        <v>21</v>
      </c>
      <c r="E137" t="s">
        <v>25</v>
      </c>
      <c r="F137" t="s">
        <v>23</v>
      </c>
      <c r="G137">
        <v>263252.34999999998</v>
      </c>
      <c r="H137" t="s">
        <v>16</v>
      </c>
      <c r="I137">
        <v>0</v>
      </c>
      <c r="J137">
        <v>25</v>
      </c>
      <c r="K137">
        <v>0</v>
      </c>
      <c r="L137">
        <v>0</v>
      </c>
    </row>
    <row r="138" spans="1:12">
      <c r="A138">
        <v>1637260</v>
      </c>
      <c r="B138">
        <v>40</v>
      </c>
      <c r="C138" t="s">
        <v>34</v>
      </c>
      <c r="D138" t="s">
        <v>24</v>
      </c>
      <c r="E138" t="s">
        <v>25</v>
      </c>
      <c r="F138" t="s">
        <v>26</v>
      </c>
      <c r="G138">
        <v>34674.28</v>
      </c>
      <c r="H138" t="s">
        <v>20</v>
      </c>
      <c r="I138">
        <v>0</v>
      </c>
      <c r="J138">
        <v>50</v>
      </c>
      <c r="K138">
        <v>0</v>
      </c>
      <c r="L138">
        <v>0</v>
      </c>
    </row>
    <row r="139" spans="1:12">
      <c r="A139">
        <v>1639863</v>
      </c>
      <c r="B139">
        <v>23</v>
      </c>
      <c r="C139" t="s">
        <v>12</v>
      </c>
      <c r="D139" t="s">
        <v>21</v>
      </c>
      <c r="E139" t="s">
        <v>18</v>
      </c>
      <c r="F139" t="s">
        <v>26</v>
      </c>
      <c r="G139">
        <v>50797.42</v>
      </c>
      <c r="H139" t="s">
        <v>20</v>
      </c>
      <c r="I139">
        <v>0</v>
      </c>
      <c r="J139">
        <v>40</v>
      </c>
      <c r="K139">
        <v>0</v>
      </c>
      <c r="L139">
        <v>0</v>
      </c>
    </row>
    <row r="140" spans="1:12">
      <c r="A140">
        <v>1641472</v>
      </c>
      <c r="B140">
        <v>45</v>
      </c>
      <c r="C140" t="s">
        <v>12</v>
      </c>
      <c r="D140" t="s">
        <v>21</v>
      </c>
      <c r="E140" t="s">
        <v>18</v>
      </c>
      <c r="F140" t="s">
        <v>29</v>
      </c>
      <c r="G140">
        <v>123634.05</v>
      </c>
      <c r="H140" t="s">
        <v>20</v>
      </c>
      <c r="I140">
        <v>0</v>
      </c>
      <c r="J140">
        <v>40</v>
      </c>
      <c r="K140">
        <v>0</v>
      </c>
      <c r="L140">
        <v>0</v>
      </c>
    </row>
    <row r="141" spans="1:12">
      <c r="A141">
        <v>1641476</v>
      </c>
      <c r="B141">
        <v>17</v>
      </c>
      <c r="C141" t="s">
        <v>12</v>
      </c>
      <c r="D141" t="s">
        <v>44</v>
      </c>
      <c r="E141" t="s">
        <v>18</v>
      </c>
      <c r="F141" t="s">
        <v>30</v>
      </c>
      <c r="G141">
        <v>130301.1</v>
      </c>
      <c r="H141" t="s">
        <v>20</v>
      </c>
      <c r="I141">
        <v>0</v>
      </c>
      <c r="J141">
        <v>22</v>
      </c>
      <c r="K141">
        <v>0</v>
      </c>
      <c r="L141">
        <v>0</v>
      </c>
    </row>
    <row r="142" spans="1:12">
      <c r="A142">
        <v>1647650</v>
      </c>
      <c r="B142">
        <v>59</v>
      </c>
      <c r="C142" t="s">
        <v>12</v>
      </c>
      <c r="D142" t="s">
        <v>21</v>
      </c>
      <c r="E142" t="s">
        <v>32</v>
      </c>
      <c r="F142" t="s">
        <v>15</v>
      </c>
      <c r="G142">
        <v>53968.46</v>
      </c>
      <c r="H142" t="s">
        <v>16</v>
      </c>
      <c r="I142">
        <v>0</v>
      </c>
      <c r="J142">
        <v>10</v>
      </c>
      <c r="K142">
        <v>0</v>
      </c>
      <c r="L142">
        <v>0</v>
      </c>
    </row>
    <row r="143" spans="1:12">
      <c r="A143">
        <v>1648985</v>
      </c>
      <c r="B143">
        <v>37</v>
      </c>
      <c r="C143" t="s">
        <v>12</v>
      </c>
      <c r="D143" t="s">
        <v>13</v>
      </c>
      <c r="E143" t="s">
        <v>22</v>
      </c>
      <c r="F143" t="s">
        <v>19</v>
      </c>
      <c r="G143">
        <v>66341.59</v>
      </c>
      <c r="H143" t="s">
        <v>20</v>
      </c>
      <c r="I143">
        <v>0</v>
      </c>
      <c r="J143">
        <v>40</v>
      </c>
      <c r="K143">
        <v>0</v>
      </c>
      <c r="L143">
        <v>0</v>
      </c>
    </row>
    <row r="144" spans="1:12">
      <c r="A144">
        <v>1654599</v>
      </c>
      <c r="B144">
        <v>27</v>
      </c>
      <c r="C144" t="s">
        <v>12</v>
      </c>
      <c r="D144" t="s">
        <v>21</v>
      </c>
      <c r="E144" t="s">
        <v>25</v>
      </c>
      <c r="F144" t="s">
        <v>29</v>
      </c>
      <c r="G144">
        <v>13567.01</v>
      </c>
      <c r="H144" t="s">
        <v>20</v>
      </c>
      <c r="I144">
        <v>0</v>
      </c>
      <c r="J144">
        <v>40</v>
      </c>
      <c r="K144">
        <v>0</v>
      </c>
      <c r="L144">
        <v>0</v>
      </c>
    </row>
    <row r="145" spans="1:12">
      <c r="A145">
        <v>1667037</v>
      </c>
      <c r="B145">
        <v>82</v>
      </c>
      <c r="C145" t="s">
        <v>12</v>
      </c>
      <c r="D145" t="s">
        <v>47</v>
      </c>
      <c r="E145" t="s">
        <v>32</v>
      </c>
      <c r="F145" t="s">
        <v>15</v>
      </c>
      <c r="G145">
        <v>252435.63</v>
      </c>
      <c r="H145" t="s">
        <v>20</v>
      </c>
      <c r="I145">
        <v>0</v>
      </c>
      <c r="J145">
        <v>20</v>
      </c>
      <c r="K145">
        <v>0</v>
      </c>
      <c r="L145">
        <v>0</v>
      </c>
    </row>
    <row r="146" spans="1:12">
      <c r="A146">
        <v>1670669</v>
      </c>
      <c r="B146">
        <v>30</v>
      </c>
      <c r="C146" t="s">
        <v>12</v>
      </c>
      <c r="D146" t="s">
        <v>21</v>
      </c>
      <c r="E146" t="s">
        <v>25</v>
      </c>
      <c r="F146" t="s">
        <v>29</v>
      </c>
      <c r="G146">
        <v>35880.85</v>
      </c>
      <c r="H146" t="s">
        <v>20</v>
      </c>
      <c r="I146">
        <v>0</v>
      </c>
      <c r="J146">
        <v>60</v>
      </c>
      <c r="K146">
        <v>1681</v>
      </c>
      <c r="L146">
        <v>1</v>
      </c>
    </row>
    <row r="147" spans="1:12">
      <c r="A147">
        <v>1679323</v>
      </c>
      <c r="B147">
        <v>23</v>
      </c>
      <c r="C147" t="s">
        <v>12</v>
      </c>
      <c r="D147" t="s">
        <v>24</v>
      </c>
      <c r="E147" t="s">
        <v>18</v>
      </c>
      <c r="F147" t="s">
        <v>27</v>
      </c>
      <c r="G147">
        <v>106057.24</v>
      </c>
      <c r="H147" t="s">
        <v>20</v>
      </c>
      <c r="I147">
        <v>0</v>
      </c>
      <c r="J147">
        <v>30</v>
      </c>
      <c r="K147">
        <v>0</v>
      </c>
      <c r="L147">
        <v>0</v>
      </c>
    </row>
    <row r="148" spans="1:12">
      <c r="A148">
        <v>1681753</v>
      </c>
      <c r="B148">
        <v>30</v>
      </c>
      <c r="C148" t="s">
        <v>12</v>
      </c>
      <c r="D148" t="s">
        <v>21</v>
      </c>
      <c r="E148" t="s">
        <v>25</v>
      </c>
      <c r="F148" t="s">
        <v>45</v>
      </c>
      <c r="G148">
        <v>50241.5</v>
      </c>
      <c r="H148" t="s">
        <v>20</v>
      </c>
      <c r="I148">
        <v>0</v>
      </c>
      <c r="J148">
        <v>40</v>
      </c>
      <c r="K148">
        <v>0</v>
      </c>
      <c r="L148">
        <v>0</v>
      </c>
    </row>
    <row r="149" spans="1:12">
      <c r="A149">
        <v>1688602</v>
      </c>
      <c r="B149">
        <v>43</v>
      </c>
      <c r="C149" t="s">
        <v>12</v>
      </c>
      <c r="D149" t="s">
        <v>13</v>
      </c>
      <c r="E149" t="s">
        <v>22</v>
      </c>
      <c r="F149" t="s">
        <v>27</v>
      </c>
      <c r="G149">
        <v>175224.4</v>
      </c>
      <c r="H149" t="s">
        <v>16</v>
      </c>
      <c r="I149">
        <v>0</v>
      </c>
      <c r="J149">
        <v>45</v>
      </c>
      <c r="K149">
        <v>0</v>
      </c>
      <c r="L149">
        <v>0</v>
      </c>
    </row>
    <row r="150" spans="1:12">
      <c r="A150">
        <v>1690774</v>
      </c>
      <c r="B150">
        <v>33</v>
      </c>
      <c r="C150" t="s">
        <v>12</v>
      </c>
      <c r="D150" t="s">
        <v>24</v>
      </c>
      <c r="E150" t="s">
        <v>25</v>
      </c>
      <c r="F150" t="s">
        <v>39</v>
      </c>
      <c r="G150">
        <v>9371.51</v>
      </c>
      <c r="H150" t="s">
        <v>20</v>
      </c>
      <c r="I150">
        <v>0</v>
      </c>
      <c r="J150">
        <v>40</v>
      </c>
      <c r="K150">
        <v>0</v>
      </c>
      <c r="L150">
        <v>0</v>
      </c>
    </row>
    <row r="151" spans="1:12">
      <c r="A151">
        <v>1699810</v>
      </c>
      <c r="B151">
        <v>28</v>
      </c>
      <c r="C151" t="s">
        <v>12</v>
      </c>
      <c r="D151" t="s">
        <v>21</v>
      </c>
      <c r="E151" t="s">
        <v>25</v>
      </c>
      <c r="F151" t="s">
        <v>19</v>
      </c>
      <c r="G151">
        <v>35189.050000000003</v>
      </c>
      <c r="H151" t="s">
        <v>20</v>
      </c>
      <c r="I151">
        <v>0</v>
      </c>
      <c r="J151">
        <v>55</v>
      </c>
      <c r="K151">
        <v>0</v>
      </c>
      <c r="L151">
        <v>0</v>
      </c>
    </row>
    <row r="152" spans="1:12">
      <c r="A152">
        <v>1706370</v>
      </c>
      <c r="B152">
        <v>37</v>
      </c>
      <c r="C152" t="s">
        <v>12</v>
      </c>
      <c r="D152" t="s">
        <v>47</v>
      </c>
      <c r="E152" t="s">
        <v>18</v>
      </c>
      <c r="F152" t="s">
        <v>23</v>
      </c>
      <c r="G152">
        <v>98176.24</v>
      </c>
      <c r="H152" t="s">
        <v>16</v>
      </c>
      <c r="I152">
        <v>0</v>
      </c>
      <c r="J152">
        <v>40</v>
      </c>
      <c r="K152">
        <v>0</v>
      </c>
      <c r="L152">
        <v>0</v>
      </c>
    </row>
    <row r="153" spans="1:12">
      <c r="A153">
        <v>1709319</v>
      </c>
      <c r="B153">
        <v>39</v>
      </c>
      <c r="C153" t="s">
        <v>12</v>
      </c>
      <c r="D153" t="s">
        <v>24</v>
      </c>
      <c r="E153" t="s">
        <v>25</v>
      </c>
      <c r="F153" t="s">
        <v>27</v>
      </c>
      <c r="G153">
        <v>22030.33</v>
      </c>
      <c r="H153" t="s">
        <v>20</v>
      </c>
      <c r="I153">
        <v>0</v>
      </c>
      <c r="J153">
        <v>45</v>
      </c>
      <c r="K153">
        <v>0</v>
      </c>
      <c r="L153">
        <v>0</v>
      </c>
    </row>
    <row r="154" spans="1:12">
      <c r="A154">
        <v>1711915</v>
      </c>
      <c r="B154">
        <v>62</v>
      </c>
      <c r="C154" t="s">
        <v>37</v>
      </c>
      <c r="D154" t="s">
        <v>24</v>
      </c>
      <c r="E154" t="s">
        <v>22</v>
      </c>
      <c r="F154" t="s">
        <v>39</v>
      </c>
      <c r="G154">
        <v>77664.69</v>
      </c>
      <c r="H154" t="s">
        <v>20</v>
      </c>
      <c r="I154">
        <v>0</v>
      </c>
      <c r="J154">
        <v>40</v>
      </c>
      <c r="K154">
        <v>0</v>
      </c>
      <c r="L154">
        <v>0</v>
      </c>
    </row>
    <row r="155" spans="1:12">
      <c r="A155">
        <v>1718282</v>
      </c>
      <c r="B155">
        <v>41</v>
      </c>
      <c r="C155" t="s">
        <v>12</v>
      </c>
      <c r="D155" t="s">
        <v>24</v>
      </c>
      <c r="E155" t="s">
        <v>25</v>
      </c>
      <c r="F155" t="s">
        <v>39</v>
      </c>
      <c r="G155">
        <v>18754.25</v>
      </c>
      <c r="H155" t="s">
        <v>20</v>
      </c>
      <c r="I155">
        <v>0</v>
      </c>
      <c r="J155">
        <v>40</v>
      </c>
      <c r="K155">
        <v>-961</v>
      </c>
      <c r="L155">
        <v>1</v>
      </c>
    </row>
    <row r="156" spans="1:12">
      <c r="A156">
        <v>1718309</v>
      </c>
      <c r="B156">
        <v>44</v>
      </c>
      <c r="C156" t="s">
        <v>36</v>
      </c>
      <c r="D156" t="s">
        <v>24</v>
      </c>
      <c r="E156" t="s">
        <v>22</v>
      </c>
      <c r="F156" t="s">
        <v>39</v>
      </c>
      <c r="G156">
        <v>243076.64</v>
      </c>
      <c r="H156" t="s">
        <v>16</v>
      </c>
      <c r="I156">
        <v>0</v>
      </c>
      <c r="J156">
        <v>60</v>
      </c>
      <c r="K156">
        <v>0</v>
      </c>
      <c r="L156">
        <v>0</v>
      </c>
    </row>
    <row r="157" spans="1:12">
      <c r="A157">
        <v>1722201</v>
      </c>
      <c r="B157">
        <v>43</v>
      </c>
      <c r="C157" t="s">
        <v>12</v>
      </c>
      <c r="D157" t="s">
        <v>21</v>
      </c>
      <c r="E157" t="s">
        <v>22</v>
      </c>
      <c r="F157" t="s">
        <v>23</v>
      </c>
      <c r="G157">
        <v>43002.61</v>
      </c>
      <c r="H157" t="s">
        <v>16</v>
      </c>
      <c r="I157">
        <v>0</v>
      </c>
      <c r="J157">
        <v>40</v>
      </c>
      <c r="K157">
        <v>0</v>
      </c>
      <c r="L157">
        <v>0</v>
      </c>
    </row>
    <row r="158" spans="1:12">
      <c r="A158">
        <v>1722542</v>
      </c>
      <c r="B158">
        <v>29</v>
      </c>
      <c r="C158" t="s">
        <v>12</v>
      </c>
      <c r="D158" t="s">
        <v>13</v>
      </c>
      <c r="E158" t="s">
        <v>18</v>
      </c>
      <c r="F158" t="s">
        <v>39</v>
      </c>
      <c r="G158">
        <v>88981.36</v>
      </c>
      <c r="H158" t="s">
        <v>16</v>
      </c>
      <c r="I158">
        <v>0</v>
      </c>
      <c r="J158">
        <v>40</v>
      </c>
      <c r="K158">
        <v>0</v>
      </c>
      <c r="L158">
        <v>0</v>
      </c>
    </row>
    <row r="159" spans="1:12">
      <c r="A159">
        <v>1723024</v>
      </c>
      <c r="B159">
        <v>42</v>
      </c>
      <c r="C159" t="s">
        <v>12</v>
      </c>
      <c r="D159" t="s">
        <v>24</v>
      </c>
      <c r="E159" t="s">
        <v>25</v>
      </c>
      <c r="F159" t="s">
        <v>27</v>
      </c>
      <c r="G159">
        <v>66952.28</v>
      </c>
      <c r="H159" t="s">
        <v>20</v>
      </c>
      <c r="I159">
        <v>0</v>
      </c>
      <c r="J159">
        <v>40</v>
      </c>
      <c r="K159">
        <v>0</v>
      </c>
      <c r="L159">
        <v>0</v>
      </c>
    </row>
    <row r="160" spans="1:12">
      <c r="A160">
        <v>1731662</v>
      </c>
      <c r="B160">
        <v>40</v>
      </c>
      <c r="C160" t="s">
        <v>12</v>
      </c>
      <c r="D160" t="s">
        <v>21</v>
      </c>
      <c r="E160" t="s">
        <v>25</v>
      </c>
      <c r="F160" t="s">
        <v>26</v>
      </c>
      <c r="G160">
        <v>144187.19</v>
      </c>
      <c r="H160" t="s">
        <v>16</v>
      </c>
      <c r="I160">
        <v>0</v>
      </c>
      <c r="J160">
        <v>40</v>
      </c>
      <c r="K160">
        <v>7298</v>
      </c>
      <c r="L160">
        <v>1</v>
      </c>
    </row>
    <row r="161" spans="1:12">
      <c r="A161">
        <v>1742535</v>
      </c>
      <c r="B161">
        <v>29</v>
      </c>
      <c r="C161" t="s">
        <v>40</v>
      </c>
      <c r="D161" t="s">
        <v>13</v>
      </c>
      <c r="E161" t="s">
        <v>25</v>
      </c>
      <c r="F161" t="s">
        <v>23</v>
      </c>
      <c r="G161">
        <v>54390.65</v>
      </c>
      <c r="H161" t="s">
        <v>20</v>
      </c>
      <c r="I161">
        <v>0</v>
      </c>
      <c r="J161">
        <v>40</v>
      </c>
      <c r="K161">
        <v>5298</v>
      </c>
      <c r="L161">
        <v>1</v>
      </c>
    </row>
    <row r="162" spans="1:12">
      <c r="A162">
        <v>1747347</v>
      </c>
      <c r="B162">
        <v>55</v>
      </c>
      <c r="C162" t="s">
        <v>40</v>
      </c>
      <c r="D162" t="s">
        <v>13</v>
      </c>
      <c r="E162" t="s">
        <v>25</v>
      </c>
      <c r="F162" t="s">
        <v>23</v>
      </c>
      <c r="G162">
        <v>45804.12</v>
      </c>
      <c r="H162" t="s">
        <v>20</v>
      </c>
      <c r="I162">
        <v>0</v>
      </c>
      <c r="J162">
        <v>40</v>
      </c>
      <c r="K162">
        <v>2889</v>
      </c>
      <c r="L162">
        <v>1</v>
      </c>
    </row>
    <row r="163" spans="1:12">
      <c r="A163">
        <v>1761439</v>
      </c>
      <c r="B163">
        <v>45</v>
      </c>
      <c r="C163" t="s">
        <v>36</v>
      </c>
      <c r="D163" t="s">
        <v>33</v>
      </c>
      <c r="E163" t="s">
        <v>22</v>
      </c>
      <c r="F163" t="s">
        <v>39</v>
      </c>
      <c r="G163">
        <v>133907.32999999999</v>
      </c>
      <c r="H163" t="s">
        <v>16</v>
      </c>
      <c r="I163">
        <v>0</v>
      </c>
      <c r="J163">
        <v>40</v>
      </c>
      <c r="K163">
        <v>0</v>
      </c>
      <c r="L163">
        <v>0</v>
      </c>
    </row>
    <row r="164" spans="1:12">
      <c r="A164">
        <v>1767024</v>
      </c>
      <c r="B164">
        <v>30</v>
      </c>
      <c r="C164" t="s">
        <v>12</v>
      </c>
      <c r="D164" t="s">
        <v>21</v>
      </c>
      <c r="E164" t="s">
        <v>25</v>
      </c>
      <c r="F164" t="s">
        <v>27</v>
      </c>
      <c r="G164">
        <v>56622.85</v>
      </c>
      <c r="H164" t="s">
        <v>20</v>
      </c>
      <c r="I164">
        <v>0</v>
      </c>
      <c r="J164">
        <v>50</v>
      </c>
      <c r="K164">
        <v>0</v>
      </c>
      <c r="L164">
        <v>0</v>
      </c>
    </row>
    <row r="165" spans="1:12">
      <c r="A165">
        <v>1770057</v>
      </c>
      <c r="B165">
        <v>34</v>
      </c>
      <c r="C165" t="s">
        <v>12</v>
      </c>
      <c r="D165" t="s">
        <v>21</v>
      </c>
      <c r="E165" t="s">
        <v>25</v>
      </c>
      <c r="F165" t="s">
        <v>27</v>
      </c>
      <c r="G165">
        <v>4524.8599999999997</v>
      </c>
      <c r="H165" t="s">
        <v>20</v>
      </c>
      <c r="I165">
        <v>0</v>
      </c>
      <c r="J165">
        <v>40</v>
      </c>
      <c r="K165">
        <v>0</v>
      </c>
      <c r="L165">
        <v>1</v>
      </c>
    </row>
    <row r="166" spans="1:12">
      <c r="A166">
        <v>1777740</v>
      </c>
      <c r="B166">
        <v>46</v>
      </c>
      <c r="C166" t="s">
        <v>12</v>
      </c>
      <c r="D166" t="s">
        <v>21</v>
      </c>
      <c r="E166" t="s">
        <v>25</v>
      </c>
      <c r="F166" t="s">
        <v>30</v>
      </c>
      <c r="G166">
        <v>32944.03</v>
      </c>
      <c r="H166" t="s">
        <v>20</v>
      </c>
      <c r="I166">
        <v>0</v>
      </c>
      <c r="J166">
        <v>45</v>
      </c>
      <c r="K166">
        <v>3875</v>
      </c>
      <c r="L166">
        <v>1</v>
      </c>
    </row>
    <row r="167" spans="1:12">
      <c r="A167">
        <v>1782051</v>
      </c>
      <c r="B167">
        <v>54</v>
      </c>
      <c r="C167" t="s">
        <v>37</v>
      </c>
      <c r="D167" t="s">
        <v>43</v>
      </c>
      <c r="E167" t="s">
        <v>18</v>
      </c>
      <c r="F167" t="s">
        <v>27</v>
      </c>
      <c r="G167">
        <v>71715.5</v>
      </c>
      <c r="H167" t="s">
        <v>16</v>
      </c>
      <c r="I167">
        <v>0</v>
      </c>
      <c r="J167">
        <v>50</v>
      </c>
      <c r="K167">
        <v>7879</v>
      </c>
      <c r="L167">
        <v>1</v>
      </c>
    </row>
    <row r="168" spans="1:12">
      <c r="A168">
        <v>1782989</v>
      </c>
      <c r="B168">
        <v>19</v>
      </c>
      <c r="C168" t="s">
        <v>12</v>
      </c>
      <c r="D168" t="s">
        <v>13</v>
      </c>
      <c r="E168" t="s">
        <v>18</v>
      </c>
      <c r="F168" t="s">
        <v>30</v>
      </c>
      <c r="G168">
        <v>93070</v>
      </c>
      <c r="H168" t="s">
        <v>16</v>
      </c>
      <c r="I168">
        <v>0</v>
      </c>
      <c r="J168">
        <v>30</v>
      </c>
      <c r="K168">
        <v>0</v>
      </c>
      <c r="L168">
        <v>0</v>
      </c>
    </row>
    <row r="169" spans="1:12">
      <c r="A169">
        <v>1787841</v>
      </c>
      <c r="B169">
        <v>37</v>
      </c>
      <c r="C169" t="s">
        <v>12</v>
      </c>
      <c r="D169" t="s">
        <v>33</v>
      </c>
      <c r="E169" t="s">
        <v>25</v>
      </c>
      <c r="F169" t="s">
        <v>41</v>
      </c>
      <c r="G169">
        <v>30353.77</v>
      </c>
      <c r="H169" t="s">
        <v>20</v>
      </c>
      <c r="I169">
        <v>0</v>
      </c>
      <c r="J169">
        <v>60</v>
      </c>
      <c r="K169">
        <v>5627</v>
      </c>
      <c r="L169">
        <v>1</v>
      </c>
    </row>
    <row r="170" spans="1:12">
      <c r="A170">
        <v>1792615</v>
      </c>
      <c r="B170">
        <v>61</v>
      </c>
      <c r="C170" t="s">
        <v>12</v>
      </c>
      <c r="D170" t="s">
        <v>52</v>
      </c>
      <c r="E170" t="s">
        <v>22</v>
      </c>
      <c r="F170" t="s">
        <v>29</v>
      </c>
      <c r="G170">
        <v>184682.08</v>
      </c>
      <c r="H170" t="s">
        <v>16</v>
      </c>
      <c r="I170">
        <v>0</v>
      </c>
      <c r="J170">
        <v>40</v>
      </c>
      <c r="K170">
        <v>0</v>
      </c>
      <c r="L170">
        <v>0</v>
      </c>
    </row>
    <row r="171" spans="1:12">
      <c r="A171">
        <v>1796280</v>
      </c>
      <c r="B171">
        <v>50</v>
      </c>
      <c r="C171" t="s">
        <v>12</v>
      </c>
      <c r="D171" t="s">
        <v>21</v>
      </c>
      <c r="E171" t="s">
        <v>25</v>
      </c>
      <c r="F171" t="s">
        <v>26</v>
      </c>
      <c r="G171">
        <v>16026.5</v>
      </c>
      <c r="H171" t="s">
        <v>20</v>
      </c>
      <c r="I171">
        <v>0</v>
      </c>
      <c r="J171">
        <v>40</v>
      </c>
      <c r="K171">
        <v>0</v>
      </c>
      <c r="L171">
        <v>0</v>
      </c>
    </row>
    <row r="172" spans="1:12">
      <c r="A172">
        <v>1797150</v>
      </c>
      <c r="B172">
        <v>70</v>
      </c>
      <c r="C172" t="s">
        <v>12</v>
      </c>
      <c r="D172" t="s">
        <v>24</v>
      </c>
      <c r="E172" t="s">
        <v>25</v>
      </c>
      <c r="F172" t="s">
        <v>45</v>
      </c>
      <c r="G172">
        <v>72715.960000000006</v>
      </c>
      <c r="H172" t="s">
        <v>20</v>
      </c>
      <c r="I172">
        <v>0</v>
      </c>
      <c r="J172">
        <v>40</v>
      </c>
      <c r="K172">
        <v>6418</v>
      </c>
      <c r="L172">
        <v>1</v>
      </c>
    </row>
    <row r="173" spans="1:12">
      <c r="A173">
        <v>1797445</v>
      </c>
      <c r="B173">
        <v>51</v>
      </c>
      <c r="C173" t="s">
        <v>12</v>
      </c>
      <c r="D173" t="s">
        <v>21</v>
      </c>
      <c r="E173" t="s">
        <v>14</v>
      </c>
      <c r="F173" t="s">
        <v>29</v>
      </c>
      <c r="G173">
        <v>70442.44</v>
      </c>
      <c r="H173" t="s">
        <v>20</v>
      </c>
      <c r="I173">
        <v>1250.666667</v>
      </c>
      <c r="J173">
        <v>40</v>
      </c>
      <c r="K173">
        <v>0</v>
      </c>
      <c r="L173">
        <v>0</v>
      </c>
    </row>
    <row r="174" spans="1:12">
      <c r="A174">
        <v>1807406</v>
      </c>
      <c r="B174">
        <v>56</v>
      </c>
      <c r="C174" t="s">
        <v>12</v>
      </c>
      <c r="D174" t="s">
        <v>52</v>
      </c>
      <c r="E174" t="s">
        <v>25</v>
      </c>
      <c r="F174" t="s">
        <v>26</v>
      </c>
      <c r="G174">
        <v>49237.33</v>
      </c>
      <c r="H174" t="s">
        <v>20</v>
      </c>
      <c r="I174">
        <v>0</v>
      </c>
      <c r="J174">
        <v>26</v>
      </c>
      <c r="K174">
        <v>0</v>
      </c>
      <c r="L174">
        <v>0</v>
      </c>
    </row>
    <row r="175" spans="1:12">
      <c r="A175">
        <v>1808117</v>
      </c>
      <c r="B175">
        <v>18</v>
      </c>
      <c r="C175" t="s">
        <v>12</v>
      </c>
      <c r="D175" t="s">
        <v>28</v>
      </c>
      <c r="E175" t="s">
        <v>18</v>
      </c>
      <c r="F175" t="s">
        <v>15</v>
      </c>
      <c r="G175">
        <v>52489.11</v>
      </c>
      <c r="H175" t="s">
        <v>16</v>
      </c>
      <c r="I175">
        <v>0</v>
      </c>
      <c r="J175">
        <v>25</v>
      </c>
      <c r="K175">
        <v>0</v>
      </c>
      <c r="L175">
        <v>0</v>
      </c>
    </row>
    <row r="176" spans="1:12">
      <c r="A176">
        <v>1819322</v>
      </c>
      <c r="B176">
        <v>21</v>
      </c>
      <c r="C176" t="s">
        <v>12</v>
      </c>
      <c r="D176" t="s">
        <v>31</v>
      </c>
      <c r="E176" t="s">
        <v>18</v>
      </c>
      <c r="F176" t="s">
        <v>46</v>
      </c>
      <c r="G176">
        <v>82725.179999999993</v>
      </c>
      <c r="H176" t="s">
        <v>16</v>
      </c>
      <c r="I176">
        <v>1068</v>
      </c>
      <c r="J176">
        <v>30</v>
      </c>
      <c r="K176">
        <v>0</v>
      </c>
      <c r="L176">
        <v>0</v>
      </c>
    </row>
    <row r="177" spans="1:12">
      <c r="A177">
        <v>1823237</v>
      </c>
      <c r="B177">
        <v>65</v>
      </c>
      <c r="C177" t="s">
        <v>12</v>
      </c>
      <c r="D177" t="s">
        <v>21</v>
      </c>
      <c r="E177" t="s">
        <v>32</v>
      </c>
      <c r="F177" t="s">
        <v>23</v>
      </c>
      <c r="G177">
        <v>115548.72</v>
      </c>
      <c r="H177" t="s">
        <v>16</v>
      </c>
      <c r="I177">
        <v>0</v>
      </c>
      <c r="J177">
        <v>20</v>
      </c>
      <c r="K177">
        <v>0</v>
      </c>
      <c r="L177">
        <v>0</v>
      </c>
    </row>
    <row r="178" spans="1:12">
      <c r="A178">
        <v>1824560</v>
      </c>
      <c r="B178">
        <v>24</v>
      </c>
      <c r="C178" t="s">
        <v>12</v>
      </c>
      <c r="D178" t="s">
        <v>13</v>
      </c>
      <c r="E178" t="s">
        <v>18</v>
      </c>
      <c r="F178" t="s">
        <v>15</v>
      </c>
      <c r="G178">
        <v>113979.53</v>
      </c>
      <c r="H178" t="s">
        <v>16</v>
      </c>
      <c r="I178">
        <v>0</v>
      </c>
      <c r="J178">
        <v>35</v>
      </c>
      <c r="K178">
        <v>0</v>
      </c>
      <c r="L178">
        <v>0</v>
      </c>
    </row>
    <row r="179" spans="1:12">
      <c r="A179">
        <v>1827120</v>
      </c>
      <c r="B179">
        <v>35</v>
      </c>
      <c r="C179" t="s">
        <v>35</v>
      </c>
      <c r="D179" t="s">
        <v>24</v>
      </c>
      <c r="E179" t="s">
        <v>14</v>
      </c>
      <c r="F179" t="s">
        <v>39</v>
      </c>
      <c r="G179">
        <v>42736.77</v>
      </c>
      <c r="H179" t="s">
        <v>16</v>
      </c>
      <c r="I179">
        <v>0</v>
      </c>
      <c r="J179">
        <v>50</v>
      </c>
      <c r="K179">
        <v>0</v>
      </c>
      <c r="L179">
        <v>0</v>
      </c>
    </row>
    <row r="180" spans="1:12">
      <c r="A180">
        <v>1833635</v>
      </c>
      <c r="B180">
        <v>32</v>
      </c>
      <c r="C180" t="s">
        <v>12</v>
      </c>
      <c r="D180" t="s">
        <v>13</v>
      </c>
      <c r="E180" t="s">
        <v>18</v>
      </c>
      <c r="F180" t="s">
        <v>26</v>
      </c>
      <c r="G180">
        <v>96488.54</v>
      </c>
      <c r="H180" t="s">
        <v>20</v>
      </c>
      <c r="I180">
        <v>0</v>
      </c>
      <c r="J180">
        <v>72</v>
      </c>
      <c r="K180">
        <v>0</v>
      </c>
      <c r="L180">
        <v>0</v>
      </c>
    </row>
    <row r="181" spans="1:12">
      <c r="A181">
        <v>1834675</v>
      </c>
      <c r="B181">
        <v>42</v>
      </c>
      <c r="C181" t="s">
        <v>12</v>
      </c>
      <c r="D181" t="s">
        <v>24</v>
      </c>
      <c r="E181" t="s">
        <v>48</v>
      </c>
      <c r="F181" t="s">
        <v>19</v>
      </c>
      <c r="G181">
        <v>97187.73</v>
      </c>
      <c r="H181" t="s">
        <v>20</v>
      </c>
      <c r="I181">
        <v>0</v>
      </c>
      <c r="J181">
        <v>60</v>
      </c>
      <c r="K181">
        <v>0</v>
      </c>
      <c r="L181">
        <v>0</v>
      </c>
    </row>
    <row r="182" spans="1:12">
      <c r="A182">
        <v>1838203</v>
      </c>
      <c r="B182">
        <v>34</v>
      </c>
      <c r="C182" t="s">
        <v>12</v>
      </c>
      <c r="D182" t="s">
        <v>24</v>
      </c>
      <c r="E182" t="s">
        <v>25</v>
      </c>
      <c r="F182" t="s">
        <v>27</v>
      </c>
      <c r="G182">
        <v>35573.040000000001</v>
      </c>
      <c r="H182" t="s">
        <v>20</v>
      </c>
      <c r="I182">
        <v>1977</v>
      </c>
      <c r="J182">
        <v>45</v>
      </c>
      <c r="K182">
        <v>4033</v>
      </c>
      <c r="L182">
        <v>1</v>
      </c>
    </row>
    <row r="183" spans="1:12">
      <c r="A183">
        <v>1839135</v>
      </c>
      <c r="B183">
        <v>53</v>
      </c>
      <c r="C183" t="s">
        <v>12</v>
      </c>
      <c r="D183" t="s">
        <v>21</v>
      </c>
      <c r="E183" t="s">
        <v>25</v>
      </c>
      <c r="F183" t="s">
        <v>27</v>
      </c>
      <c r="G183">
        <v>30301.98</v>
      </c>
      <c r="H183" t="s">
        <v>20</v>
      </c>
      <c r="I183">
        <v>0</v>
      </c>
      <c r="J183">
        <v>60</v>
      </c>
      <c r="K183">
        <v>2890</v>
      </c>
      <c r="L183">
        <v>1</v>
      </c>
    </row>
    <row r="184" spans="1:12">
      <c r="A184">
        <v>1841487</v>
      </c>
      <c r="B184">
        <v>30</v>
      </c>
      <c r="C184" t="s">
        <v>12</v>
      </c>
      <c r="D184" t="s">
        <v>31</v>
      </c>
      <c r="E184" t="s">
        <v>25</v>
      </c>
      <c r="F184" t="s">
        <v>23</v>
      </c>
      <c r="G184">
        <v>21551.74</v>
      </c>
      <c r="H184" t="s">
        <v>16</v>
      </c>
      <c r="I184">
        <v>0</v>
      </c>
      <c r="J184">
        <v>24</v>
      </c>
      <c r="K184">
        <v>0</v>
      </c>
      <c r="L184">
        <v>0</v>
      </c>
    </row>
    <row r="185" spans="1:12">
      <c r="A185">
        <v>1845737</v>
      </c>
      <c r="B185">
        <v>28</v>
      </c>
      <c r="C185" t="s">
        <v>12</v>
      </c>
      <c r="D185" t="s">
        <v>21</v>
      </c>
      <c r="E185" t="s">
        <v>22</v>
      </c>
      <c r="F185" t="s">
        <v>45</v>
      </c>
      <c r="G185">
        <v>73730.39</v>
      </c>
      <c r="H185" t="s">
        <v>20</v>
      </c>
      <c r="I185">
        <v>0</v>
      </c>
      <c r="J185">
        <v>40</v>
      </c>
      <c r="K185">
        <v>0</v>
      </c>
      <c r="L185">
        <v>0</v>
      </c>
    </row>
    <row r="186" spans="1:12">
      <c r="A186">
        <v>1851537</v>
      </c>
      <c r="B186">
        <v>36</v>
      </c>
      <c r="C186" t="s">
        <v>12</v>
      </c>
      <c r="D186" t="s">
        <v>21</v>
      </c>
      <c r="E186" t="s">
        <v>18</v>
      </c>
      <c r="F186" t="s">
        <v>27</v>
      </c>
      <c r="G186">
        <v>22529.54</v>
      </c>
      <c r="H186" t="s">
        <v>16</v>
      </c>
      <c r="I186">
        <v>0</v>
      </c>
      <c r="J186">
        <v>38</v>
      </c>
      <c r="K186">
        <v>0</v>
      </c>
      <c r="L186">
        <v>0</v>
      </c>
    </row>
    <row r="187" spans="1:12">
      <c r="A187">
        <v>1860764</v>
      </c>
      <c r="B187">
        <v>44</v>
      </c>
      <c r="C187" t="s">
        <v>34</v>
      </c>
      <c r="D187" t="s">
        <v>21</v>
      </c>
      <c r="E187" t="s">
        <v>25</v>
      </c>
      <c r="F187" t="s">
        <v>26</v>
      </c>
      <c r="G187">
        <v>45104.93</v>
      </c>
      <c r="H187" t="s">
        <v>20</v>
      </c>
      <c r="I187">
        <v>0</v>
      </c>
      <c r="J187">
        <v>50</v>
      </c>
      <c r="K187">
        <v>7298</v>
      </c>
      <c r="L187">
        <v>1</v>
      </c>
    </row>
    <row r="188" spans="1:12">
      <c r="A188">
        <v>1861969</v>
      </c>
      <c r="B188">
        <v>34</v>
      </c>
      <c r="C188" t="s">
        <v>12</v>
      </c>
      <c r="D188" t="s">
        <v>39</v>
      </c>
      <c r="E188" t="s">
        <v>18</v>
      </c>
      <c r="F188" t="s">
        <v>39</v>
      </c>
      <c r="G188">
        <v>70635.850000000006</v>
      </c>
      <c r="H188" t="s">
        <v>16</v>
      </c>
      <c r="I188">
        <v>0</v>
      </c>
      <c r="J188">
        <v>40</v>
      </c>
      <c r="K188">
        <v>0</v>
      </c>
      <c r="L188">
        <v>0</v>
      </c>
    </row>
    <row r="189" spans="1:12">
      <c r="A189">
        <v>1866077</v>
      </c>
      <c r="B189">
        <v>52</v>
      </c>
      <c r="C189" t="s">
        <v>12</v>
      </c>
      <c r="D189" t="s">
        <v>21</v>
      </c>
      <c r="E189" t="s">
        <v>22</v>
      </c>
      <c r="F189" t="s">
        <v>26</v>
      </c>
      <c r="G189">
        <v>2382.4299999999998</v>
      </c>
      <c r="H189" t="s">
        <v>20</v>
      </c>
      <c r="I189">
        <v>0</v>
      </c>
      <c r="J189">
        <v>40</v>
      </c>
      <c r="K189">
        <v>0</v>
      </c>
      <c r="L189">
        <v>0</v>
      </c>
    </row>
    <row r="190" spans="1:12">
      <c r="A190">
        <v>1872825</v>
      </c>
      <c r="B190">
        <v>36</v>
      </c>
      <c r="C190" t="s">
        <v>12</v>
      </c>
      <c r="D190" t="s">
        <v>42</v>
      </c>
      <c r="E190" t="s">
        <v>25</v>
      </c>
      <c r="F190" t="s">
        <v>29</v>
      </c>
      <c r="G190">
        <v>34268.18</v>
      </c>
      <c r="H190" t="s">
        <v>20</v>
      </c>
      <c r="I190">
        <v>0</v>
      </c>
      <c r="J190">
        <v>40</v>
      </c>
      <c r="K190">
        <v>0</v>
      </c>
      <c r="L190">
        <v>0</v>
      </c>
    </row>
    <row r="191" spans="1:12">
      <c r="A191">
        <v>1875875</v>
      </c>
      <c r="B191">
        <v>32</v>
      </c>
      <c r="C191" t="s">
        <v>40</v>
      </c>
      <c r="D191" t="s">
        <v>21</v>
      </c>
      <c r="E191" t="s">
        <v>18</v>
      </c>
      <c r="F191" t="s">
        <v>15</v>
      </c>
      <c r="G191">
        <v>112250.05</v>
      </c>
      <c r="H191" t="s">
        <v>16</v>
      </c>
      <c r="I191">
        <v>0</v>
      </c>
      <c r="J191">
        <v>32</v>
      </c>
      <c r="K191">
        <v>0</v>
      </c>
      <c r="L191">
        <v>0</v>
      </c>
    </row>
    <row r="192" spans="1:12">
      <c r="A192">
        <v>1877898</v>
      </c>
      <c r="B192">
        <v>73</v>
      </c>
      <c r="C192" t="s">
        <v>35</v>
      </c>
      <c r="D192" t="s">
        <v>24</v>
      </c>
      <c r="E192" t="s">
        <v>25</v>
      </c>
      <c r="F192" t="s">
        <v>30</v>
      </c>
      <c r="G192">
        <v>20608.32</v>
      </c>
      <c r="H192" t="s">
        <v>20</v>
      </c>
      <c r="I192">
        <v>0</v>
      </c>
      <c r="J192">
        <v>50</v>
      </c>
      <c r="K192">
        <v>1639</v>
      </c>
      <c r="L192">
        <v>1</v>
      </c>
    </row>
    <row r="193" spans="1:12">
      <c r="A193">
        <v>1880936</v>
      </c>
      <c r="B193">
        <v>54</v>
      </c>
      <c r="C193" t="s">
        <v>36</v>
      </c>
      <c r="D193" t="s">
        <v>33</v>
      </c>
      <c r="E193" t="s">
        <v>22</v>
      </c>
      <c r="F193" t="s">
        <v>39</v>
      </c>
      <c r="G193">
        <v>95784.2</v>
      </c>
      <c r="H193" t="s">
        <v>16</v>
      </c>
      <c r="I193">
        <v>0</v>
      </c>
      <c r="J193">
        <v>40</v>
      </c>
      <c r="K193">
        <v>0</v>
      </c>
      <c r="L193">
        <v>0</v>
      </c>
    </row>
    <row r="194" spans="1:12">
      <c r="A194">
        <v>1892697</v>
      </c>
      <c r="B194">
        <v>22</v>
      </c>
      <c r="C194" t="s">
        <v>36</v>
      </c>
      <c r="D194" t="s">
        <v>13</v>
      </c>
      <c r="E194" t="s">
        <v>18</v>
      </c>
      <c r="F194" t="s">
        <v>23</v>
      </c>
      <c r="G194">
        <v>72111.64</v>
      </c>
      <c r="H194" t="s">
        <v>16</v>
      </c>
      <c r="I194">
        <v>0</v>
      </c>
      <c r="J194">
        <v>55</v>
      </c>
      <c r="K194">
        <v>0</v>
      </c>
      <c r="L194">
        <v>0</v>
      </c>
    </row>
    <row r="195" spans="1:12">
      <c r="A195">
        <v>1906994</v>
      </c>
      <c r="B195">
        <v>45</v>
      </c>
      <c r="C195" t="s">
        <v>12</v>
      </c>
      <c r="D195" t="s">
        <v>21</v>
      </c>
      <c r="E195" t="s">
        <v>25</v>
      </c>
      <c r="F195" t="s">
        <v>26</v>
      </c>
      <c r="G195">
        <v>37605.81</v>
      </c>
      <c r="H195" t="s">
        <v>20</v>
      </c>
      <c r="I195">
        <v>0</v>
      </c>
      <c r="J195">
        <v>40</v>
      </c>
      <c r="K195">
        <v>0</v>
      </c>
      <c r="L195">
        <v>0</v>
      </c>
    </row>
    <row r="196" spans="1:12">
      <c r="A196">
        <v>1940825</v>
      </c>
      <c r="B196">
        <v>34</v>
      </c>
      <c r="C196" t="s">
        <v>12</v>
      </c>
      <c r="D196" t="s">
        <v>21</v>
      </c>
      <c r="E196" t="s">
        <v>18</v>
      </c>
      <c r="F196" t="s">
        <v>29</v>
      </c>
      <c r="G196">
        <v>110412.9</v>
      </c>
      <c r="H196" t="s">
        <v>20</v>
      </c>
      <c r="I196">
        <v>0</v>
      </c>
      <c r="J196">
        <v>40</v>
      </c>
      <c r="K196">
        <v>0</v>
      </c>
      <c r="L196">
        <v>0</v>
      </c>
    </row>
    <row r="197" spans="1:12">
      <c r="A197">
        <v>1943338</v>
      </c>
      <c r="B197">
        <v>53</v>
      </c>
      <c r="C197" t="s">
        <v>36</v>
      </c>
      <c r="D197" t="s">
        <v>53</v>
      </c>
      <c r="E197" t="s">
        <v>18</v>
      </c>
      <c r="F197" t="s">
        <v>29</v>
      </c>
      <c r="G197">
        <v>123739.96</v>
      </c>
      <c r="H197" t="s">
        <v>16</v>
      </c>
      <c r="I197">
        <v>0</v>
      </c>
      <c r="J197">
        <v>35</v>
      </c>
      <c r="K197">
        <v>0</v>
      </c>
      <c r="L197">
        <v>0</v>
      </c>
    </row>
    <row r="198" spans="1:12">
      <c r="A198">
        <v>1947669</v>
      </c>
      <c r="B198">
        <v>30</v>
      </c>
      <c r="C198" t="s">
        <v>12</v>
      </c>
      <c r="D198" t="s">
        <v>21</v>
      </c>
      <c r="E198" t="s">
        <v>25</v>
      </c>
      <c r="F198" t="s">
        <v>29</v>
      </c>
      <c r="G198">
        <v>28988.26</v>
      </c>
      <c r="H198" t="s">
        <v>20</v>
      </c>
      <c r="I198">
        <v>0</v>
      </c>
      <c r="J198">
        <v>40</v>
      </c>
      <c r="K198">
        <v>0</v>
      </c>
      <c r="L198">
        <v>0</v>
      </c>
    </row>
    <row r="199" spans="1:12">
      <c r="A199">
        <v>1950125</v>
      </c>
      <c r="B199">
        <v>40</v>
      </c>
      <c r="C199" t="s">
        <v>36</v>
      </c>
      <c r="D199" t="s">
        <v>24</v>
      </c>
      <c r="E199" t="s">
        <v>22</v>
      </c>
      <c r="F199" t="s">
        <v>39</v>
      </c>
      <c r="G199">
        <v>296284.55</v>
      </c>
      <c r="H199" t="s">
        <v>16</v>
      </c>
      <c r="I199">
        <v>0</v>
      </c>
      <c r="J199">
        <v>40</v>
      </c>
      <c r="K199">
        <v>0</v>
      </c>
      <c r="L199">
        <v>0</v>
      </c>
    </row>
    <row r="200" spans="1:12">
      <c r="A200">
        <v>1956654</v>
      </c>
      <c r="B200">
        <v>25</v>
      </c>
      <c r="C200" t="s">
        <v>12</v>
      </c>
      <c r="D200" t="s">
        <v>21</v>
      </c>
      <c r="E200" t="s">
        <v>18</v>
      </c>
      <c r="F200" t="s">
        <v>27</v>
      </c>
      <c r="G200">
        <v>74001.2</v>
      </c>
      <c r="H200" t="s">
        <v>20</v>
      </c>
      <c r="I200">
        <v>0</v>
      </c>
      <c r="J200">
        <v>45</v>
      </c>
      <c r="K200">
        <v>0</v>
      </c>
      <c r="L200">
        <v>0</v>
      </c>
    </row>
    <row r="201" spans="1:12">
      <c r="A201">
        <v>1965508</v>
      </c>
      <c r="B201">
        <v>60</v>
      </c>
      <c r="C201" t="s">
        <v>35</v>
      </c>
      <c r="D201" t="s">
        <v>21</v>
      </c>
      <c r="E201" t="s">
        <v>25</v>
      </c>
      <c r="F201" t="s">
        <v>23</v>
      </c>
      <c r="G201">
        <v>235662.8</v>
      </c>
      <c r="H201" t="s">
        <v>16</v>
      </c>
      <c r="I201">
        <v>0</v>
      </c>
      <c r="J201">
        <v>15</v>
      </c>
      <c r="K201">
        <v>15024</v>
      </c>
      <c r="L201">
        <v>1</v>
      </c>
    </row>
    <row r="202" spans="1:12">
      <c r="A202">
        <v>1967691</v>
      </c>
      <c r="B202">
        <v>38</v>
      </c>
      <c r="C202" t="s">
        <v>12</v>
      </c>
      <c r="D202" t="s">
        <v>42</v>
      </c>
      <c r="E202" t="s">
        <v>22</v>
      </c>
      <c r="F202" t="s">
        <v>29</v>
      </c>
      <c r="G202">
        <v>68357.88</v>
      </c>
      <c r="H202" t="s">
        <v>16</v>
      </c>
      <c r="I202">
        <v>0</v>
      </c>
      <c r="J202">
        <v>40</v>
      </c>
      <c r="K202">
        <v>0</v>
      </c>
      <c r="L202">
        <v>0</v>
      </c>
    </row>
    <row r="203" spans="1:12">
      <c r="A203">
        <v>1970671</v>
      </c>
      <c r="B203">
        <v>23</v>
      </c>
      <c r="C203" t="s">
        <v>12</v>
      </c>
      <c r="D203" t="s">
        <v>13</v>
      </c>
      <c r="E203" t="s">
        <v>18</v>
      </c>
      <c r="F203" t="s">
        <v>30</v>
      </c>
      <c r="G203">
        <v>48397.69</v>
      </c>
      <c r="H203" t="s">
        <v>20</v>
      </c>
      <c r="I203">
        <v>0</v>
      </c>
      <c r="J203">
        <v>25</v>
      </c>
      <c r="K203">
        <v>0</v>
      </c>
      <c r="L203">
        <v>0</v>
      </c>
    </row>
    <row r="204" spans="1:12">
      <c r="A204">
        <v>1972687</v>
      </c>
      <c r="B204">
        <v>31</v>
      </c>
      <c r="C204" t="s">
        <v>12</v>
      </c>
      <c r="D204" t="s">
        <v>13</v>
      </c>
      <c r="E204" t="s">
        <v>25</v>
      </c>
      <c r="F204" t="s">
        <v>26</v>
      </c>
      <c r="G204">
        <v>37051.71</v>
      </c>
      <c r="H204" t="s">
        <v>20</v>
      </c>
      <c r="I204">
        <v>0</v>
      </c>
      <c r="J204">
        <v>40</v>
      </c>
      <c r="K204">
        <v>4940</v>
      </c>
      <c r="L204">
        <v>1</v>
      </c>
    </row>
    <row r="205" spans="1:12">
      <c r="A205">
        <v>1976104</v>
      </c>
      <c r="B205">
        <v>23</v>
      </c>
      <c r="C205" t="s">
        <v>12</v>
      </c>
      <c r="D205" t="s">
        <v>13</v>
      </c>
      <c r="E205" t="s">
        <v>25</v>
      </c>
      <c r="F205" t="s">
        <v>45</v>
      </c>
      <c r="G205">
        <v>47123.24</v>
      </c>
      <c r="H205" t="s">
        <v>20</v>
      </c>
      <c r="I205">
        <v>0</v>
      </c>
      <c r="J205">
        <v>40</v>
      </c>
      <c r="K205">
        <v>0</v>
      </c>
      <c r="L205">
        <v>0</v>
      </c>
    </row>
    <row r="206" spans="1:12">
      <c r="A206">
        <v>1980500</v>
      </c>
      <c r="B206">
        <v>74</v>
      </c>
      <c r="C206" t="s">
        <v>34</v>
      </c>
      <c r="D206" t="s">
        <v>43</v>
      </c>
      <c r="E206" t="s">
        <v>48</v>
      </c>
      <c r="F206" t="s">
        <v>39</v>
      </c>
      <c r="G206">
        <v>40643.160000000003</v>
      </c>
      <c r="H206" t="s">
        <v>20</v>
      </c>
      <c r="I206">
        <v>0</v>
      </c>
      <c r="J206">
        <v>25</v>
      </c>
      <c r="K206">
        <v>5911</v>
      </c>
      <c r="L206">
        <v>1</v>
      </c>
    </row>
    <row r="207" spans="1:12">
      <c r="A207">
        <v>1983846</v>
      </c>
      <c r="B207">
        <v>19</v>
      </c>
      <c r="C207" t="s">
        <v>12</v>
      </c>
      <c r="D207" t="s">
        <v>21</v>
      </c>
      <c r="E207" t="s">
        <v>18</v>
      </c>
      <c r="F207" t="s">
        <v>15</v>
      </c>
      <c r="G207">
        <v>20263.3</v>
      </c>
      <c r="H207" t="s">
        <v>16</v>
      </c>
      <c r="I207">
        <v>0</v>
      </c>
      <c r="J207">
        <v>30</v>
      </c>
      <c r="K207">
        <v>0</v>
      </c>
      <c r="L207">
        <v>0</v>
      </c>
    </row>
    <row r="208" spans="1:12">
      <c r="A208">
        <v>1985107</v>
      </c>
      <c r="B208">
        <v>39</v>
      </c>
      <c r="C208" t="s">
        <v>12</v>
      </c>
      <c r="D208" t="s">
        <v>24</v>
      </c>
      <c r="E208" t="s">
        <v>18</v>
      </c>
      <c r="F208" t="s">
        <v>27</v>
      </c>
      <c r="G208">
        <v>57245.29</v>
      </c>
      <c r="H208" t="s">
        <v>20</v>
      </c>
      <c r="I208">
        <v>0</v>
      </c>
      <c r="J208">
        <v>45</v>
      </c>
      <c r="K208">
        <v>0</v>
      </c>
      <c r="L208">
        <v>0</v>
      </c>
    </row>
    <row r="209" spans="1:12">
      <c r="A209">
        <v>1985953</v>
      </c>
      <c r="B209">
        <v>29</v>
      </c>
      <c r="C209" t="s">
        <v>12</v>
      </c>
      <c r="D209" t="s">
        <v>13</v>
      </c>
      <c r="E209" t="s">
        <v>18</v>
      </c>
      <c r="F209" t="s">
        <v>30</v>
      </c>
      <c r="G209">
        <v>113713.14</v>
      </c>
      <c r="H209" t="s">
        <v>20</v>
      </c>
      <c r="I209">
        <v>0</v>
      </c>
      <c r="J209">
        <v>30</v>
      </c>
      <c r="K209">
        <v>0</v>
      </c>
      <c r="L209">
        <v>0</v>
      </c>
    </row>
    <row r="210" spans="1:12">
      <c r="A210">
        <v>1992467</v>
      </c>
      <c r="B210">
        <v>43</v>
      </c>
      <c r="C210" t="s">
        <v>12</v>
      </c>
      <c r="D210" t="s">
        <v>33</v>
      </c>
      <c r="E210" t="s">
        <v>25</v>
      </c>
      <c r="F210" t="s">
        <v>27</v>
      </c>
      <c r="G210">
        <v>26718.94</v>
      </c>
      <c r="H210" t="s">
        <v>20</v>
      </c>
      <c r="I210">
        <v>0</v>
      </c>
      <c r="J210">
        <v>50</v>
      </c>
      <c r="K210">
        <v>4954</v>
      </c>
      <c r="L210">
        <v>1</v>
      </c>
    </row>
    <row r="211" spans="1:12">
      <c r="A211">
        <v>1995711</v>
      </c>
      <c r="B211">
        <v>26</v>
      </c>
      <c r="C211" t="s">
        <v>36</v>
      </c>
      <c r="D211" t="s">
        <v>24</v>
      </c>
      <c r="E211" t="s">
        <v>18</v>
      </c>
      <c r="F211" t="s">
        <v>39</v>
      </c>
      <c r="G211">
        <v>80090.429999999993</v>
      </c>
      <c r="H211" t="s">
        <v>16</v>
      </c>
      <c r="I211">
        <v>0</v>
      </c>
      <c r="J211">
        <v>40</v>
      </c>
      <c r="K211">
        <v>0</v>
      </c>
      <c r="L211">
        <v>0</v>
      </c>
    </row>
    <row r="212" spans="1:12">
      <c r="A212">
        <v>1996140</v>
      </c>
      <c r="B212">
        <v>19</v>
      </c>
      <c r="C212" t="s">
        <v>12</v>
      </c>
      <c r="D212" t="s">
        <v>38</v>
      </c>
      <c r="E212" t="s">
        <v>18</v>
      </c>
      <c r="F212" t="s">
        <v>26</v>
      </c>
      <c r="G212">
        <v>71065.53</v>
      </c>
      <c r="H212" t="s">
        <v>20</v>
      </c>
      <c r="I212">
        <v>0</v>
      </c>
      <c r="J212">
        <v>56</v>
      </c>
      <c r="K212">
        <v>0</v>
      </c>
      <c r="L212">
        <v>0</v>
      </c>
    </row>
    <row r="213" spans="1:12">
      <c r="A213">
        <v>1997523</v>
      </c>
      <c r="B213">
        <v>40</v>
      </c>
      <c r="C213" t="s">
        <v>35</v>
      </c>
      <c r="D213" t="s">
        <v>24</v>
      </c>
      <c r="E213" t="s">
        <v>25</v>
      </c>
      <c r="F213" t="s">
        <v>39</v>
      </c>
      <c r="G213">
        <v>30140.84</v>
      </c>
      <c r="H213" t="s">
        <v>20</v>
      </c>
      <c r="I213">
        <v>0</v>
      </c>
      <c r="J213">
        <v>60</v>
      </c>
      <c r="K213">
        <v>0</v>
      </c>
      <c r="L213">
        <v>0</v>
      </c>
    </row>
    <row r="214" spans="1:12">
      <c r="A214">
        <v>2000211</v>
      </c>
      <c r="B214">
        <v>57</v>
      </c>
      <c r="C214" t="s">
        <v>12</v>
      </c>
      <c r="D214" t="s">
        <v>21</v>
      </c>
      <c r="E214" t="s">
        <v>32</v>
      </c>
      <c r="F214" t="s">
        <v>23</v>
      </c>
      <c r="G214">
        <v>55758.54</v>
      </c>
      <c r="H214" t="s">
        <v>16</v>
      </c>
      <c r="I214">
        <v>0</v>
      </c>
      <c r="J214">
        <v>36</v>
      </c>
      <c r="K214">
        <v>0</v>
      </c>
      <c r="L214">
        <v>0</v>
      </c>
    </row>
    <row r="215" spans="1:12">
      <c r="A215">
        <v>2011832</v>
      </c>
      <c r="B215">
        <v>40</v>
      </c>
      <c r="C215" t="s">
        <v>12</v>
      </c>
      <c r="D215" t="s">
        <v>21</v>
      </c>
      <c r="E215" t="s">
        <v>22</v>
      </c>
      <c r="F215" t="s">
        <v>26</v>
      </c>
      <c r="G215">
        <v>63728.57</v>
      </c>
      <c r="H215" t="s">
        <v>20</v>
      </c>
      <c r="I215">
        <v>0</v>
      </c>
      <c r="J215">
        <v>40</v>
      </c>
      <c r="K215">
        <v>0</v>
      </c>
      <c r="L215">
        <v>0</v>
      </c>
    </row>
    <row r="216" spans="1:12">
      <c r="A216">
        <v>2012035</v>
      </c>
      <c r="B216">
        <v>29</v>
      </c>
      <c r="C216" t="s">
        <v>12</v>
      </c>
      <c r="D216" t="s">
        <v>13</v>
      </c>
      <c r="E216" t="s">
        <v>25</v>
      </c>
      <c r="F216" t="s">
        <v>45</v>
      </c>
      <c r="G216">
        <v>32079.84</v>
      </c>
      <c r="H216" t="s">
        <v>20</v>
      </c>
      <c r="I216">
        <v>0</v>
      </c>
      <c r="J216">
        <v>20</v>
      </c>
      <c r="K216">
        <v>0</v>
      </c>
      <c r="L216">
        <v>0</v>
      </c>
    </row>
    <row r="217" spans="1:12">
      <c r="A217">
        <v>2016936</v>
      </c>
      <c r="B217">
        <v>36</v>
      </c>
      <c r="C217" t="s">
        <v>40</v>
      </c>
      <c r="D217" t="s">
        <v>21</v>
      </c>
      <c r="E217" t="s">
        <v>18</v>
      </c>
      <c r="F217" t="s">
        <v>23</v>
      </c>
      <c r="G217">
        <v>154637.16</v>
      </c>
      <c r="H217" t="s">
        <v>16</v>
      </c>
      <c r="I217">
        <v>0</v>
      </c>
      <c r="J217">
        <v>36</v>
      </c>
      <c r="K217">
        <v>0</v>
      </c>
      <c r="L217">
        <v>0</v>
      </c>
    </row>
    <row r="218" spans="1:12">
      <c r="A218">
        <v>2023005</v>
      </c>
      <c r="B218">
        <v>57</v>
      </c>
      <c r="C218" t="s">
        <v>35</v>
      </c>
      <c r="D218" t="s">
        <v>13</v>
      </c>
      <c r="E218" t="s">
        <v>25</v>
      </c>
      <c r="F218" t="s">
        <v>27</v>
      </c>
      <c r="G218">
        <v>3392.03</v>
      </c>
      <c r="H218" t="s">
        <v>20</v>
      </c>
      <c r="I218">
        <v>0</v>
      </c>
      <c r="J218">
        <v>40</v>
      </c>
      <c r="K218">
        <v>0</v>
      </c>
      <c r="L218">
        <v>0</v>
      </c>
    </row>
    <row r="219" spans="1:12">
      <c r="A219">
        <v>2025734</v>
      </c>
      <c r="B219">
        <v>19</v>
      </c>
      <c r="C219" t="s">
        <v>12</v>
      </c>
      <c r="D219" t="s">
        <v>13</v>
      </c>
      <c r="E219" t="s">
        <v>18</v>
      </c>
      <c r="F219" t="s">
        <v>45</v>
      </c>
      <c r="G219">
        <v>78338.210000000006</v>
      </c>
      <c r="H219" t="s">
        <v>20</v>
      </c>
      <c r="I219">
        <v>0</v>
      </c>
      <c r="J219">
        <v>20</v>
      </c>
      <c r="K219">
        <v>0</v>
      </c>
      <c r="L219">
        <v>0</v>
      </c>
    </row>
    <row r="220" spans="1:12">
      <c r="A220">
        <v>2027200</v>
      </c>
      <c r="B220">
        <v>20</v>
      </c>
      <c r="C220" t="s">
        <v>12</v>
      </c>
      <c r="D220" t="s">
        <v>28</v>
      </c>
      <c r="E220" t="s">
        <v>18</v>
      </c>
      <c r="F220" t="s">
        <v>29</v>
      </c>
      <c r="G220">
        <v>177097.76</v>
      </c>
      <c r="H220" t="s">
        <v>20</v>
      </c>
      <c r="I220">
        <v>0</v>
      </c>
      <c r="J220">
        <v>40</v>
      </c>
      <c r="K220">
        <v>0</v>
      </c>
      <c r="L220">
        <v>0</v>
      </c>
    </row>
    <row r="221" spans="1:12">
      <c r="A221">
        <v>2027449</v>
      </c>
      <c r="B221">
        <v>48</v>
      </c>
      <c r="C221" t="s">
        <v>12</v>
      </c>
      <c r="D221" t="s">
        <v>21</v>
      </c>
      <c r="E221" t="s">
        <v>32</v>
      </c>
      <c r="F221" t="s">
        <v>29</v>
      </c>
      <c r="G221">
        <v>116242.34</v>
      </c>
      <c r="H221" t="s">
        <v>16</v>
      </c>
      <c r="I221">
        <v>0</v>
      </c>
      <c r="J221">
        <v>16</v>
      </c>
      <c r="K221">
        <v>0</v>
      </c>
      <c r="L221">
        <v>0</v>
      </c>
    </row>
    <row r="222" spans="1:12">
      <c r="A222">
        <v>2033495</v>
      </c>
      <c r="B222">
        <v>18</v>
      </c>
      <c r="C222" t="s">
        <v>12</v>
      </c>
      <c r="D222" t="s">
        <v>21</v>
      </c>
      <c r="E222" t="s">
        <v>18</v>
      </c>
      <c r="F222" t="s">
        <v>15</v>
      </c>
      <c r="G222">
        <v>76092.27</v>
      </c>
      <c r="H222" t="s">
        <v>20</v>
      </c>
      <c r="I222">
        <v>0</v>
      </c>
      <c r="J222">
        <v>36</v>
      </c>
      <c r="K222">
        <v>0</v>
      </c>
      <c r="L222">
        <v>0</v>
      </c>
    </row>
    <row r="223" spans="1:12">
      <c r="A223">
        <v>2042579</v>
      </c>
      <c r="B223">
        <v>50</v>
      </c>
      <c r="C223" t="s">
        <v>12</v>
      </c>
      <c r="D223" t="s">
        <v>13</v>
      </c>
      <c r="E223" t="s">
        <v>25</v>
      </c>
      <c r="F223" t="s">
        <v>30</v>
      </c>
      <c r="G223">
        <v>33450.410000000003</v>
      </c>
      <c r="H223" t="s">
        <v>20</v>
      </c>
      <c r="I223">
        <v>0</v>
      </c>
      <c r="J223">
        <v>60</v>
      </c>
      <c r="K223">
        <v>0</v>
      </c>
      <c r="L223">
        <v>0</v>
      </c>
    </row>
    <row r="224" spans="1:12">
      <c r="A224">
        <v>2044175</v>
      </c>
      <c r="B224">
        <v>72</v>
      </c>
      <c r="C224" t="s">
        <v>50</v>
      </c>
      <c r="D224" t="s">
        <v>21</v>
      </c>
      <c r="E224" t="s">
        <v>25</v>
      </c>
      <c r="F224" t="s">
        <v>50</v>
      </c>
      <c r="G224">
        <v>15651.39</v>
      </c>
      <c r="H224" t="s">
        <v>20</v>
      </c>
      <c r="I224">
        <v>0</v>
      </c>
      <c r="J224">
        <v>8</v>
      </c>
      <c r="K224">
        <v>0</v>
      </c>
      <c r="L224">
        <v>0</v>
      </c>
    </row>
    <row r="225" spans="1:12">
      <c r="A225">
        <v>2049462</v>
      </c>
      <c r="B225">
        <v>58</v>
      </c>
      <c r="C225" t="s">
        <v>12</v>
      </c>
      <c r="D225" t="s">
        <v>21</v>
      </c>
      <c r="E225" t="s">
        <v>25</v>
      </c>
      <c r="F225" t="s">
        <v>19</v>
      </c>
      <c r="G225">
        <v>37168.49</v>
      </c>
      <c r="H225" t="s">
        <v>20</v>
      </c>
      <c r="I225">
        <v>0</v>
      </c>
      <c r="J225">
        <v>40</v>
      </c>
      <c r="K225">
        <v>3760</v>
      </c>
      <c r="L225">
        <v>1</v>
      </c>
    </row>
    <row r="226" spans="1:12">
      <c r="A226">
        <v>2062685</v>
      </c>
      <c r="B226">
        <v>40</v>
      </c>
      <c r="C226" t="s">
        <v>12</v>
      </c>
      <c r="D226" t="s">
        <v>13</v>
      </c>
      <c r="E226" t="s">
        <v>25</v>
      </c>
      <c r="F226" t="s">
        <v>29</v>
      </c>
      <c r="G226">
        <v>39443.33</v>
      </c>
      <c r="H226" t="s">
        <v>20</v>
      </c>
      <c r="I226">
        <v>0</v>
      </c>
      <c r="J226">
        <v>40</v>
      </c>
      <c r="K226">
        <v>0</v>
      </c>
      <c r="L226">
        <v>0</v>
      </c>
    </row>
    <row r="227" spans="1:12">
      <c r="A227">
        <v>2064390</v>
      </c>
      <c r="B227">
        <v>35</v>
      </c>
      <c r="C227" t="s">
        <v>12</v>
      </c>
      <c r="D227" t="s">
        <v>38</v>
      </c>
      <c r="E227" t="s">
        <v>25</v>
      </c>
      <c r="F227" t="s">
        <v>46</v>
      </c>
      <c r="G227">
        <v>38106.160000000003</v>
      </c>
      <c r="H227" t="s">
        <v>20</v>
      </c>
      <c r="I227">
        <v>0</v>
      </c>
      <c r="J227">
        <v>40</v>
      </c>
      <c r="K227">
        <v>0</v>
      </c>
      <c r="L227">
        <v>0</v>
      </c>
    </row>
    <row r="228" spans="1:12">
      <c r="A228">
        <v>2065595</v>
      </c>
      <c r="B228">
        <v>22</v>
      </c>
      <c r="C228" t="s">
        <v>50</v>
      </c>
      <c r="D228" t="s">
        <v>21</v>
      </c>
      <c r="E228" t="s">
        <v>22</v>
      </c>
      <c r="F228" t="s">
        <v>50</v>
      </c>
      <c r="G228">
        <v>81137.850000000006</v>
      </c>
      <c r="H228" t="s">
        <v>16</v>
      </c>
      <c r="I228">
        <v>0</v>
      </c>
      <c r="J228">
        <v>40</v>
      </c>
      <c r="K228">
        <v>0</v>
      </c>
      <c r="L228">
        <v>0</v>
      </c>
    </row>
    <row r="229" spans="1:12">
      <c r="A229">
        <v>2070773</v>
      </c>
      <c r="B229">
        <v>23</v>
      </c>
      <c r="C229" t="s">
        <v>12</v>
      </c>
      <c r="D229" t="s">
        <v>21</v>
      </c>
      <c r="E229" t="s">
        <v>18</v>
      </c>
      <c r="F229" t="s">
        <v>30</v>
      </c>
      <c r="G229">
        <v>106275.4</v>
      </c>
      <c r="H229" t="s">
        <v>20</v>
      </c>
      <c r="I229">
        <v>0</v>
      </c>
      <c r="J229">
        <v>40</v>
      </c>
      <c r="K229">
        <v>0</v>
      </c>
      <c r="L229">
        <v>0</v>
      </c>
    </row>
    <row r="230" spans="1:12">
      <c r="A230">
        <v>2077101</v>
      </c>
      <c r="B230">
        <v>41</v>
      </c>
      <c r="C230" t="s">
        <v>12</v>
      </c>
      <c r="D230" t="s">
        <v>13</v>
      </c>
      <c r="E230" t="s">
        <v>25</v>
      </c>
      <c r="F230" t="s">
        <v>29</v>
      </c>
      <c r="G230">
        <v>12651.15</v>
      </c>
      <c r="H230" t="s">
        <v>20</v>
      </c>
      <c r="I230">
        <v>0</v>
      </c>
      <c r="J230">
        <v>42</v>
      </c>
      <c r="K230">
        <v>7298</v>
      </c>
      <c r="L230">
        <v>1</v>
      </c>
    </row>
    <row r="231" spans="1:12">
      <c r="A231">
        <v>2094476</v>
      </c>
      <c r="B231">
        <v>18</v>
      </c>
      <c r="C231" t="s">
        <v>12</v>
      </c>
      <c r="D231" t="s">
        <v>21</v>
      </c>
      <c r="E231" t="s">
        <v>18</v>
      </c>
      <c r="F231" t="s">
        <v>15</v>
      </c>
      <c r="G231">
        <v>209114.75</v>
      </c>
      <c r="H231" t="s">
        <v>16</v>
      </c>
      <c r="I231">
        <v>0</v>
      </c>
      <c r="J231">
        <v>30</v>
      </c>
      <c r="K231">
        <v>0</v>
      </c>
      <c r="L231">
        <v>0</v>
      </c>
    </row>
    <row r="232" spans="1:12">
      <c r="A232">
        <v>2101387</v>
      </c>
      <c r="B232">
        <v>42</v>
      </c>
      <c r="C232" t="s">
        <v>34</v>
      </c>
      <c r="D232" t="s">
        <v>43</v>
      </c>
      <c r="E232" t="s">
        <v>18</v>
      </c>
      <c r="F232" t="s">
        <v>39</v>
      </c>
      <c r="G232">
        <v>74757.490000000005</v>
      </c>
      <c r="H232" t="s">
        <v>16</v>
      </c>
      <c r="I232">
        <v>0</v>
      </c>
      <c r="J232">
        <v>45</v>
      </c>
      <c r="K232">
        <v>0</v>
      </c>
      <c r="L232">
        <v>0</v>
      </c>
    </row>
    <row r="233" spans="1:12">
      <c r="A233">
        <v>2102127</v>
      </c>
      <c r="B233">
        <v>54</v>
      </c>
      <c r="C233" t="s">
        <v>34</v>
      </c>
      <c r="D233" t="s">
        <v>13</v>
      </c>
      <c r="E233" t="s">
        <v>25</v>
      </c>
      <c r="F233" t="s">
        <v>19</v>
      </c>
      <c r="G233">
        <v>29282.080000000002</v>
      </c>
      <c r="H233" t="s">
        <v>20</v>
      </c>
      <c r="I233">
        <v>0</v>
      </c>
      <c r="J233">
        <v>30</v>
      </c>
      <c r="K233">
        <v>0</v>
      </c>
      <c r="L233">
        <v>0</v>
      </c>
    </row>
    <row r="234" spans="1:12">
      <c r="A234">
        <v>2102378</v>
      </c>
      <c r="B234">
        <v>44</v>
      </c>
      <c r="C234" t="s">
        <v>34</v>
      </c>
      <c r="D234" t="s">
        <v>21</v>
      </c>
      <c r="E234" t="s">
        <v>25</v>
      </c>
      <c r="F234" t="s">
        <v>46</v>
      </c>
      <c r="G234">
        <v>22917.759999999998</v>
      </c>
      <c r="H234" t="s">
        <v>20</v>
      </c>
      <c r="I234">
        <v>0</v>
      </c>
      <c r="J234">
        <v>40</v>
      </c>
      <c r="K234">
        <v>0</v>
      </c>
      <c r="L234">
        <v>0</v>
      </c>
    </row>
    <row r="235" spans="1:12">
      <c r="A235">
        <v>2109381</v>
      </c>
      <c r="B235">
        <v>44</v>
      </c>
      <c r="C235" t="s">
        <v>12</v>
      </c>
      <c r="D235" t="s">
        <v>21</v>
      </c>
      <c r="E235" t="s">
        <v>25</v>
      </c>
      <c r="F235" t="s">
        <v>26</v>
      </c>
      <c r="G235">
        <v>35956.04</v>
      </c>
      <c r="H235" t="s">
        <v>20</v>
      </c>
      <c r="I235">
        <v>0</v>
      </c>
      <c r="J235">
        <v>41</v>
      </c>
      <c r="K235">
        <v>0</v>
      </c>
      <c r="L235">
        <v>0</v>
      </c>
    </row>
    <row r="236" spans="1:12">
      <c r="A236">
        <v>2109898</v>
      </c>
      <c r="B236">
        <v>51</v>
      </c>
      <c r="C236" t="s">
        <v>12</v>
      </c>
      <c r="D236" t="s">
        <v>13</v>
      </c>
      <c r="E236" t="s">
        <v>25</v>
      </c>
      <c r="F236" t="s">
        <v>26</v>
      </c>
      <c r="G236">
        <v>42628.43</v>
      </c>
      <c r="H236" t="s">
        <v>20</v>
      </c>
      <c r="I236">
        <v>0</v>
      </c>
      <c r="J236">
        <v>48</v>
      </c>
      <c r="K236">
        <v>3103</v>
      </c>
      <c r="L236">
        <v>1</v>
      </c>
    </row>
    <row r="237" spans="1:12">
      <c r="A237">
        <v>2114154</v>
      </c>
      <c r="B237">
        <v>38</v>
      </c>
      <c r="C237" t="s">
        <v>37</v>
      </c>
      <c r="D237" t="s">
        <v>24</v>
      </c>
      <c r="E237" t="s">
        <v>18</v>
      </c>
      <c r="F237" t="s">
        <v>27</v>
      </c>
      <c r="G237">
        <v>59178.12</v>
      </c>
      <c r="H237" t="s">
        <v>20</v>
      </c>
      <c r="I237">
        <v>0</v>
      </c>
      <c r="J237">
        <v>40</v>
      </c>
      <c r="K237">
        <v>0</v>
      </c>
      <c r="L237">
        <v>0</v>
      </c>
    </row>
    <row r="238" spans="1:12">
      <c r="A238">
        <v>2114608</v>
      </c>
      <c r="B238">
        <v>41</v>
      </c>
      <c r="C238" t="s">
        <v>12</v>
      </c>
      <c r="D238" t="s">
        <v>13</v>
      </c>
      <c r="E238" t="s">
        <v>22</v>
      </c>
      <c r="F238" t="s">
        <v>30</v>
      </c>
      <c r="G238">
        <v>10747.59</v>
      </c>
      <c r="H238" t="s">
        <v>16</v>
      </c>
      <c r="I238">
        <v>0</v>
      </c>
      <c r="J238">
        <v>48</v>
      </c>
      <c r="K238">
        <v>0</v>
      </c>
      <c r="L238">
        <v>0</v>
      </c>
    </row>
    <row r="239" spans="1:12">
      <c r="A239">
        <v>2129840</v>
      </c>
      <c r="B239">
        <v>33</v>
      </c>
      <c r="C239" t="s">
        <v>34</v>
      </c>
      <c r="D239" t="s">
        <v>21</v>
      </c>
      <c r="E239" t="s">
        <v>25</v>
      </c>
      <c r="F239" t="s">
        <v>19</v>
      </c>
      <c r="G239">
        <v>72286.490000000005</v>
      </c>
      <c r="H239" t="s">
        <v>20</v>
      </c>
      <c r="I239">
        <v>0</v>
      </c>
      <c r="J239">
        <v>60</v>
      </c>
      <c r="K239">
        <v>0</v>
      </c>
      <c r="L239">
        <v>0</v>
      </c>
    </row>
    <row r="240" spans="1:12">
      <c r="A240">
        <v>2134046</v>
      </c>
      <c r="B240">
        <v>21</v>
      </c>
      <c r="C240" t="s">
        <v>12</v>
      </c>
      <c r="D240" t="s">
        <v>21</v>
      </c>
      <c r="E240" t="s">
        <v>18</v>
      </c>
      <c r="F240" t="s">
        <v>30</v>
      </c>
      <c r="G240">
        <v>162103.43</v>
      </c>
      <c r="H240" t="s">
        <v>20</v>
      </c>
      <c r="I240">
        <v>0</v>
      </c>
      <c r="J240">
        <v>40</v>
      </c>
      <c r="K240">
        <v>0</v>
      </c>
      <c r="L240">
        <v>0</v>
      </c>
    </row>
    <row r="241" spans="1:12">
      <c r="A241">
        <v>2134599</v>
      </c>
      <c r="B241">
        <v>37</v>
      </c>
      <c r="C241" t="s">
        <v>34</v>
      </c>
      <c r="D241" t="s">
        <v>21</v>
      </c>
      <c r="E241" t="s">
        <v>25</v>
      </c>
      <c r="F241" t="s">
        <v>26</v>
      </c>
      <c r="G241">
        <v>41964.4</v>
      </c>
      <c r="H241" t="s">
        <v>20</v>
      </c>
      <c r="I241">
        <v>0</v>
      </c>
      <c r="J241">
        <v>40</v>
      </c>
      <c r="K241">
        <v>0</v>
      </c>
      <c r="L241">
        <v>0</v>
      </c>
    </row>
    <row r="242" spans="1:12">
      <c r="A242">
        <v>2134665</v>
      </c>
      <c r="B242">
        <v>41</v>
      </c>
      <c r="C242" t="s">
        <v>12</v>
      </c>
      <c r="D242" t="s">
        <v>13</v>
      </c>
      <c r="E242" t="s">
        <v>25</v>
      </c>
      <c r="F242" t="s">
        <v>27</v>
      </c>
      <c r="G242">
        <v>192398.74</v>
      </c>
      <c r="H242" t="s">
        <v>20</v>
      </c>
      <c r="I242">
        <v>0</v>
      </c>
      <c r="J242">
        <v>40</v>
      </c>
      <c r="K242">
        <v>1695</v>
      </c>
      <c r="L242">
        <v>1</v>
      </c>
    </row>
    <row r="243" spans="1:12">
      <c r="A243">
        <v>2137895</v>
      </c>
      <c r="B243">
        <v>49</v>
      </c>
      <c r="C243" t="s">
        <v>35</v>
      </c>
      <c r="D243" t="s">
        <v>13</v>
      </c>
      <c r="E243" t="s">
        <v>25</v>
      </c>
      <c r="F243" t="s">
        <v>39</v>
      </c>
      <c r="G243">
        <v>189129.57</v>
      </c>
      <c r="H243" t="s">
        <v>16</v>
      </c>
      <c r="I243">
        <v>0</v>
      </c>
      <c r="J243">
        <v>65</v>
      </c>
      <c r="K243">
        <v>5600</v>
      </c>
      <c r="L243">
        <v>1</v>
      </c>
    </row>
    <row r="244" spans="1:12">
      <c r="A244">
        <v>2143793</v>
      </c>
      <c r="B244">
        <v>39</v>
      </c>
      <c r="C244" t="s">
        <v>12</v>
      </c>
      <c r="D244" t="s">
        <v>21</v>
      </c>
      <c r="E244" t="s">
        <v>18</v>
      </c>
      <c r="F244" t="s">
        <v>29</v>
      </c>
      <c r="G244">
        <v>89935.48</v>
      </c>
      <c r="H244" t="s">
        <v>20</v>
      </c>
      <c r="I244">
        <v>0</v>
      </c>
      <c r="J244">
        <v>40</v>
      </c>
      <c r="K244">
        <v>0</v>
      </c>
      <c r="L244">
        <v>0</v>
      </c>
    </row>
    <row r="245" spans="1:12">
      <c r="A245">
        <v>2160461</v>
      </c>
      <c r="B245">
        <v>24</v>
      </c>
      <c r="C245" t="s">
        <v>12</v>
      </c>
      <c r="D245" t="s">
        <v>21</v>
      </c>
      <c r="E245" t="s">
        <v>22</v>
      </c>
      <c r="F245" t="s">
        <v>29</v>
      </c>
      <c r="G245">
        <v>55642.17</v>
      </c>
      <c r="H245" t="s">
        <v>20</v>
      </c>
      <c r="I245">
        <v>0</v>
      </c>
      <c r="J245">
        <v>40</v>
      </c>
      <c r="K245">
        <v>0</v>
      </c>
      <c r="L245">
        <v>0</v>
      </c>
    </row>
    <row r="246" spans="1:12">
      <c r="A246">
        <v>2161054</v>
      </c>
      <c r="B246">
        <v>65</v>
      </c>
      <c r="C246" t="s">
        <v>37</v>
      </c>
      <c r="D246" t="s">
        <v>21</v>
      </c>
      <c r="E246" t="s">
        <v>25</v>
      </c>
      <c r="F246" t="s">
        <v>23</v>
      </c>
      <c r="G246">
        <v>49027.46</v>
      </c>
      <c r="H246" t="s">
        <v>20</v>
      </c>
      <c r="I246">
        <v>2174</v>
      </c>
      <c r="J246">
        <v>40</v>
      </c>
      <c r="K246">
        <v>0</v>
      </c>
      <c r="L246">
        <v>1</v>
      </c>
    </row>
    <row r="247" spans="1:12">
      <c r="A247">
        <v>2179519</v>
      </c>
      <c r="B247">
        <v>55</v>
      </c>
      <c r="C247" t="s">
        <v>12</v>
      </c>
      <c r="D247" t="s">
        <v>21</v>
      </c>
      <c r="E247" t="s">
        <v>25</v>
      </c>
      <c r="F247" t="s">
        <v>46</v>
      </c>
      <c r="G247">
        <v>29965.82</v>
      </c>
      <c r="H247" t="s">
        <v>20</v>
      </c>
      <c r="I247">
        <v>0</v>
      </c>
      <c r="J247">
        <v>45</v>
      </c>
      <c r="K247">
        <v>0</v>
      </c>
      <c r="L247">
        <v>1</v>
      </c>
    </row>
    <row r="248" spans="1:12">
      <c r="A248">
        <v>2194621</v>
      </c>
      <c r="B248">
        <v>34</v>
      </c>
      <c r="C248" t="s">
        <v>12</v>
      </c>
      <c r="D248" t="s">
        <v>24</v>
      </c>
      <c r="E248" t="s">
        <v>48</v>
      </c>
      <c r="F248" t="s">
        <v>23</v>
      </c>
      <c r="G248">
        <v>81462.83</v>
      </c>
      <c r="H248" t="s">
        <v>16</v>
      </c>
      <c r="I248">
        <v>0</v>
      </c>
      <c r="J248">
        <v>25</v>
      </c>
      <c r="K248">
        <v>0</v>
      </c>
      <c r="L248">
        <v>0</v>
      </c>
    </row>
    <row r="249" spans="1:12">
      <c r="A249">
        <v>2204629</v>
      </c>
      <c r="B249">
        <v>33</v>
      </c>
      <c r="C249" t="s">
        <v>12</v>
      </c>
      <c r="D249" t="s">
        <v>13</v>
      </c>
      <c r="E249" t="s">
        <v>25</v>
      </c>
      <c r="F249" t="s">
        <v>39</v>
      </c>
      <c r="G249">
        <v>27593.68</v>
      </c>
      <c r="H249" t="s">
        <v>20</v>
      </c>
      <c r="I249">
        <v>0</v>
      </c>
      <c r="J249">
        <v>40</v>
      </c>
      <c r="K249">
        <v>0</v>
      </c>
      <c r="L249">
        <v>0</v>
      </c>
    </row>
    <row r="250" spans="1:12">
      <c r="A250">
        <v>2206284</v>
      </c>
      <c r="B250">
        <v>30</v>
      </c>
      <c r="C250" t="s">
        <v>12</v>
      </c>
      <c r="D250" t="s">
        <v>21</v>
      </c>
      <c r="E250" t="s">
        <v>25</v>
      </c>
      <c r="F250" t="s">
        <v>26</v>
      </c>
      <c r="G250">
        <v>29380.77</v>
      </c>
      <c r="H250" t="s">
        <v>20</v>
      </c>
      <c r="I250">
        <v>1848</v>
      </c>
      <c r="J250">
        <v>40</v>
      </c>
      <c r="K250">
        <v>5848</v>
      </c>
      <c r="L250">
        <v>1</v>
      </c>
    </row>
    <row r="251" spans="1:12">
      <c r="A251">
        <v>2206428</v>
      </c>
      <c r="B251">
        <v>51</v>
      </c>
      <c r="C251" t="s">
        <v>12</v>
      </c>
      <c r="D251" t="s">
        <v>31</v>
      </c>
      <c r="E251" t="s">
        <v>25</v>
      </c>
      <c r="F251" t="s">
        <v>27</v>
      </c>
      <c r="G251">
        <v>20300.740000000002</v>
      </c>
      <c r="H251" t="s">
        <v>20</v>
      </c>
      <c r="I251">
        <v>0</v>
      </c>
      <c r="J251">
        <v>50</v>
      </c>
      <c r="K251">
        <v>3925</v>
      </c>
      <c r="L251">
        <v>1</v>
      </c>
    </row>
    <row r="252" spans="1:12">
      <c r="A252">
        <v>2214801</v>
      </c>
      <c r="B252">
        <v>50</v>
      </c>
      <c r="C252" t="s">
        <v>12</v>
      </c>
      <c r="D252" t="s">
        <v>24</v>
      </c>
      <c r="E252" t="s">
        <v>22</v>
      </c>
      <c r="F252" t="s">
        <v>39</v>
      </c>
      <c r="G252">
        <v>133620.15</v>
      </c>
      <c r="H252" t="s">
        <v>16</v>
      </c>
      <c r="I252">
        <v>0</v>
      </c>
      <c r="J252">
        <v>36</v>
      </c>
      <c r="K252">
        <v>0</v>
      </c>
      <c r="L252">
        <v>0</v>
      </c>
    </row>
    <row r="253" spans="1:12">
      <c r="A253">
        <v>2215657</v>
      </c>
      <c r="B253">
        <v>29</v>
      </c>
      <c r="C253" t="s">
        <v>12</v>
      </c>
      <c r="D253" t="s">
        <v>21</v>
      </c>
      <c r="E253" t="s">
        <v>18</v>
      </c>
      <c r="F253" t="s">
        <v>27</v>
      </c>
      <c r="G253">
        <v>86241.61</v>
      </c>
      <c r="H253" t="s">
        <v>16</v>
      </c>
      <c r="I253">
        <v>0</v>
      </c>
      <c r="J253">
        <v>40</v>
      </c>
      <c r="K253">
        <v>0</v>
      </c>
      <c r="L253">
        <v>0</v>
      </c>
    </row>
    <row r="254" spans="1:12">
      <c r="A254">
        <v>2242093</v>
      </c>
      <c r="B254">
        <v>36</v>
      </c>
      <c r="C254" t="s">
        <v>12</v>
      </c>
      <c r="D254" t="s">
        <v>24</v>
      </c>
      <c r="E254" t="s">
        <v>25</v>
      </c>
      <c r="F254" t="s">
        <v>39</v>
      </c>
      <c r="G254">
        <v>7377.51</v>
      </c>
      <c r="H254" t="s">
        <v>20</v>
      </c>
      <c r="I254">
        <v>1902</v>
      </c>
      <c r="J254">
        <v>50</v>
      </c>
      <c r="K254">
        <v>5240</v>
      </c>
      <c r="L254">
        <v>1</v>
      </c>
    </row>
    <row r="255" spans="1:12">
      <c r="A255">
        <v>2242654</v>
      </c>
      <c r="B255">
        <v>45</v>
      </c>
      <c r="C255" t="s">
        <v>36</v>
      </c>
      <c r="D255" t="s">
        <v>33</v>
      </c>
      <c r="E255" t="s">
        <v>22</v>
      </c>
      <c r="F255" t="s">
        <v>39</v>
      </c>
      <c r="G255">
        <v>25419.27</v>
      </c>
      <c r="H255" t="s">
        <v>20</v>
      </c>
      <c r="I255">
        <v>0</v>
      </c>
      <c r="J255">
        <v>40</v>
      </c>
      <c r="K255">
        <v>0</v>
      </c>
      <c r="L255">
        <v>0</v>
      </c>
    </row>
    <row r="256" spans="1:12">
      <c r="A256">
        <v>2243150</v>
      </c>
      <c r="B256">
        <v>45</v>
      </c>
      <c r="C256" t="s">
        <v>34</v>
      </c>
      <c r="D256" t="s">
        <v>21</v>
      </c>
      <c r="E256" t="s">
        <v>25</v>
      </c>
      <c r="F256" t="s">
        <v>27</v>
      </c>
      <c r="G256">
        <v>11373.45</v>
      </c>
      <c r="H256" t="s">
        <v>20</v>
      </c>
      <c r="I256">
        <v>0</v>
      </c>
      <c r="J256">
        <v>50</v>
      </c>
      <c r="K256">
        <v>0</v>
      </c>
      <c r="L256">
        <v>0</v>
      </c>
    </row>
    <row r="257" spans="1:12">
      <c r="A257">
        <v>2243772</v>
      </c>
      <c r="B257">
        <v>40</v>
      </c>
      <c r="C257" t="s">
        <v>12</v>
      </c>
      <c r="D257" t="s">
        <v>42</v>
      </c>
      <c r="E257" t="s">
        <v>18</v>
      </c>
      <c r="F257" t="s">
        <v>15</v>
      </c>
      <c r="G257">
        <v>166702.85999999999</v>
      </c>
      <c r="H257" t="s">
        <v>16</v>
      </c>
      <c r="I257">
        <v>0</v>
      </c>
      <c r="J257">
        <v>40</v>
      </c>
      <c r="K257">
        <v>0</v>
      </c>
      <c r="L257">
        <v>0</v>
      </c>
    </row>
    <row r="258" spans="1:12">
      <c r="A258">
        <v>2245751</v>
      </c>
      <c r="B258">
        <v>27</v>
      </c>
      <c r="C258" t="s">
        <v>12</v>
      </c>
      <c r="D258" t="s">
        <v>13</v>
      </c>
      <c r="E258" t="s">
        <v>25</v>
      </c>
      <c r="F258" t="s">
        <v>30</v>
      </c>
      <c r="G258">
        <v>59321.84</v>
      </c>
      <c r="H258" t="s">
        <v>20</v>
      </c>
      <c r="I258">
        <v>0</v>
      </c>
      <c r="J258">
        <v>50</v>
      </c>
      <c r="K258">
        <v>0</v>
      </c>
      <c r="L258">
        <v>0</v>
      </c>
    </row>
    <row r="259" spans="1:12">
      <c r="A259">
        <v>2254279</v>
      </c>
      <c r="B259">
        <v>20</v>
      </c>
      <c r="C259" t="s">
        <v>36</v>
      </c>
      <c r="D259" t="s">
        <v>21</v>
      </c>
      <c r="E259" t="s">
        <v>18</v>
      </c>
      <c r="F259" t="s">
        <v>45</v>
      </c>
      <c r="G259">
        <v>171960.33</v>
      </c>
      <c r="H259" t="s">
        <v>20</v>
      </c>
      <c r="I259">
        <v>0</v>
      </c>
      <c r="J259">
        <v>40</v>
      </c>
      <c r="K259">
        <v>0</v>
      </c>
      <c r="L259">
        <v>0</v>
      </c>
    </row>
    <row r="260" spans="1:12">
      <c r="A260">
        <v>2288670</v>
      </c>
      <c r="B260">
        <v>30</v>
      </c>
      <c r="C260" t="s">
        <v>12</v>
      </c>
      <c r="D260" t="s">
        <v>13</v>
      </c>
      <c r="E260" t="s">
        <v>22</v>
      </c>
      <c r="F260" t="s">
        <v>19</v>
      </c>
      <c r="G260">
        <v>107142.62</v>
      </c>
      <c r="H260" t="s">
        <v>20</v>
      </c>
      <c r="I260">
        <v>0</v>
      </c>
      <c r="J260">
        <v>40</v>
      </c>
      <c r="K260">
        <v>0</v>
      </c>
      <c r="L260">
        <v>0</v>
      </c>
    </row>
    <row r="261" spans="1:12">
      <c r="A261">
        <v>2293213</v>
      </c>
      <c r="B261">
        <v>47</v>
      </c>
      <c r="C261" t="s">
        <v>37</v>
      </c>
      <c r="D261" t="s">
        <v>21</v>
      </c>
      <c r="E261" t="s">
        <v>25</v>
      </c>
      <c r="F261" t="s">
        <v>23</v>
      </c>
      <c r="G261">
        <v>146328.63</v>
      </c>
      <c r="H261" t="s">
        <v>16</v>
      </c>
      <c r="I261">
        <v>0</v>
      </c>
      <c r="J261">
        <v>40</v>
      </c>
      <c r="K261">
        <v>15692</v>
      </c>
      <c r="L261">
        <v>1</v>
      </c>
    </row>
    <row r="262" spans="1:12">
      <c r="A262">
        <v>2298185</v>
      </c>
      <c r="B262">
        <v>18</v>
      </c>
      <c r="C262" t="s">
        <v>50</v>
      </c>
      <c r="D262" t="s">
        <v>13</v>
      </c>
      <c r="E262" t="s">
        <v>18</v>
      </c>
      <c r="F262" t="s">
        <v>50</v>
      </c>
      <c r="G262">
        <v>258160.48</v>
      </c>
      <c r="H262" t="s">
        <v>20</v>
      </c>
      <c r="I262">
        <v>0</v>
      </c>
      <c r="J262">
        <v>16</v>
      </c>
      <c r="K262">
        <v>0</v>
      </c>
      <c r="L262">
        <v>0</v>
      </c>
    </row>
    <row r="263" spans="1:12">
      <c r="A263">
        <v>2298621</v>
      </c>
      <c r="B263">
        <v>41</v>
      </c>
      <c r="C263" t="s">
        <v>12</v>
      </c>
      <c r="D263" t="s">
        <v>13</v>
      </c>
      <c r="E263" t="s">
        <v>22</v>
      </c>
      <c r="F263" t="s">
        <v>23</v>
      </c>
      <c r="G263">
        <v>59474.99</v>
      </c>
      <c r="H263" t="s">
        <v>16</v>
      </c>
      <c r="I263">
        <v>0</v>
      </c>
      <c r="J263">
        <v>55</v>
      </c>
      <c r="K263">
        <v>0</v>
      </c>
      <c r="L263">
        <v>0</v>
      </c>
    </row>
    <row r="264" spans="1:12">
      <c r="A264">
        <v>2300606</v>
      </c>
      <c r="B264">
        <v>26</v>
      </c>
      <c r="C264" t="s">
        <v>36</v>
      </c>
      <c r="D264" t="s">
        <v>24</v>
      </c>
      <c r="E264" t="s">
        <v>18</v>
      </c>
      <c r="F264" t="s">
        <v>23</v>
      </c>
      <c r="G264">
        <v>64037.85</v>
      </c>
      <c r="H264" t="s">
        <v>20</v>
      </c>
      <c r="I264">
        <v>0</v>
      </c>
      <c r="J264">
        <v>42</v>
      </c>
      <c r="K264">
        <v>0</v>
      </c>
      <c r="L264">
        <v>0</v>
      </c>
    </row>
    <row r="265" spans="1:12">
      <c r="A265">
        <v>2305277</v>
      </c>
      <c r="B265">
        <v>45</v>
      </c>
      <c r="C265" t="s">
        <v>34</v>
      </c>
      <c r="D265" t="s">
        <v>24</v>
      </c>
      <c r="E265" t="s">
        <v>25</v>
      </c>
      <c r="F265" t="s">
        <v>19</v>
      </c>
      <c r="G265">
        <v>24800.44</v>
      </c>
      <c r="H265" t="s">
        <v>20</v>
      </c>
      <c r="I265">
        <v>0</v>
      </c>
      <c r="J265">
        <v>40</v>
      </c>
      <c r="K265">
        <v>0</v>
      </c>
      <c r="L265">
        <v>1</v>
      </c>
    </row>
    <row r="266" spans="1:12">
      <c r="A266">
        <v>2314294</v>
      </c>
      <c r="B266">
        <v>39</v>
      </c>
      <c r="C266" t="s">
        <v>12</v>
      </c>
      <c r="D266" t="s">
        <v>33</v>
      </c>
      <c r="E266" t="s">
        <v>18</v>
      </c>
      <c r="F266" t="s">
        <v>27</v>
      </c>
      <c r="G266">
        <v>75918.149999999994</v>
      </c>
      <c r="H266" t="s">
        <v>20</v>
      </c>
      <c r="I266">
        <v>0</v>
      </c>
      <c r="J266">
        <v>50</v>
      </c>
      <c r="K266">
        <v>0</v>
      </c>
      <c r="L266">
        <v>1</v>
      </c>
    </row>
    <row r="267" spans="1:12">
      <c r="A267">
        <v>2323070</v>
      </c>
      <c r="B267">
        <v>55</v>
      </c>
      <c r="C267" t="s">
        <v>12</v>
      </c>
      <c r="D267" t="s">
        <v>13</v>
      </c>
      <c r="E267" t="s">
        <v>25</v>
      </c>
      <c r="F267" t="s">
        <v>39</v>
      </c>
      <c r="G267">
        <v>35359</v>
      </c>
      <c r="H267" t="s">
        <v>20</v>
      </c>
      <c r="I267">
        <v>0</v>
      </c>
      <c r="J267">
        <v>40</v>
      </c>
      <c r="K267">
        <v>0</v>
      </c>
      <c r="L267">
        <v>0</v>
      </c>
    </row>
    <row r="268" spans="1:12">
      <c r="A268">
        <v>2326052</v>
      </c>
      <c r="B268">
        <v>46</v>
      </c>
      <c r="C268" t="s">
        <v>12</v>
      </c>
      <c r="D268" t="s">
        <v>21</v>
      </c>
      <c r="E268" t="s">
        <v>22</v>
      </c>
      <c r="F268" t="s">
        <v>39</v>
      </c>
      <c r="G268">
        <v>126466.42</v>
      </c>
      <c r="H268" t="s">
        <v>16</v>
      </c>
      <c r="I268">
        <v>0</v>
      </c>
      <c r="J268">
        <v>40</v>
      </c>
      <c r="K268">
        <v>0</v>
      </c>
      <c r="L268">
        <v>0</v>
      </c>
    </row>
    <row r="269" spans="1:12">
      <c r="A269">
        <v>2336844</v>
      </c>
      <c r="B269">
        <v>27</v>
      </c>
      <c r="C269" t="s">
        <v>12</v>
      </c>
      <c r="D269" t="s">
        <v>44</v>
      </c>
      <c r="E269" t="s">
        <v>25</v>
      </c>
      <c r="F269" t="s">
        <v>54</v>
      </c>
      <c r="G269">
        <v>27989.97</v>
      </c>
      <c r="H269" t="s">
        <v>20</v>
      </c>
      <c r="I269">
        <v>0</v>
      </c>
      <c r="J269">
        <v>40</v>
      </c>
      <c r="K269">
        <v>0</v>
      </c>
      <c r="L269">
        <v>0</v>
      </c>
    </row>
    <row r="270" spans="1:12">
      <c r="A270">
        <v>2345121</v>
      </c>
      <c r="B270">
        <v>51</v>
      </c>
      <c r="C270" t="s">
        <v>12</v>
      </c>
      <c r="D270" t="s">
        <v>13</v>
      </c>
      <c r="E270" t="s">
        <v>18</v>
      </c>
      <c r="F270" t="s">
        <v>27</v>
      </c>
      <c r="G270">
        <v>75170.570000000007</v>
      </c>
      <c r="H270" t="s">
        <v>16</v>
      </c>
      <c r="I270">
        <v>0</v>
      </c>
      <c r="J270">
        <v>12</v>
      </c>
      <c r="K270">
        <v>0</v>
      </c>
      <c r="L270">
        <v>0</v>
      </c>
    </row>
    <row r="271" spans="1:12">
      <c r="A271">
        <v>2350330</v>
      </c>
      <c r="B271">
        <v>25</v>
      </c>
      <c r="C271" t="s">
        <v>36</v>
      </c>
      <c r="D271" t="s">
        <v>21</v>
      </c>
      <c r="E271" t="s">
        <v>18</v>
      </c>
      <c r="F271" t="s">
        <v>46</v>
      </c>
      <c r="G271">
        <v>179015.01</v>
      </c>
      <c r="H271" t="s">
        <v>20</v>
      </c>
      <c r="I271">
        <v>1146</v>
      </c>
      <c r="J271">
        <v>16</v>
      </c>
      <c r="K271">
        <v>0</v>
      </c>
      <c r="L271">
        <v>0</v>
      </c>
    </row>
    <row r="272" spans="1:12">
      <c r="A272">
        <v>2350883</v>
      </c>
      <c r="B272">
        <v>37</v>
      </c>
      <c r="C272" t="s">
        <v>40</v>
      </c>
      <c r="D272" t="s">
        <v>13</v>
      </c>
      <c r="E272" t="s">
        <v>25</v>
      </c>
      <c r="F272" t="s">
        <v>29</v>
      </c>
      <c r="G272">
        <v>21520.560000000001</v>
      </c>
      <c r="H272" t="s">
        <v>20</v>
      </c>
      <c r="I272">
        <v>0</v>
      </c>
      <c r="J272">
        <v>40</v>
      </c>
      <c r="K272">
        <v>0</v>
      </c>
      <c r="L272">
        <v>0</v>
      </c>
    </row>
    <row r="273" spans="1:12">
      <c r="A273">
        <v>2361729</v>
      </c>
      <c r="B273">
        <v>44</v>
      </c>
      <c r="C273" t="s">
        <v>12</v>
      </c>
      <c r="D273" t="s">
        <v>13</v>
      </c>
      <c r="E273" t="s">
        <v>14</v>
      </c>
      <c r="F273" t="s">
        <v>27</v>
      </c>
      <c r="G273">
        <v>80553.73</v>
      </c>
      <c r="H273" t="s">
        <v>20</v>
      </c>
      <c r="I273">
        <v>1320</v>
      </c>
      <c r="J273">
        <v>45</v>
      </c>
      <c r="K273">
        <v>0</v>
      </c>
      <c r="L273">
        <v>0</v>
      </c>
    </row>
    <row r="274" spans="1:12">
      <c r="A274">
        <v>2361855</v>
      </c>
      <c r="B274">
        <v>27</v>
      </c>
      <c r="C274" t="s">
        <v>12</v>
      </c>
      <c r="D274" t="s">
        <v>17</v>
      </c>
      <c r="E274" t="s">
        <v>25</v>
      </c>
      <c r="F274" t="s">
        <v>23</v>
      </c>
      <c r="G274">
        <v>199104.55</v>
      </c>
      <c r="H274" t="s">
        <v>16</v>
      </c>
      <c r="I274">
        <v>0</v>
      </c>
      <c r="J274">
        <v>25</v>
      </c>
      <c r="K274">
        <v>0</v>
      </c>
      <c r="L274">
        <v>0</v>
      </c>
    </row>
    <row r="275" spans="1:12">
      <c r="A275">
        <v>2364781</v>
      </c>
      <c r="B275">
        <v>63</v>
      </c>
      <c r="C275" t="s">
        <v>12</v>
      </c>
      <c r="D275" t="s">
        <v>21</v>
      </c>
      <c r="E275" t="s">
        <v>32</v>
      </c>
      <c r="F275" t="s">
        <v>15</v>
      </c>
      <c r="G275">
        <v>155241.01</v>
      </c>
      <c r="H275" t="s">
        <v>16</v>
      </c>
      <c r="I275">
        <v>0</v>
      </c>
      <c r="J275">
        <v>40</v>
      </c>
      <c r="K275">
        <v>0</v>
      </c>
      <c r="L275">
        <v>0</v>
      </c>
    </row>
    <row r="276" spans="1:12">
      <c r="A276">
        <v>2369739</v>
      </c>
      <c r="B276">
        <v>21</v>
      </c>
      <c r="C276" t="s">
        <v>12</v>
      </c>
      <c r="D276" t="s">
        <v>31</v>
      </c>
      <c r="E276" t="s">
        <v>18</v>
      </c>
      <c r="F276" t="s">
        <v>29</v>
      </c>
      <c r="G276">
        <v>39249.370000000003</v>
      </c>
      <c r="H276" t="s">
        <v>20</v>
      </c>
      <c r="I276">
        <v>0</v>
      </c>
      <c r="J276">
        <v>30</v>
      </c>
      <c r="K276">
        <v>0</v>
      </c>
      <c r="L276">
        <v>0</v>
      </c>
    </row>
    <row r="277" spans="1:12">
      <c r="A277">
        <v>2371361</v>
      </c>
      <c r="B277">
        <v>41</v>
      </c>
      <c r="C277" t="s">
        <v>36</v>
      </c>
      <c r="D277" t="s">
        <v>17</v>
      </c>
      <c r="E277" t="s">
        <v>25</v>
      </c>
      <c r="F277" t="s">
        <v>41</v>
      </c>
      <c r="G277">
        <v>27621.040000000001</v>
      </c>
      <c r="H277" t="s">
        <v>20</v>
      </c>
      <c r="I277">
        <v>0</v>
      </c>
      <c r="J277">
        <v>40</v>
      </c>
      <c r="K277">
        <v>1457</v>
      </c>
      <c r="L277">
        <v>1</v>
      </c>
    </row>
    <row r="278" spans="1:12">
      <c r="A278">
        <v>2371954</v>
      </c>
      <c r="B278">
        <v>38</v>
      </c>
      <c r="C278" t="s">
        <v>12</v>
      </c>
      <c r="D278" t="s">
        <v>31</v>
      </c>
      <c r="E278" t="s">
        <v>25</v>
      </c>
      <c r="F278" t="s">
        <v>29</v>
      </c>
      <c r="G278">
        <v>55660.1</v>
      </c>
      <c r="H278" t="s">
        <v>20</v>
      </c>
      <c r="I278">
        <v>0</v>
      </c>
      <c r="J278">
        <v>40</v>
      </c>
      <c r="K278">
        <v>2500</v>
      </c>
      <c r="L278">
        <v>1</v>
      </c>
    </row>
    <row r="279" spans="1:12">
      <c r="A279">
        <v>2382668</v>
      </c>
      <c r="B279">
        <v>44</v>
      </c>
      <c r="C279" t="s">
        <v>34</v>
      </c>
      <c r="D279" t="s">
        <v>13</v>
      </c>
      <c r="E279" t="s">
        <v>22</v>
      </c>
      <c r="F279" t="s">
        <v>46</v>
      </c>
      <c r="G279">
        <v>192599.61</v>
      </c>
      <c r="H279" t="s">
        <v>20</v>
      </c>
      <c r="I279">
        <v>0</v>
      </c>
      <c r="J279">
        <v>40</v>
      </c>
      <c r="K279">
        <v>0</v>
      </c>
      <c r="L279">
        <v>0</v>
      </c>
    </row>
    <row r="280" spans="1:12">
      <c r="A280">
        <v>2383312</v>
      </c>
      <c r="B280">
        <v>22</v>
      </c>
      <c r="C280" t="s">
        <v>50</v>
      </c>
      <c r="D280" t="s">
        <v>13</v>
      </c>
      <c r="E280" t="s">
        <v>18</v>
      </c>
      <c r="F280" t="s">
        <v>50</v>
      </c>
      <c r="G280">
        <v>92014.13</v>
      </c>
      <c r="H280" t="s">
        <v>20</v>
      </c>
      <c r="I280">
        <v>0</v>
      </c>
      <c r="J280">
        <v>40</v>
      </c>
      <c r="K280">
        <v>0</v>
      </c>
      <c r="L280">
        <v>0</v>
      </c>
    </row>
    <row r="281" spans="1:12">
      <c r="A281">
        <v>2387868</v>
      </c>
      <c r="B281">
        <v>52</v>
      </c>
      <c r="C281" t="s">
        <v>12</v>
      </c>
      <c r="D281" t="s">
        <v>21</v>
      </c>
      <c r="E281" t="s">
        <v>25</v>
      </c>
      <c r="F281" t="s">
        <v>26</v>
      </c>
      <c r="G281">
        <v>38175.160000000003</v>
      </c>
      <c r="H281" t="s">
        <v>20</v>
      </c>
      <c r="I281">
        <v>0</v>
      </c>
      <c r="J281">
        <v>50</v>
      </c>
      <c r="K281">
        <v>2505</v>
      </c>
      <c r="L281">
        <v>1</v>
      </c>
    </row>
    <row r="282" spans="1:12">
      <c r="A282">
        <v>2392506</v>
      </c>
      <c r="B282">
        <v>51</v>
      </c>
      <c r="C282" t="s">
        <v>36</v>
      </c>
      <c r="D282" t="s">
        <v>44</v>
      </c>
      <c r="E282" t="s">
        <v>25</v>
      </c>
      <c r="F282" t="s">
        <v>19</v>
      </c>
      <c r="G282">
        <v>50305.81</v>
      </c>
      <c r="H282" t="s">
        <v>20</v>
      </c>
      <c r="I282">
        <v>0</v>
      </c>
      <c r="J282">
        <v>40</v>
      </c>
      <c r="K282">
        <v>0</v>
      </c>
      <c r="L282">
        <v>0</v>
      </c>
    </row>
    <row r="283" spans="1:12">
      <c r="A283">
        <v>2394361</v>
      </c>
      <c r="B283">
        <v>67</v>
      </c>
      <c r="C283" t="s">
        <v>37</v>
      </c>
      <c r="D283" t="s">
        <v>43</v>
      </c>
      <c r="E283" t="s">
        <v>25</v>
      </c>
      <c r="F283" t="s">
        <v>39</v>
      </c>
      <c r="G283">
        <v>15898.03</v>
      </c>
      <c r="H283" t="s">
        <v>20</v>
      </c>
      <c r="I283">
        <v>0</v>
      </c>
      <c r="J283">
        <v>12</v>
      </c>
      <c r="K283">
        <v>0</v>
      </c>
      <c r="L283">
        <v>0</v>
      </c>
    </row>
    <row r="284" spans="1:12">
      <c r="A284">
        <v>2403809</v>
      </c>
      <c r="B284">
        <v>58</v>
      </c>
      <c r="C284" t="s">
        <v>12</v>
      </c>
      <c r="D284" t="s">
        <v>31</v>
      </c>
      <c r="E284" t="s">
        <v>25</v>
      </c>
      <c r="F284" t="s">
        <v>27</v>
      </c>
      <c r="G284">
        <v>49228.83</v>
      </c>
      <c r="H284" t="s">
        <v>20</v>
      </c>
      <c r="I284">
        <v>0</v>
      </c>
      <c r="J284">
        <v>40</v>
      </c>
      <c r="K284">
        <v>0</v>
      </c>
      <c r="L284">
        <v>1</v>
      </c>
    </row>
    <row r="285" spans="1:12">
      <c r="A285">
        <v>2405630</v>
      </c>
      <c r="B285">
        <v>52</v>
      </c>
      <c r="C285" t="s">
        <v>35</v>
      </c>
      <c r="D285" t="s">
        <v>24</v>
      </c>
      <c r="E285" t="s">
        <v>25</v>
      </c>
      <c r="F285" t="s">
        <v>30</v>
      </c>
      <c r="G285">
        <v>41019.67</v>
      </c>
      <c r="H285" t="s">
        <v>20</v>
      </c>
      <c r="I285">
        <v>0</v>
      </c>
      <c r="J285">
        <v>55</v>
      </c>
      <c r="K285">
        <v>0</v>
      </c>
      <c r="L285">
        <v>0</v>
      </c>
    </row>
    <row r="286" spans="1:12">
      <c r="A286">
        <v>2411282</v>
      </c>
      <c r="B286">
        <v>42</v>
      </c>
      <c r="C286" t="s">
        <v>12</v>
      </c>
      <c r="D286" t="s">
        <v>43</v>
      </c>
      <c r="E286" t="s">
        <v>18</v>
      </c>
      <c r="F286" t="s">
        <v>39</v>
      </c>
      <c r="G286">
        <v>105677.14</v>
      </c>
      <c r="H286" t="s">
        <v>20</v>
      </c>
      <c r="I286">
        <v>0</v>
      </c>
      <c r="J286">
        <v>36</v>
      </c>
      <c r="K286">
        <v>10302</v>
      </c>
      <c r="L286">
        <v>1</v>
      </c>
    </row>
    <row r="287" spans="1:12">
      <c r="A287">
        <v>2413489</v>
      </c>
      <c r="B287">
        <v>41</v>
      </c>
      <c r="C287" t="s">
        <v>12</v>
      </c>
      <c r="D287" t="s">
        <v>33</v>
      </c>
      <c r="E287" t="s">
        <v>25</v>
      </c>
      <c r="F287" t="s">
        <v>39</v>
      </c>
      <c r="G287">
        <v>39795.370000000003</v>
      </c>
      <c r="H287" t="s">
        <v>20</v>
      </c>
      <c r="I287">
        <v>0</v>
      </c>
      <c r="J287">
        <v>50</v>
      </c>
      <c r="K287">
        <v>15024</v>
      </c>
      <c r="L287">
        <v>1</v>
      </c>
    </row>
    <row r="288" spans="1:12">
      <c r="A288">
        <v>2415457</v>
      </c>
      <c r="B288">
        <v>21</v>
      </c>
      <c r="C288" t="s">
        <v>50</v>
      </c>
      <c r="D288" t="s">
        <v>13</v>
      </c>
      <c r="E288" t="s">
        <v>18</v>
      </c>
      <c r="F288" t="s">
        <v>50</v>
      </c>
      <c r="G288">
        <v>150958.41</v>
      </c>
      <c r="H288" t="s">
        <v>20</v>
      </c>
      <c r="I288">
        <v>0</v>
      </c>
      <c r="J288">
        <v>30</v>
      </c>
      <c r="K288">
        <v>0</v>
      </c>
      <c r="L288">
        <v>0</v>
      </c>
    </row>
    <row r="289" spans="1:12">
      <c r="A289">
        <v>2416521</v>
      </c>
      <c r="B289">
        <v>53</v>
      </c>
      <c r="C289" t="s">
        <v>37</v>
      </c>
      <c r="D289" t="s">
        <v>42</v>
      </c>
      <c r="E289" t="s">
        <v>25</v>
      </c>
      <c r="F289" t="s">
        <v>19</v>
      </c>
      <c r="G289">
        <v>14646.62</v>
      </c>
      <c r="H289" t="s">
        <v>20</v>
      </c>
      <c r="I289">
        <v>0</v>
      </c>
      <c r="J289">
        <v>40</v>
      </c>
      <c r="K289">
        <v>10379</v>
      </c>
      <c r="L289">
        <v>1</v>
      </c>
    </row>
    <row r="290" spans="1:12">
      <c r="A290">
        <v>2424026</v>
      </c>
      <c r="B290">
        <v>40</v>
      </c>
      <c r="C290" t="s">
        <v>12</v>
      </c>
      <c r="D290" t="s">
        <v>13</v>
      </c>
      <c r="E290" t="s">
        <v>25</v>
      </c>
      <c r="F290" t="s">
        <v>39</v>
      </c>
      <c r="G290">
        <v>385067.54</v>
      </c>
      <c r="H290" t="s">
        <v>16</v>
      </c>
      <c r="I290">
        <v>0</v>
      </c>
      <c r="J290">
        <v>40</v>
      </c>
      <c r="K290">
        <v>0</v>
      </c>
      <c r="L290">
        <v>0</v>
      </c>
    </row>
    <row r="291" spans="1:12">
      <c r="A291">
        <v>2426379</v>
      </c>
      <c r="B291">
        <v>41</v>
      </c>
      <c r="C291" t="s">
        <v>12</v>
      </c>
      <c r="D291" t="s">
        <v>24</v>
      </c>
      <c r="E291" t="s">
        <v>25</v>
      </c>
      <c r="F291" t="s">
        <v>39</v>
      </c>
      <c r="G291">
        <v>25307.22</v>
      </c>
      <c r="H291" t="s">
        <v>20</v>
      </c>
      <c r="I291">
        <v>0</v>
      </c>
      <c r="J291">
        <v>40</v>
      </c>
      <c r="K291">
        <v>0</v>
      </c>
      <c r="L291">
        <v>0</v>
      </c>
    </row>
    <row r="292" spans="1:12">
      <c r="A292">
        <v>2430330</v>
      </c>
      <c r="B292">
        <v>60</v>
      </c>
      <c r="C292" t="s">
        <v>34</v>
      </c>
      <c r="D292" t="s">
        <v>21</v>
      </c>
      <c r="E292" t="s">
        <v>25</v>
      </c>
      <c r="F292" t="s">
        <v>30</v>
      </c>
      <c r="G292">
        <v>36145.47</v>
      </c>
      <c r="H292" t="s">
        <v>20</v>
      </c>
      <c r="I292">
        <v>0</v>
      </c>
      <c r="J292">
        <v>45</v>
      </c>
      <c r="K292">
        <v>0</v>
      </c>
      <c r="L292">
        <v>0</v>
      </c>
    </row>
    <row r="293" spans="1:12">
      <c r="A293">
        <v>2434068</v>
      </c>
      <c r="B293">
        <v>39</v>
      </c>
      <c r="C293" t="s">
        <v>12</v>
      </c>
      <c r="D293" t="s">
        <v>21</v>
      </c>
      <c r="E293" t="s">
        <v>25</v>
      </c>
      <c r="F293" t="s">
        <v>29</v>
      </c>
      <c r="G293">
        <v>32080.22</v>
      </c>
      <c r="H293" t="s">
        <v>20</v>
      </c>
      <c r="I293">
        <v>1367.333333</v>
      </c>
      <c r="J293">
        <v>40</v>
      </c>
      <c r="K293">
        <v>0</v>
      </c>
      <c r="L293">
        <v>0</v>
      </c>
    </row>
    <row r="294" spans="1:12">
      <c r="A294">
        <v>2445821</v>
      </c>
      <c r="B294">
        <v>29</v>
      </c>
      <c r="C294" t="s">
        <v>12</v>
      </c>
      <c r="D294" t="s">
        <v>21</v>
      </c>
      <c r="E294" t="s">
        <v>22</v>
      </c>
      <c r="F294" t="s">
        <v>15</v>
      </c>
      <c r="G294">
        <v>80201.600000000006</v>
      </c>
      <c r="H294" t="s">
        <v>16</v>
      </c>
      <c r="I294">
        <v>0</v>
      </c>
      <c r="J294">
        <v>36</v>
      </c>
      <c r="K294">
        <v>0</v>
      </c>
      <c r="L294">
        <v>0</v>
      </c>
    </row>
    <row r="295" spans="1:12">
      <c r="A295">
        <v>2452832</v>
      </c>
      <c r="B295">
        <v>29</v>
      </c>
      <c r="C295" t="s">
        <v>12</v>
      </c>
      <c r="D295" t="s">
        <v>38</v>
      </c>
      <c r="E295" t="s">
        <v>18</v>
      </c>
      <c r="F295" t="s">
        <v>15</v>
      </c>
      <c r="G295">
        <v>152961.87</v>
      </c>
      <c r="H295" t="s">
        <v>16</v>
      </c>
      <c r="I295">
        <v>0</v>
      </c>
      <c r="J295">
        <v>40</v>
      </c>
      <c r="K295">
        <v>0</v>
      </c>
      <c r="L295">
        <v>0</v>
      </c>
    </row>
    <row r="296" spans="1:12">
      <c r="A296">
        <v>2464767</v>
      </c>
      <c r="B296">
        <v>28</v>
      </c>
      <c r="C296" t="s">
        <v>34</v>
      </c>
      <c r="D296" t="s">
        <v>24</v>
      </c>
      <c r="E296" t="s">
        <v>18</v>
      </c>
      <c r="F296" t="s">
        <v>39</v>
      </c>
      <c r="G296">
        <v>88287.76</v>
      </c>
      <c r="H296" t="s">
        <v>20</v>
      </c>
      <c r="I296">
        <v>0</v>
      </c>
      <c r="J296">
        <v>50</v>
      </c>
      <c r="K296">
        <v>3788</v>
      </c>
      <c r="L296">
        <v>1</v>
      </c>
    </row>
    <row r="297" spans="1:12">
      <c r="A297">
        <v>2467157</v>
      </c>
      <c r="B297">
        <v>75</v>
      </c>
      <c r="C297" t="s">
        <v>50</v>
      </c>
      <c r="D297" t="s">
        <v>42</v>
      </c>
      <c r="E297" t="s">
        <v>32</v>
      </c>
      <c r="F297" t="s">
        <v>50</v>
      </c>
      <c r="G297">
        <v>126406.52</v>
      </c>
      <c r="H297" t="s">
        <v>16</v>
      </c>
      <c r="I297">
        <v>0</v>
      </c>
      <c r="J297">
        <v>1</v>
      </c>
      <c r="K297">
        <v>0</v>
      </c>
      <c r="L297">
        <v>0</v>
      </c>
    </row>
    <row r="298" spans="1:12">
      <c r="A298">
        <v>2470323</v>
      </c>
      <c r="B298">
        <v>40</v>
      </c>
      <c r="C298" t="s">
        <v>12</v>
      </c>
      <c r="D298" t="s">
        <v>13</v>
      </c>
      <c r="E298" t="s">
        <v>22</v>
      </c>
      <c r="F298" t="s">
        <v>15</v>
      </c>
      <c r="G298">
        <v>55147.82</v>
      </c>
      <c r="H298" t="s">
        <v>16</v>
      </c>
      <c r="I298">
        <v>0</v>
      </c>
      <c r="J298">
        <v>40</v>
      </c>
      <c r="K298">
        <v>0</v>
      </c>
      <c r="L298">
        <v>0</v>
      </c>
    </row>
    <row r="299" spans="1:12">
      <c r="A299">
        <v>2470481</v>
      </c>
      <c r="B299">
        <v>21</v>
      </c>
      <c r="C299" t="s">
        <v>12</v>
      </c>
      <c r="D299" t="s">
        <v>21</v>
      </c>
      <c r="E299" t="s">
        <v>18</v>
      </c>
      <c r="F299" t="s">
        <v>26</v>
      </c>
      <c r="G299">
        <v>104110.16</v>
      </c>
      <c r="H299" t="s">
        <v>20</v>
      </c>
      <c r="I299">
        <v>0</v>
      </c>
      <c r="J299">
        <v>40</v>
      </c>
      <c r="K299">
        <v>0</v>
      </c>
      <c r="L299">
        <v>0</v>
      </c>
    </row>
    <row r="300" spans="1:12">
      <c r="A300">
        <v>2474583</v>
      </c>
      <c r="B300">
        <v>31</v>
      </c>
      <c r="C300" t="s">
        <v>12</v>
      </c>
      <c r="D300" t="s">
        <v>13</v>
      </c>
      <c r="E300" t="s">
        <v>18</v>
      </c>
      <c r="F300" t="s">
        <v>27</v>
      </c>
      <c r="G300">
        <v>609.72</v>
      </c>
      <c r="H300" t="s">
        <v>20</v>
      </c>
      <c r="I300">
        <v>0</v>
      </c>
      <c r="J300">
        <v>40</v>
      </c>
      <c r="K300">
        <v>0</v>
      </c>
      <c r="L300">
        <v>0</v>
      </c>
    </row>
    <row r="301" spans="1:12">
      <c r="A301">
        <v>2476679</v>
      </c>
      <c r="B301">
        <v>23</v>
      </c>
      <c r="C301" t="s">
        <v>36</v>
      </c>
      <c r="D301" t="s">
        <v>21</v>
      </c>
      <c r="E301" t="s">
        <v>18</v>
      </c>
      <c r="F301" t="s">
        <v>46</v>
      </c>
      <c r="G301">
        <v>27390.28</v>
      </c>
      <c r="H301" t="s">
        <v>20</v>
      </c>
      <c r="I301">
        <v>0</v>
      </c>
      <c r="J301">
        <v>40</v>
      </c>
      <c r="K301">
        <v>0</v>
      </c>
      <c r="L301">
        <v>0</v>
      </c>
    </row>
    <row r="302" spans="1:12">
      <c r="A302">
        <v>2478789</v>
      </c>
      <c r="B302">
        <v>54</v>
      </c>
      <c r="C302" t="s">
        <v>12</v>
      </c>
      <c r="D302" t="s">
        <v>33</v>
      </c>
      <c r="E302" t="s">
        <v>25</v>
      </c>
      <c r="F302" t="s">
        <v>39</v>
      </c>
      <c r="G302">
        <v>29811.43</v>
      </c>
      <c r="H302" t="s">
        <v>20</v>
      </c>
      <c r="I302">
        <v>0</v>
      </c>
      <c r="J302">
        <v>60</v>
      </c>
      <c r="K302">
        <v>0</v>
      </c>
      <c r="L302">
        <v>0</v>
      </c>
    </row>
    <row r="303" spans="1:12">
      <c r="A303">
        <v>2491453</v>
      </c>
      <c r="B303">
        <v>23</v>
      </c>
      <c r="C303" t="s">
        <v>12</v>
      </c>
      <c r="D303" t="s">
        <v>17</v>
      </c>
      <c r="E303" t="s">
        <v>18</v>
      </c>
      <c r="F303" t="s">
        <v>30</v>
      </c>
      <c r="G303">
        <v>36254.32</v>
      </c>
      <c r="H303" t="s">
        <v>20</v>
      </c>
      <c r="I303">
        <v>0</v>
      </c>
      <c r="J303">
        <v>40</v>
      </c>
      <c r="K303">
        <v>0</v>
      </c>
      <c r="L303">
        <v>0</v>
      </c>
    </row>
    <row r="304" spans="1:12">
      <c r="A304">
        <v>2497345</v>
      </c>
      <c r="B304">
        <v>18</v>
      </c>
      <c r="C304" t="s">
        <v>50</v>
      </c>
      <c r="D304" t="s">
        <v>28</v>
      </c>
      <c r="E304" t="s">
        <v>18</v>
      </c>
      <c r="F304" t="s">
        <v>50</v>
      </c>
      <c r="G304">
        <v>175051.39</v>
      </c>
      <c r="H304" t="s">
        <v>20</v>
      </c>
      <c r="I304">
        <v>0</v>
      </c>
      <c r="J304">
        <v>20</v>
      </c>
      <c r="K304">
        <v>0</v>
      </c>
      <c r="L304">
        <v>0</v>
      </c>
    </row>
    <row r="305" spans="1:12">
      <c r="A305">
        <v>2497561</v>
      </c>
      <c r="B305">
        <v>29</v>
      </c>
      <c r="C305" t="s">
        <v>12</v>
      </c>
      <c r="D305" t="s">
        <v>21</v>
      </c>
      <c r="E305" t="s">
        <v>25</v>
      </c>
      <c r="F305" t="s">
        <v>15</v>
      </c>
      <c r="G305">
        <v>67901.350000000006</v>
      </c>
      <c r="H305" t="s">
        <v>20</v>
      </c>
      <c r="I305">
        <v>0</v>
      </c>
      <c r="J305">
        <v>40</v>
      </c>
      <c r="K305">
        <v>0</v>
      </c>
      <c r="L305">
        <v>0</v>
      </c>
    </row>
    <row r="306" spans="1:12">
      <c r="A306">
        <v>2497708</v>
      </c>
      <c r="B306">
        <v>20</v>
      </c>
      <c r="C306" t="s">
        <v>36</v>
      </c>
      <c r="D306" t="s">
        <v>13</v>
      </c>
      <c r="E306" t="s">
        <v>18</v>
      </c>
      <c r="F306" t="s">
        <v>54</v>
      </c>
      <c r="G306">
        <v>126038.65</v>
      </c>
      <c r="H306" t="s">
        <v>20</v>
      </c>
      <c r="I306">
        <v>0</v>
      </c>
      <c r="J306">
        <v>25</v>
      </c>
      <c r="K306">
        <v>0</v>
      </c>
      <c r="L306">
        <v>0</v>
      </c>
    </row>
    <row r="307" spans="1:12">
      <c r="A307">
        <v>2500488</v>
      </c>
      <c r="B307">
        <v>37</v>
      </c>
      <c r="C307" t="s">
        <v>12</v>
      </c>
      <c r="D307" t="s">
        <v>13</v>
      </c>
      <c r="E307" t="s">
        <v>22</v>
      </c>
      <c r="F307" t="s">
        <v>26</v>
      </c>
      <c r="G307">
        <v>53249.24</v>
      </c>
      <c r="H307" t="s">
        <v>20</v>
      </c>
      <c r="I307">
        <v>0</v>
      </c>
      <c r="J307">
        <v>50</v>
      </c>
      <c r="K307">
        <v>0</v>
      </c>
      <c r="L307">
        <v>0</v>
      </c>
    </row>
    <row r="308" spans="1:12">
      <c r="A308">
        <v>2507928</v>
      </c>
      <c r="B308">
        <v>28</v>
      </c>
      <c r="C308" t="s">
        <v>12</v>
      </c>
      <c r="D308" t="s">
        <v>24</v>
      </c>
      <c r="E308" t="s">
        <v>18</v>
      </c>
      <c r="F308" t="s">
        <v>23</v>
      </c>
      <c r="G308">
        <v>57135.48</v>
      </c>
      <c r="H308" t="s">
        <v>16</v>
      </c>
      <c r="I308">
        <v>0</v>
      </c>
      <c r="J308">
        <v>45</v>
      </c>
      <c r="K308">
        <v>0</v>
      </c>
      <c r="L308">
        <v>0</v>
      </c>
    </row>
    <row r="309" spans="1:12">
      <c r="A309">
        <v>2511963</v>
      </c>
      <c r="B309">
        <v>65</v>
      </c>
      <c r="C309" t="s">
        <v>34</v>
      </c>
      <c r="D309" t="s">
        <v>13</v>
      </c>
      <c r="E309" t="s">
        <v>25</v>
      </c>
      <c r="F309" t="s">
        <v>27</v>
      </c>
      <c r="G309">
        <v>29100.18</v>
      </c>
      <c r="H309" t="s">
        <v>20</v>
      </c>
      <c r="I309">
        <v>2174</v>
      </c>
      <c r="J309">
        <v>10</v>
      </c>
      <c r="K309">
        <v>7525</v>
      </c>
      <c r="L309">
        <v>1</v>
      </c>
    </row>
    <row r="310" spans="1:12">
      <c r="A310">
        <v>2514591</v>
      </c>
      <c r="B310">
        <v>37</v>
      </c>
      <c r="C310" t="s">
        <v>36</v>
      </c>
      <c r="D310" t="s">
        <v>13</v>
      </c>
      <c r="E310" t="s">
        <v>48</v>
      </c>
      <c r="F310" t="s">
        <v>23</v>
      </c>
      <c r="G310">
        <v>147993.31</v>
      </c>
      <c r="H310" t="s">
        <v>16</v>
      </c>
      <c r="I310">
        <v>0</v>
      </c>
      <c r="J310">
        <v>27</v>
      </c>
      <c r="K310">
        <v>0</v>
      </c>
      <c r="L310">
        <v>0</v>
      </c>
    </row>
    <row r="311" spans="1:12">
      <c r="A311">
        <v>2514943</v>
      </c>
      <c r="B311">
        <v>21</v>
      </c>
      <c r="C311" t="s">
        <v>12</v>
      </c>
      <c r="D311" t="s">
        <v>21</v>
      </c>
      <c r="E311" t="s">
        <v>18</v>
      </c>
      <c r="F311" t="s">
        <v>30</v>
      </c>
      <c r="G311">
        <v>70275.91</v>
      </c>
      <c r="H311" t="s">
        <v>16</v>
      </c>
      <c r="I311">
        <v>0</v>
      </c>
      <c r="J311">
        <v>30</v>
      </c>
      <c r="K311">
        <v>0</v>
      </c>
      <c r="L311">
        <v>0</v>
      </c>
    </row>
    <row r="312" spans="1:12">
      <c r="A312">
        <v>2515064</v>
      </c>
      <c r="B312">
        <v>51</v>
      </c>
      <c r="C312" t="s">
        <v>12</v>
      </c>
      <c r="D312" t="s">
        <v>21</v>
      </c>
      <c r="E312" t="s">
        <v>25</v>
      </c>
      <c r="F312" t="s">
        <v>26</v>
      </c>
      <c r="G312">
        <v>22770.44</v>
      </c>
      <c r="H312" t="s">
        <v>20</v>
      </c>
      <c r="I312">
        <v>0</v>
      </c>
      <c r="J312">
        <v>40</v>
      </c>
      <c r="K312">
        <v>0</v>
      </c>
      <c r="L312">
        <v>0</v>
      </c>
    </row>
    <row r="313" spans="1:12">
      <c r="A313">
        <v>2519287</v>
      </c>
      <c r="B313">
        <v>54</v>
      </c>
      <c r="C313" t="s">
        <v>12</v>
      </c>
      <c r="D313" t="s">
        <v>31</v>
      </c>
      <c r="E313" t="s">
        <v>25</v>
      </c>
      <c r="F313" t="s">
        <v>41</v>
      </c>
      <c r="G313">
        <v>66433.009999999995</v>
      </c>
      <c r="H313" t="s">
        <v>20</v>
      </c>
      <c r="I313">
        <v>0</v>
      </c>
      <c r="J313">
        <v>40</v>
      </c>
      <c r="K313">
        <v>7688</v>
      </c>
      <c r="L313">
        <v>1</v>
      </c>
    </row>
    <row r="314" spans="1:12">
      <c r="A314">
        <v>2520820</v>
      </c>
      <c r="B314">
        <v>46</v>
      </c>
      <c r="C314" t="s">
        <v>12</v>
      </c>
      <c r="D314" t="s">
        <v>13</v>
      </c>
      <c r="E314" t="s">
        <v>22</v>
      </c>
      <c r="F314" t="s">
        <v>23</v>
      </c>
      <c r="G314">
        <v>47070.57</v>
      </c>
      <c r="H314" t="s">
        <v>16</v>
      </c>
      <c r="I314">
        <v>0</v>
      </c>
      <c r="J314">
        <v>40</v>
      </c>
      <c r="K314">
        <v>0</v>
      </c>
      <c r="L314">
        <v>0</v>
      </c>
    </row>
    <row r="315" spans="1:12">
      <c r="A315">
        <v>2525379</v>
      </c>
      <c r="B315">
        <v>35</v>
      </c>
      <c r="C315" t="s">
        <v>12</v>
      </c>
      <c r="D315" t="s">
        <v>21</v>
      </c>
      <c r="E315" t="s">
        <v>18</v>
      </c>
      <c r="F315" t="s">
        <v>29</v>
      </c>
      <c r="G315">
        <v>279599.42</v>
      </c>
      <c r="H315" t="s">
        <v>16</v>
      </c>
      <c r="I315">
        <v>0</v>
      </c>
      <c r="J315">
        <v>48</v>
      </c>
      <c r="K315">
        <v>0</v>
      </c>
      <c r="L315">
        <v>0</v>
      </c>
    </row>
    <row r="316" spans="1:12">
      <c r="A316">
        <v>2533797</v>
      </c>
      <c r="B316">
        <v>43</v>
      </c>
      <c r="C316" t="s">
        <v>37</v>
      </c>
      <c r="D316" t="s">
        <v>33</v>
      </c>
      <c r="E316" t="s">
        <v>25</v>
      </c>
      <c r="F316" t="s">
        <v>27</v>
      </c>
      <c r="G316">
        <v>15762.95</v>
      </c>
      <c r="H316" t="s">
        <v>20</v>
      </c>
      <c r="I316">
        <v>0</v>
      </c>
      <c r="J316">
        <v>40</v>
      </c>
      <c r="K316">
        <v>7107</v>
      </c>
      <c r="L316">
        <v>1</v>
      </c>
    </row>
    <row r="317" spans="1:12">
      <c r="A317">
        <v>2549383</v>
      </c>
      <c r="B317">
        <v>32</v>
      </c>
      <c r="C317" t="s">
        <v>34</v>
      </c>
      <c r="D317" t="s">
        <v>38</v>
      </c>
      <c r="E317" t="s">
        <v>14</v>
      </c>
      <c r="F317" t="s">
        <v>45</v>
      </c>
      <c r="G317">
        <v>93671.92</v>
      </c>
      <c r="H317" t="s">
        <v>16</v>
      </c>
      <c r="I317">
        <v>0</v>
      </c>
      <c r="J317">
        <v>40</v>
      </c>
      <c r="K317">
        <v>0</v>
      </c>
      <c r="L317">
        <v>0</v>
      </c>
    </row>
    <row r="318" spans="1:12">
      <c r="A318">
        <v>2551914</v>
      </c>
      <c r="B318">
        <v>64</v>
      </c>
      <c r="C318" t="s">
        <v>12</v>
      </c>
      <c r="D318" t="s">
        <v>21</v>
      </c>
      <c r="E318" t="s">
        <v>32</v>
      </c>
      <c r="F318" t="s">
        <v>23</v>
      </c>
      <c r="G318">
        <v>73486.06</v>
      </c>
      <c r="H318" t="s">
        <v>16</v>
      </c>
      <c r="I318">
        <v>0</v>
      </c>
      <c r="J318">
        <v>30</v>
      </c>
      <c r="K318">
        <v>0</v>
      </c>
      <c r="L318">
        <v>0</v>
      </c>
    </row>
    <row r="319" spans="1:12">
      <c r="A319">
        <v>2556296</v>
      </c>
      <c r="B319">
        <v>46</v>
      </c>
      <c r="C319" t="s">
        <v>40</v>
      </c>
      <c r="D319" t="s">
        <v>13</v>
      </c>
      <c r="E319" t="s">
        <v>22</v>
      </c>
      <c r="F319" t="s">
        <v>23</v>
      </c>
      <c r="G319">
        <v>111422.53</v>
      </c>
      <c r="H319" t="s">
        <v>16</v>
      </c>
      <c r="I319">
        <v>0</v>
      </c>
      <c r="J319">
        <v>40</v>
      </c>
      <c r="K319">
        <v>0</v>
      </c>
      <c r="L319">
        <v>0</v>
      </c>
    </row>
    <row r="320" spans="1:12">
      <c r="A320">
        <v>2559947</v>
      </c>
      <c r="B320">
        <v>29</v>
      </c>
      <c r="C320" t="s">
        <v>12</v>
      </c>
      <c r="D320" t="s">
        <v>21</v>
      </c>
      <c r="E320" t="s">
        <v>25</v>
      </c>
      <c r="F320" t="s">
        <v>30</v>
      </c>
      <c r="G320">
        <v>329171.43</v>
      </c>
      <c r="H320" t="s">
        <v>16</v>
      </c>
      <c r="I320">
        <v>0</v>
      </c>
      <c r="J320">
        <v>18</v>
      </c>
      <c r="K320">
        <v>0</v>
      </c>
      <c r="L320">
        <v>0</v>
      </c>
    </row>
    <row r="321" spans="1:12">
      <c r="A321">
        <v>2566804</v>
      </c>
      <c r="B321">
        <v>27</v>
      </c>
      <c r="C321" t="s">
        <v>12</v>
      </c>
      <c r="D321" t="s">
        <v>21</v>
      </c>
      <c r="E321" t="s">
        <v>18</v>
      </c>
      <c r="F321" t="s">
        <v>45</v>
      </c>
      <c r="G321">
        <v>104372.79</v>
      </c>
      <c r="H321" t="s">
        <v>20</v>
      </c>
      <c r="I321">
        <v>0</v>
      </c>
      <c r="J321">
        <v>35</v>
      </c>
      <c r="K321">
        <v>0</v>
      </c>
      <c r="L321">
        <v>0</v>
      </c>
    </row>
    <row r="322" spans="1:12">
      <c r="A322">
        <v>2567163</v>
      </c>
      <c r="B322">
        <v>50</v>
      </c>
      <c r="C322" t="s">
        <v>12</v>
      </c>
      <c r="D322" t="s">
        <v>21</v>
      </c>
      <c r="E322" t="s">
        <v>22</v>
      </c>
      <c r="F322" t="s">
        <v>39</v>
      </c>
      <c r="G322">
        <v>145031.73000000001</v>
      </c>
      <c r="H322" t="s">
        <v>16</v>
      </c>
      <c r="I322">
        <v>0</v>
      </c>
      <c r="J322">
        <v>40</v>
      </c>
      <c r="K322">
        <v>0</v>
      </c>
      <c r="L322">
        <v>0</v>
      </c>
    </row>
    <row r="323" spans="1:12">
      <c r="A323">
        <v>2571658</v>
      </c>
      <c r="B323">
        <v>50</v>
      </c>
      <c r="C323" t="s">
        <v>12</v>
      </c>
      <c r="D323" t="s">
        <v>24</v>
      </c>
      <c r="E323" t="s">
        <v>25</v>
      </c>
      <c r="F323" t="s">
        <v>39</v>
      </c>
      <c r="G323">
        <v>26158.2</v>
      </c>
      <c r="H323" t="s">
        <v>20</v>
      </c>
      <c r="I323">
        <v>0</v>
      </c>
      <c r="J323">
        <v>43</v>
      </c>
      <c r="K323">
        <v>2024</v>
      </c>
      <c r="L323">
        <v>1</v>
      </c>
    </row>
    <row r="324" spans="1:12">
      <c r="A324">
        <v>2578547</v>
      </c>
      <c r="B324">
        <v>45</v>
      </c>
      <c r="C324" t="s">
        <v>12</v>
      </c>
      <c r="D324" t="s">
        <v>44</v>
      </c>
      <c r="E324" t="s">
        <v>25</v>
      </c>
      <c r="F324" t="s">
        <v>45</v>
      </c>
      <c r="G324">
        <v>59534.87</v>
      </c>
      <c r="H324" t="s">
        <v>20</v>
      </c>
      <c r="I324">
        <v>0</v>
      </c>
      <c r="J324">
        <v>40</v>
      </c>
      <c r="K324">
        <v>0</v>
      </c>
      <c r="L324">
        <v>0</v>
      </c>
    </row>
    <row r="325" spans="1:12">
      <c r="A325">
        <v>2584205</v>
      </c>
      <c r="B325">
        <v>39</v>
      </c>
      <c r="C325" t="s">
        <v>12</v>
      </c>
      <c r="D325" t="s">
        <v>21</v>
      </c>
      <c r="E325" t="s">
        <v>18</v>
      </c>
      <c r="F325" t="s">
        <v>29</v>
      </c>
      <c r="G325">
        <v>85565.16</v>
      </c>
      <c r="H325" t="s">
        <v>16</v>
      </c>
      <c r="I325">
        <v>0</v>
      </c>
      <c r="J325">
        <v>10</v>
      </c>
      <c r="K325">
        <v>0</v>
      </c>
      <c r="L325">
        <v>0</v>
      </c>
    </row>
    <row r="326" spans="1:12">
      <c r="A326">
        <v>2586533</v>
      </c>
      <c r="B326">
        <v>40</v>
      </c>
      <c r="C326" t="s">
        <v>12</v>
      </c>
      <c r="D326" t="s">
        <v>13</v>
      </c>
      <c r="E326" t="s">
        <v>22</v>
      </c>
      <c r="F326" t="s">
        <v>15</v>
      </c>
      <c r="G326">
        <v>128629.84</v>
      </c>
      <c r="H326" t="s">
        <v>20</v>
      </c>
      <c r="I326">
        <v>0</v>
      </c>
      <c r="J326">
        <v>45</v>
      </c>
      <c r="K326">
        <v>0</v>
      </c>
      <c r="L326">
        <v>0</v>
      </c>
    </row>
    <row r="327" spans="1:12">
      <c r="A327">
        <v>2597744</v>
      </c>
      <c r="B327">
        <v>26</v>
      </c>
      <c r="C327" t="s">
        <v>12</v>
      </c>
      <c r="D327" t="s">
        <v>28</v>
      </c>
      <c r="E327" t="s">
        <v>18</v>
      </c>
      <c r="F327" t="s">
        <v>15</v>
      </c>
      <c r="G327">
        <v>199628.02</v>
      </c>
      <c r="H327" t="s">
        <v>20</v>
      </c>
      <c r="I327">
        <v>0</v>
      </c>
      <c r="J327">
        <v>40</v>
      </c>
      <c r="K327">
        <v>0</v>
      </c>
      <c r="L327">
        <v>0</v>
      </c>
    </row>
    <row r="328" spans="1:12">
      <c r="A328">
        <v>2601767</v>
      </c>
      <c r="B328">
        <v>27</v>
      </c>
      <c r="C328" t="s">
        <v>12</v>
      </c>
      <c r="D328" t="s">
        <v>13</v>
      </c>
      <c r="E328" t="s">
        <v>25</v>
      </c>
      <c r="F328" t="s">
        <v>26</v>
      </c>
      <c r="G328">
        <v>27932.75</v>
      </c>
      <c r="H328" t="s">
        <v>20</v>
      </c>
      <c r="I328">
        <v>0</v>
      </c>
      <c r="J328">
        <v>60</v>
      </c>
      <c r="K328">
        <v>0</v>
      </c>
      <c r="L328">
        <v>0</v>
      </c>
    </row>
    <row r="329" spans="1:12">
      <c r="A329">
        <v>2610672</v>
      </c>
      <c r="B329">
        <v>53</v>
      </c>
      <c r="C329" t="s">
        <v>50</v>
      </c>
      <c r="D329" t="s">
        <v>47</v>
      </c>
      <c r="E329" t="s">
        <v>32</v>
      </c>
      <c r="F329" t="s">
        <v>50</v>
      </c>
      <c r="G329">
        <v>82391.47</v>
      </c>
      <c r="H329" t="s">
        <v>16</v>
      </c>
      <c r="I329">
        <v>0</v>
      </c>
      <c r="J329">
        <v>30</v>
      </c>
      <c r="K329">
        <v>0</v>
      </c>
      <c r="L329">
        <v>0</v>
      </c>
    </row>
    <row r="330" spans="1:12">
      <c r="A330">
        <v>2611065</v>
      </c>
      <c r="B330">
        <v>41</v>
      </c>
      <c r="C330" t="s">
        <v>36</v>
      </c>
      <c r="D330" t="s">
        <v>21</v>
      </c>
      <c r="E330" t="s">
        <v>22</v>
      </c>
      <c r="F330" t="s">
        <v>19</v>
      </c>
      <c r="G330">
        <v>108760.33</v>
      </c>
      <c r="H330" t="s">
        <v>16</v>
      </c>
      <c r="I330">
        <v>0</v>
      </c>
      <c r="J330">
        <v>38</v>
      </c>
      <c r="K330">
        <v>0</v>
      </c>
      <c r="L330">
        <v>0</v>
      </c>
    </row>
    <row r="331" spans="1:12">
      <c r="A331">
        <v>2613647</v>
      </c>
      <c r="B331">
        <v>29</v>
      </c>
      <c r="C331" t="s">
        <v>12</v>
      </c>
      <c r="D331" t="s">
        <v>24</v>
      </c>
      <c r="E331" t="s">
        <v>25</v>
      </c>
      <c r="F331" t="s">
        <v>26</v>
      </c>
      <c r="G331">
        <v>30838.37</v>
      </c>
      <c r="H331" t="s">
        <v>20</v>
      </c>
      <c r="I331">
        <v>0</v>
      </c>
      <c r="J331">
        <v>45</v>
      </c>
      <c r="K331">
        <v>0</v>
      </c>
      <c r="L331">
        <v>0</v>
      </c>
    </row>
    <row r="332" spans="1:12">
      <c r="A332">
        <v>2623338</v>
      </c>
      <c r="B332">
        <v>35</v>
      </c>
      <c r="C332" t="s">
        <v>50</v>
      </c>
      <c r="D332" t="s">
        <v>13</v>
      </c>
      <c r="E332" t="s">
        <v>22</v>
      </c>
      <c r="F332" t="s">
        <v>50</v>
      </c>
      <c r="G332">
        <v>84371.66</v>
      </c>
      <c r="H332" t="s">
        <v>16</v>
      </c>
      <c r="I332">
        <v>0</v>
      </c>
      <c r="J332">
        <v>36</v>
      </c>
      <c r="K332">
        <v>0</v>
      </c>
      <c r="L332">
        <v>0</v>
      </c>
    </row>
    <row r="333" spans="1:12">
      <c r="A333">
        <v>2628569</v>
      </c>
      <c r="B333">
        <v>32</v>
      </c>
      <c r="C333" t="s">
        <v>12</v>
      </c>
      <c r="D333" t="s">
        <v>42</v>
      </c>
      <c r="E333" t="s">
        <v>18</v>
      </c>
      <c r="F333" t="s">
        <v>26</v>
      </c>
      <c r="G333">
        <v>229452.89</v>
      </c>
      <c r="H333" t="s">
        <v>20</v>
      </c>
      <c r="I333">
        <v>0</v>
      </c>
      <c r="J333">
        <v>40</v>
      </c>
      <c r="K333">
        <v>0</v>
      </c>
      <c r="L333">
        <v>0</v>
      </c>
    </row>
    <row r="334" spans="1:12">
      <c r="A334">
        <v>2628576</v>
      </c>
      <c r="B334">
        <v>60</v>
      </c>
      <c r="C334" t="s">
        <v>37</v>
      </c>
      <c r="D334" t="s">
        <v>33</v>
      </c>
      <c r="E334" t="s">
        <v>25</v>
      </c>
      <c r="F334" t="s">
        <v>39</v>
      </c>
      <c r="G334">
        <v>25719.5</v>
      </c>
      <c r="H334" t="s">
        <v>20</v>
      </c>
      <c r="I334">
        <v>0</v>
      </c>
      <c r="J334">
        <v>38</v>
      </c>
      <c r="K334">
        <v>4154</v>
      </c>
      <c r="L334">
        <v>1</v>
      </c>
    </row>
    <row r="335" spans="1:12">
      <c r="A335">
        <v>2633964</v>
      </c>
      <c r="B335">
        <v>38</v>
      </c>
      <c r="C335" t="s">
        <v>12</v>
      </c>
      <c r="D335" t="s">
        <v>21</v>
      </c>
      <c r="E335" t="s">
        <v>25</v>
      </c>
      <c r="F335" t="s">
        <v>19</v>
      </c>
      <c r="G335">
        <v>11525.85</v>
      </c>
      <c r="H335" t="s">
        <v>20</v>
      </c>
      <c r="I335">
        <v>0</v>
      </c>
      <c r="J335">
        <v>40</v>
      </c>
      <c r="K335">
        <v>0</v>
      </c>
      <c r="L335">
        <v>0</v>
      </c>
    </row>
    <row r="336" spans="1:12">
      <c r="A336">
        <v>2638182</v>
      </c>
      <c r="B336">
        <v>25</v>
      </c>
      <c r="C336" t="s">
        <v>36</v>
      </c>
      <c r="D336" t="s">
        <v>24</v>
      </c>
      <c r="E336" t="s">
        <v>18</v>
      </c>
      <c r="F336" t="s">
        <v>39</v>
      </c>
      <c r="G336">
        <v>104146.06</v>
      </c>
      <c r="H336" t="s">
        <v>20</v>
      </c>
      <c r="I336">
        <v>0</v>
      </c>
      <c r="J336">
        <v>40</v>
      </c>
      <c r="K336">
        <v>0</v>
      </c>
      <c r="L336">
        <v>0</v>
      </c>
    </row>
    <row r="337" spans="1:12">
      <c r="A337">
        <v>2652430</v>
      </c>
      <c r="B337">
        <v>41</v>
      </c>
      <c r="C337" t="s">
        <v>34</v>
      </c>
      <c r="D337" t="s">
        <v>13</v>
      </c>
      <c r="E337" t="s">
        <v>22</v>
      </c>
      <c r="F337" t="s">
        <v>26</v>
      </c>
      <c r="G337">
        <v>126239.52</v>
      </c>
      <c r="H337" t="s">
        <v>20</v>
      </c>
      <c r="I337">
        <v>0</v>
      </c>
      <c r="J337">
        <v>40</v>
      </c>
      <c r="K337">
        <v>0</v>
      </c>
      <c r="L337">
        <v>0</v>
      </c>
    </row>
    <row r="338" spans="1:12">
      <c r="A338">
        <v>2652767</v>
      </c>
      <c r="B338">
        <v>26</v>
      </c>
      <c r="C338" t="s">
        <v>12</v>
      </c>
      <c r="D338" t="s">
        <v>24</v>
      </c>
      <c r="E338" t="s">
        <v>25</v>
      </c>
      <c r="F338" t="s">
        <v>39</v>
      </c>
      <c r="G338">
        <v>13790.85</v>
      </c>
      <c r="H338" t="s">
        <v>20</v>
      </c>
      <c r="I338">
        <v>0</v>
      </c>
      <c r="J338">
        <v>58</v>
      </c>
      <c r="K338">
        <v>10210</v>
      </c>
      <c r="L338">
        <v>1</v>
      </c>
    </row>
    <row r="339" spans="1:12">
      <c r="A339">
        <v>2665367</v>
      </c>
      <c r="B339">
        <v>23</v>
      </c>
      <c r="C339" t="s">
        <v>12</v>
      </c>
      <c r="D339" t="s">
        <v>31</v>
      </c>
      <c r="E339" t="s">
        <v>18</v>
      </c>
      <c r="F339" t="s">
        <v>39</v>
      </c>
      <c r="G339">
        <v>33182.370000000003</v>
      </c>
      <c r="H339" t="s">
        <v>16</v>
      </c>
      <c r="I339">
        <v>0</v>
      </c>
      <c r="J339">
        <v>36</v>
      </c>
      <c r="K339">
        <v>0</v>
      </c>
      <c r="L339">
        <v>0</v>
      </c>
    </row>
    <row r="340" spans="1:12">
      <c r="A340">
        <v>2679815</v>
      </c>
      <c r="B340">
        <v>24</v>
      </c>
      <c r="C340" t="s">
        <v>12</v>
      </c>
      <c r="D340" t="s">
        <v>21</v>
      </c>
      <c r="E340" t="s">
        <v>18</v>
      </c>
      <c r="F340" t="s">
        <v>26</v>
      </c>
      <c r="G340">
        <v>73809.11</v>
      </c>
      <c r="H340" t="s">
        <v>20</v>
      </c>
      <c r="I340">
        <v>0</v>
      </c>
      <c r="J340">
        <v>40</v>
      </c>
      <c r="K340">
        <v>0</v>
      </c>
      <c r="L340">
        <v>0</v>
      </c>
    </row>
    <row r="341" spans="1:12">
      <c r="A341">
        <v>2684076</v>
      </c>
      <c r="B341">
        <v>33</v>
      </c>
      <c r="C341" t="s">
        <v>36</v>
      </c>
      <c r="D341" t="s">
        <v>24</v>
      </c>
      <c r="E341" t="s">
        <v>18</v>
      </c>
      <c r="F341" t="s">
        <v>39</v>
      </c>
      <c r="G341">
        <v>49859.42</v>
      </c>
      <c r="H341" t="s">
        <v>16</v>
      </c>
      <c r="I341">
        <v>0</v>
      </c>
      <c r="J341">
        <v>46</v>
      </c>
      <c r="K341">
        <v>0</v>
      </c>
      <c r="L341">
        <v>0</v>
      </c>
    </row>
    <row r="342" spans="1:12">
      <c r="A342">
        <v>2686697</v>
      </c>
      <c r="B342">
        <v>27</v>
      </c>
      <c r="C342" t="s">
        <v>12</v>
      </c>
      <c r="D342" t="s">
        <v>21</v>
      </c>
      <c r="E342" t="s">
        <v>25</v>
      </c>
      <c r="F342" t="s">
        <v>23</v>
      </c>
      <c r="G342">
        <v>25889.7</v>
      </c>
      <c r="H342" t="s">
        <v>20</v>
      </c>
      <c r="I342">
        <v>0</v>
      </c>
      <c r="J342">
        <v>39</v>
      </c>
      <c r="K342">
        <v>0</v>
      </c>
      <c r="L342">
        <v>0</v>
      </c>
    </row>
    <row r="343" spans="1:12">
      <c r="A343">
        <v>2689411</v>
      </c>
      <c r="B343">
        <v>36</v>
      </c>
      <c r="C343" t="s">
        <v>12</v>
      </c>
      <c r="D343" t="s">
        <v>33</v>
      </c>
      <c r="E343" t="s">
        <v>18</v>
      </c>
      <c r="F343" t="s">
        <v>39</v>
      </c>
      <c r="G343">
        <v>96900.94</v>
      </c>
      <c r="H343" t="s">
        <v>16</v>
      </c>
      <c r="I343">
        <v>0</v>
      </c>
      <c r="J343">
        <v>40</v>
      </c>
      <c r="K343">
        <v>0</v>
      </c>
      <c r="L343">
        <v>0</v>
      </c>
    </row>
    <row r="344" spans="1:12">
      <c r="A344">
        <v>2689854</v>
      </c>
      <c r="B344">
        <v>50</v>
      </c>
      <c r="C344" t="s">
        <v>35</v>
      </c>
      <c r="D344" t="s">
        <v>33</v>
      </c>
      <c r="E344" t="s">
        <v>25</v>
      </c>
      <c r="F344" t="s">
        <v>30</v>
      </c>
      <c r="G344">
        <v>22536.37</v>
      </c>
      <c r="H344" t="s">
        <v>20</v>
      </c>
      <c r="I344">
        <v>0</v>
      </c>
      <c r="J344">
        <v>40</v>
      </c>
      <c r="K344">
        <v>5699</v>
      </c>
      <c r="L344">
        <v>1</v>
      </c>
    </row>
    <row r="345" spans="1:12">
      <c r="A345">
        <v>2693858</v>
      </c>
      <c r="B345">
        <v>29</v>
      </c>
      <c r="C345" t="s">
        <v>12</v>
      </c>
      <c r="D345" t="s">
        <v>21</v>
      </c>
      <c r="E345" t="s">
        <v>25</v>
      </c>
      <c r="F345" t="s">
        <v>29</v>
      </c>
      <c r="G345">
        <v>53693.919999999998</v>
      </c>
      <c r="H345" t="s">
        <v>20</v>
      </c>
      <c r="I345">
        <v>0</v>
      </c>
      <c r="J345">
        <v>45</v>
      </c>
      <c r="K345">
        <v>0</v>
      </c>
      <c r="L345">
        <v>0</v>
      </c>
    </row>
    <row r="346" spans="1:12">
      <c r="A346">
        <v>2694328</v>
      </c>
      <c r="B346">
        <v>45</v>
      </c>
      <c r="C346" t="s">
        <v>37</v>
      </c>
      <c r="D346" t="s">
        <v>21</v>
      </c>
      <c r="E346" t="s">
        <v>22</v>
      </c>
      <c r="F346" t="s">
        <v>54</v>
      </c>
      <c r="G346">
        <v>161281.24</v>
      </c>
      <c r="H346" t="s">
        <v>16</v>
      </c>
      <c r="I346">
        <v>0</v>
      </c>
      <c r="J346">
        <v>40</v>
      </c>
      <c r="K346">
        <v>0</v>
      </c>
      <c r="L346">
        <v>0</v>
      </c>
    </row>
    <row r="347" spans="1:12">
      <c r="A347">
        <v>2696752</v>
      </c>
      <c r="B347">
        <v>47</v>
      </c>
      <c r="C347" t="s">
        <v>40</v>
      </c>
      <c r="D347" t="s">
        <v>21</v>
      </c>
      <c r="E347" t="s">
        <v>18</v>
      </c>
      <c r="F347" t="s">
        <v>27</v>
      </c>
      <c r="G347">
        <v>38932.19</v>
      </c>
      <c r="H347" t="s">
        <v>16</v>
      </c>
      <c r="I347">
        <v>0</v>
      </c>
      <c r="J347">
        <v>40</v>
      </c>
      <c r="K347">
        <v>0</v>
      </c>
      <c r="L347">
        <v>0</v>
      </c>
    </row>
    <row r="348" spans="1:12">
      <c r="A348">
        <v>2698881</v>
      </c>
      <c r="B348">
        <v>41</v>
      </c>
      <c r="C348" t="s">
        <v>36</v>
      </c>
      <c r="D348" t="s">
        <v>33</v>
      </c>
      <c r="E348" t="s">
        <v>22</v>
      </c>
      <c r="F348" t="s">
        <v>39</v>
      </c>
      <c r="G348">
        <v>189299.57</v>
      </c>
      <c r="H348" t="s">
        <v>16</v>
      </c>
      <c r="I348">
        <v>0</v>
      </c>
      <c r="J348">
        <v>60</v>
      </c>
      <c r="K348">
        <v>0</v>
      </c>
      <c r="L348">
        <v>0</v>
      </c>
    </row>
    <row r="349" spans="1:12">
      <c r="A349">
        <v>2700450</v>
      </c>
      <c r="B349">
        <v>31</v>
      </c>
      <c r="C349" t="s">
        <v>12</v>
      </c>
      <c r="D349" t="s">
        <v>24</v>
      </c>
      <c r="E349" t="s">
        <v>22</v>
      </c>
      <c r="F349" t="s">
        <v>27</v>
      </c>
      <c r="G349">
        <v>100095.95</v>
      </c>
      <c r="H349" t="s">
        <v>16</v>
      </c>
      <c r="I349">
        <v>0</v>
      </c>
      <c r="J349">
        <v>50</v>
      </c>
      <c r="K349">
        <v>1440</v>
      </c>
      <c r="L349">
        <v>1</v>
      </c>
    </row>
    <row r="350" spans="1:12">
      <c r="A350">
        <v>2701455</v>
      </c>
      <c r="B350">
        <v>39</v>
      </c>
      <c r="C350" t="s">
        <v>12</v>
      </c>
      <c r="D350" t="s">
        <v>44</v>
      </c>
      <c r="E350" t="s">
        <v>25</v>
      </c>
      <c r="F350" t="s">
        <v>15</v>
      </c>
      <c r="G350">
        <v>136378.92000000001</v>
      </c>
      <c r="H350" t="s">
        <v>16</v>
      </c>
      <c r="I350">
        <v>0</v>
      </c>
      <c r="J350">
        <v>34</v>
      </c>
      <c r="K350">
        <v>0</v>
      </c>
      <c r="L350">
        <v>0</v>
      </c>
    </row>
    <row r="351" spans="1:12">
      <c r="A351">
        <v>2714780</v>
      </c>
      <c r="B351">
        <v>66</v>
      </c>
      <c r="C351" t="s">
        <v>34</v>
      </c>
      <c r="D351" t="s">
        <v>44</v>
      </c>
      <c r="E351" t="s">
        <v>25</v>
      </c>
      <c r="F351" t="s">
        <v>46</v>
      </c>
      <c r="G351">
        <v>25973.47</v>
      </c>
      <c r="H351" t="s">
        <v>20</v>
      </c>
      <c r="I351">
        <v>0</v>
      </c>
      <c r="J351">
        <v>25</v>
      </c>
      <c r="K351">
        <v>5531</v>
      </c>
      <c r="L351">
        <v>1</v>
      </c>
    </row>
    <row r="352" spans="1:12">
      <c r="A352">
        <v>2718332</v>
      </c>
      <c r="B352">
        <v>39</v>
      </c>
      <c r="C352" t="s">
        <v>12</v>
      </c>
      <c r="D352" t="s">
        <v>13</v>
      </c>
      <c r="E352" t="s">
        <v>25</v>
      </c>
      <c r="F352" t="s">
        <v>23</v>
      </c>
      <c r="G352">
        <v>15275.18</v>
      </c>
      <c r="H352" t="s">
        <v>20</v>
      </c>
      <c r="I352">
        <v>0</v>
      </c>
      <c r="J352">
        <v>25</v>
      </c>
      <c r="K352">
        <v>0</v>
      </c>
      <c r="L352">
        <v>0</v>
      </c>
    </row>
    <row r="353" spans="1:12">
      <c r="A353">
        <v>2727224</v>
      </c>
      <c r="B353">
        <v>44</v>
      </c>
      <c r="C353" t="s">
        <v>12</v>
      </c>
      <c r="D353" t="s">
        <v>33</v>
      </c>
      <c r="E353" t="s">
        <v>25</v>
      </c>
      <c r="F353" t="s">
        <v>27</v>
      </c>
      <c r="G353">
        <v>53626.14</v>
      </c>
      <c r="H353" t="s">
        <v>20</v>
      </c>
      <c r="I353">
        <v>0</v>
      </c>
      <c r="J353">
        <v>40</v>
      </c>
      <c r="K353">
        <v>4145</v>
      </c>
      <c r="L353">
        <v>1</v>
      </c>
    </row>
    <row r="354" spans="1:12">
      <c r="A354">
        <v>2735082</v>
      </c>
      <c r="B354">
        <v>22</v>
      </c>
      <c r="C354" t="s">
        <v>12</v>
      </c>
      <c r="D354" t="s">
        <v>13</v>
      </c>
      <c r="E354" t="s">
        <v>18</v>
      </c>
      <c r="F354" t="s">
        <v>30</v>
      </c>
      <c r="G354">
        <v>249741.88</v>
      </c>
      <c r="H354" t="s">
        <v>16</v>
      </c>
      <c r="I354">
        <v>0</v>
      </c>
      <c r="J354">
        <v>15</v>
      </c>
      <c r="K354">
        <v>0</v>
      </c>
      <c r="L354">
        <v>0</v>
      </c>
    </row>
    <row r="355" spans="1:12">
      <c r="A355">
        <v>2744996</v>
      </c>
      <c r="B355">
        <v>43</v>
      </c>
      <c r="C355" t="s">
        <v>40</v>
      </c>
      <c r="D355" t="s">
        <v>24</v>
      </c>
      <c r="E355" t="s">
        <v>25</v>
      </c>
      <c r="F355" t="s">
        <v>39</v>
      </c>
      <c r="G355">
        <v>21737.96</v>
      </c>
      <c r="H355" t="s">
        <v>20</v>
      </c>
      <c r="I355">
        <v>0</v>
      </c>
      <c r="J355">
        <v>40</v>
      </c>
      <c r="K355">
        <v>0</v>
      </c>
      <c r="L355">
        <v>0</v>
      </c>
    </row>
    <row r="356" spans="1:12">
      <c r="A356">
        <v>2755909</v>
      </c>
      <c r="B356">
        <v>21</v>
      </c>
      <c r="C356" t="s">
        <v>50</v>
      </c>
      <c r="D356" t="s">
        <v>13</v>
      </c>
      <c r="E356" t="s">
        <v>18</v>
      </c>
      <c r="F356" t="s">
        <v>50</v>
      </c>
      <c r="G356">
        <v>119656.67</v>
      </c>
      <c r="H356" t="s">
        <v>20</v>
      </c>
      <c r="I356">
        <v>0</v>
      </c>
      <c r="J356">
        <v>48</v>
      </c>
      <c r="K356">
        <v>0</v>
      </c>
      <c r="L356">
        <v>0</v>
      </c>
    </row>
    <row r="357" spans="1:12">
      <c r="A357">
        <v>2758873</v>
      </c>
      <c r="B357">
        <v>34</v>
      </c>
      <c r="C357" t="s">
        <v>12</v>
      </c>
      <c r="D357" t="s">
        <v>21</v>
      </c>
      <c r="E357" t="s">
        <v>18</v>
      </c>
      <c r="F357" t="s">
        <v>26</v>
      </c>
      <c r="G357">
        <v>59338.83</v>
      </c>
      <c r="H357" t="s">
        <v>20</v>
      </c>
      <c r="I357">
        <v>0</v>
      </c>
      <c r="J357">
        <v>40</v>
      </c>
      <c r="K357">
        <v>0</v>
      </c>
      <c r="L357">
        <v>0</v>
      </c>
    </row>
    <row r="358" spans="1:12">
      <c r="A358">
        <v>2764229</v>
      </c>
      <c r="B358">
        <v>22</v>
      </c>
      <c r="C358" t="s">
        <v>12</v>
      </c>
      <c r="D358" t="s">
        <v>21</v>
      </c>
      <c r="E358" t="s">
        <v>25</v>
      </c>
      <c r="F358" t="s">
        <v>19</v>
      </c>
      <c r="G358">
        <v>35751.449999999997</v>
      </c>
      <c r="H358" t="s">
        <v>20</v>
      </c>
      <c r="I358">
        <v>0</v>
      </c>
      <c r="J358">
        <v>40</v>
      </c>
      <c r="K358">
        <v>0</v>
      </c>
      <c r="L358">
        <v>0</v>
      </c>
    </row>
    <row r="359" spans="1:12">
      <c r="A359">
        <v>2765799</v>
      </c>
      <c r="B359">
        <v>22</v>
      </c>
      <c r="C359" t="s">
        <v>12</v>
      </c>
      <c r="D359" t="s">
        <v>24</v>
      </c>
      <c r="E359" t="s">
        <v>18</v>
      </c>
      <c r="F359" t="s">
        <v>39</v>
      </c>
      <c r="G359">
        <v>41992.73</v>
      </c>
      <c r="H359" t="s">
        <v>16</v>
      </c>
      <c r="I359">
        <v>0</v>
      </c>
      <c r="J359">
        <v>9</v>
      </c>
      <c r="K359">
        <v>0</v>
      </c>
      <c r="L359">
        <v>0</v>
      </c>
    </row>
    <row r="360" spans="1:12">
      <c r="A360">
        <v>2765855</v>
      </c>
      <c r="B360">
        <v>41</v>
      </c>
      <c r="C360" t="s">
        <v>12</v>
      </c>
      <c r="D360" t="s">
        <v>21</v>
      </c>
      <c r="E360" t="s">
        <v>25</v>
      </c>
      <c r="F360" t="s">
        <v>19</v>
      </c>
      <c r="G360">
        <v>46673.22</v>
      </c>
      <c r="H360" t="s">
        <v>20</v>
      </c>
      <c r="I360">
        <v>0</v>
      </c>
      <c r="J360">
        <v>50</v>
      </c>
      <c r="K360">
        <v>0</v>
      </c>
      <c r="L360">
        <v>0</v>
      </c>
    </row>
    <row r="361" spans="1:12">
      <c r="A361">
        <v>2766274</v>
      </c>
      <c r="B361">
        <v>32</v>
      </c>
      <c r="C361" t="s">
        <v>12</v>
      </c>
      <c r="D361" t="s">
        <v>13</v>
      </c>
      <c r="E361" t="s">
        <v>22</v>
      </c>
      <c r="F361" t="s">
        <v>29</v>
      </c>
      <c r="G361">
        <v>176806.47</v>
      </c>
      <c r="H361" t="s">
        <v>16</v>
      </c>
      <c r="I361">
        <v>0</v>
      </c>
      <c r="J361">
        <v>40</v>
      </c>
      <c r="K361">
        <v>0</v>
      </c>
      <c r="L361">
        <v>0</v>
      </c>
    </row>
    <row r="362" spans="1:12">
      <c r="A362">
        <v>2768759</v>
      </c>
      <c r="B362">
        <v>24</v>
      </c>
      <c r="C362" t="s">
        <v>12</v>
      </c>
      <c r="D362" t="s">
        <v>21</v>
      </c>
      <c r="E362" t="s">
        <v>18</v>
      </c>
      <c r="F362" t="s">
        <v>45</v>
      </c>
      <c r="G362">
        <v>101594.16</v>
      </c>
      <c r="H362" t="s">
        <v>20</v>
      </c>
      <c r="I362">
        <v>0</v>
      </c>
      <c r="J362">
        <v>40</v>
      </c>
      <c r="K362">
        <v>0</v>
      </c>
      <c r="L362">
        <v>0</v>
      </c>
    </row>
    <row r="363" spans="1:12">
      <c r="A363">
        <v>2773758</v>
      </c>
      <c r="B363">
        <v>45</v>
      </c>
      <c r="C363" t="s">
        <v>12</v>
      </c>
      <c r="D363" t="s">
        <v>21</v>
      </c>
      <c r="E363" t="s">
        <v>25</v>
      </c>
      <c r="F363" t="s">
        <v>46</v>
      </c>
      <c r="G363">
        <v>39403.870000000003</v>
      </c>
      <c r="H363" t="s">
        <v>20</v>
      </c>
      <c r="I363">
        <v>0</v>
      </c>
      <c r="J363">
        <v>40</v>
      </c>
      <c r="K363">
        <v>0</v>
      </c>
      <c r="L363">
        <v>0</v>
      </c>
    </row>
    <row r="364" spans="1:12">
      <c r="A364">
        <v>2777759</v>
      </c>
      <c r="B364">
        <v>56</v>
      </c>
      <c r="C364" t="s">
        <v>12</v>
      </c>
      <c r="D364" t="s">
        <v>21</v>
      </c>
      <c r="E364" t="s">
        <v>25</v>
      </c>
      <c r="F364" t="s">
        <v>29</v>
      </c>
      <c r="G364">
        <v>35545.480000000003</v>
      </c>
      <c r="H364" t="s">
        <v>20</v>
      </c>
      <c r="I364">
        <v>0</v>
      </c>
      <c r="J364">
        <v>40</v>
      </c>
      <c r="K364">
        <v>0</v>
      </c>
      <c r="L364">
        <v>0</v>
      </c>
    </row>
    <row r="365" spans="1:12">
      <c r="A365">
        <v>2787203</v>
      </c>
      <c r="B365">
        <v>53</v>
      </c>
      <c r="C365" t="s">
        <v>34</v>
      </c>
      <c r="D365" t="s">
        <v>21</v>
      </c>
      <c r="E365" t="s">
        <v>25</v>
      </c>
      <c r="F365" t="s">
        <v>46</v>
      </c>
      <c r="G365">
        <v>32036.42</v>
      </c>
      <c r="H365" t="s">
        <v>20</v>
      </c>
      <c r="I365">
        <v>0</v>
      </c>
      <c r="J365">
        <v>85</v>
      </c>
      <c r="K365">
        <v>0</v>
      </c>
      <c r="L365">
        <v>0</v>
      </c>
    </row>
    <row r="366" spans="1:12">
      <c r="A366">
        <v>2792504</v>
      </c>
      <c r="B366">
        <v>27</v>
      </c>
      <c r="C366" t="s">
        <v>34</v>
      </c>
      <c r="D366" t="s">
        <v>21</v>
      </c>
      <c r="E366" t="s">
        <v>18</v>
      </c>
      <c r="F366" t="s">
        <v>26</v>
      </c>
      <c r="G366">
        <v>72408.320000000007</v>
      </c>
      <c r="H366" t="s">
        <v>20</v>
      </c>
      <c r="I366">
        <v>0</v>
      </c>
      <c r="J366">
        <v>30</v>
      </c>
      <c r="K366">
        <v>0</v>
      </c>
      <c r="L366">
        <v>0</v>
      </c>
    </row>
    <row r="367" spans="1:12">
      <c r="A367">
        <v>2794283</v>
      </c>
      <c r="B367">
        <v>32</v>
      </c>
      <c r="C367" t="s">
        <v>12</v>
      </c>
      <c r="D367" t="s">
        <v>31</v>
      </c>
      <c r="E367" t="s">
        <v>18</v>
      </c>
      <c r="F367" t="s">
        <v>15</v>
      </c>
      <c r="G367">
        <v>85652.5</v>
      </c>
      <c r="H367" t="s">
        <v>20</v>
      </c>
      <c r="I367">
        <v>0</v>
      </c>
      <c r="J367">
        <v>45</v>
      </c>
      <c r="K367">
        <v>0</v>
      </c>
      <c r="L367">
        <v>0</v>
      </c>
    </row>
    <row r="368" spans="1:12">
      <c r="A368">
        <v>2798007</v>
      </c>
      <c r="B368">
        <v>31</v>
      </c>
      <c r="C368" t="s">
        <v>34</v>
      </c>
      <c r="D368" t="s">
        <v>24</v>
      </c>
      <c r="E368" t="s">
        <v>22</v>
      </c>
      <c r="F368" t="s">
        <v>26</v>
      </c>
      <c r="G368">
        <v>122380.38</v>
      </c>
      <c r="H368" t="s">
        <v>20</v>
      </c>
      <c r="I368">
        <v>0</v>
      </c>
      <c r="J368">
        <v>60</v>
      </c>
      <c r="K368">
        <v>0</v>
      </c>
      <c r="L368">
        <v>0</v>
      </c>
    </row>
    <row r="369" spans="1:12">
      <c r="A369">
        <v>2805784</v>
      </c>
      <c r="B369">
        <v>39</v>
      </c>
      <c r="C369" t="s">
        <v>12</v>
      </c>
      <c r="D369" t="s">
        <v>21</v>
      </c>
      <c r="E369" t="s">
        <v>25</v>
      </c>
      <c r="F369" t="s">
        <v>26</v>
      </c>
      <c r="G369">
        <v>35689.370000000003</v>
      </c>
      <c r="H369" t="s">
        <v>20</v>
      </c>
      <c r="I369">
        <v>0</v>
      </c>
      <c r="J369">
        <v>40</v>
      </c>
      <c r="K369">
        <v>7298</v>
      </c>
      <c r="L369">
        <v>1</v>
      </c>
    </row>
    <row r="370" spans="1:12">
      <c r="A370">
        <v>2842832</v>
      </c>
      <c r="B370">
        <v>54</v>
      </c>
      <c r="C370" t="s">
        <v>12</v>
      </c>
      <c r="D370" t="s">
        <v>42</v>
      </c>
      <c r="E370" t="s">
        <v>25</v>
      </c>
      <c r="F370" t="s">
        <v>19</v>
      </c>
      <c r="G370">
        <v>60708.32</v>
      </c>
      <c r="H370" t="s">
        <v>20</v>
      </c>
      <c r="I370">
        <v>0</v>
      </c>
      <c r="J370">
        <v>40</v>
      </c>
      <c r="K370">
        <v>0</v>
      </c>
      <c r="L370">
        <v>0</v>
      </c>
    </row>
    <row r="371" spans="1:12">
      <c r="A371">
        <v>2848462</v>
      </c>
      <c r="B371">
        <v>32</v>
      </c>
      <c r="C371" t="s">
        <v>12</v>
      </c>
      <c r="D371" t="s">
        <v>21</v>
      </c>
      <c r="E371" t="s">
        <v>22</v>
      </c>
      <c r="F371" t="s">
        <v>23</v>
      </c>
      <c r="G371">
        <v>115759.45</v>
      </c>
      <c r="H371" t="s">
        <v>16</v>
      </c>
      <c r="I371">
        <v>0</v>
      </c>
      <c r="J371">
        <v>40</v>
      </c>
      <c r="K371">
        <v>0</v>
      </c>
      <c r="L371">
        <v>0</v>
      </c>
    </row>
    <row r="372" spans="1:12">
      <c r="A372">
        <v>2858446</v>
      </c>
      <c r="B372">
        <v>51</v>
      </c>
      <c r="C372" t="s">
        <v>34</v>
      </c>
      <c r="D372" t="s">
        <v>42</v>
      </c>
      <c r="E372" t="s">
        <v>32</v>
      </c>
      <c r="F372" t="s">
        <v>19</v>
      </c>
      <c r="G372">
        <v>38448.49</v>
      </c>
      <c r="H372" t="s">
        <v>16</v>
      </c>
      <c r="I372">
        <v>0</v>
      </c>
      <c r="J372">
        <v>40</v>
      </c>
      <c r="K372">
        <v>0</v>
      </c>
      <c r="L372">
        <v>0</v>
      </c>
    </row>
    <row r="373" spans="1:12">
      <c r="A373">
        <v>2861412</v>
      </c>
      <c r="B373">
        <v>50</v>
      </c>
      <c r="C373" t="s">
        <v>12</v>
      </c>
      <c r="D373" t="s">
        <v>21</v>
      </c>
      <c r="E373" t="s">
        <v>48</v>
      </c>
      <c r="F373" t="s">
        <v>45</v>
      </c>
      <c r="G373">
        <v>245512.73</v>
      </c>
      <c r="H373" t="s">
        <v>16</v>
      </c>
      <c r="I373">
        <v>0</v>
      </c>
      <c r="J373">
        <v>40</v>
      </c>
      <c r="K373">
        <v>0</v>
      </c>
      <c r="L373">
        <v>0</v>
      </c>
    </row>
    <row r="374" spans="1:12">
      <c r="A374">
        <v>2876748</v>
      </c>
      <c r="B374">
        <v>29</v>
      </c>
      <c r="C374" t="s">
        <v>12</v>
      </c>
      <c r="D374" t="s">
        <v>21</v>
      </c>
      <c r="E374" t="s">
        <v>25</v>
      </c>
      <c r="F374" t="s">
        <v>19</v>
      </c>
      <c r="G374">
        <v>16596.93</v>
      </c>
      <c r="H374" t="s">
        <v>20</v>
      </c>
      <c r="I374">
        <v>0</v>
      </c>
      <c r="J374">
        <v>40</v>
      </c>
      <c r="K374">
        <v>0</v>
      </c>
      <c r="L374">
        <v>0</v>
      </c>
    </row>
    <row r="375" spans="1:12">
      <c r="A375">
        <v>2882883</v>
      </c>
      <c r="B375">
        <v>41</v>
      </c>
      <c r="C375" t="s">
        <v>12</v>
      </c>
      <c r="D375" t="s">
        <v>24</v>
      </c>
      <c r="E375" t="s">
        <v>18</v>
      </c>
      <c r="F375" t="s">
        <v>39</v>
      </c>
      <c r="G375">
        <v>76867.5</v>
      </c>
      <c r="H375" t="s">
        <v>20</v>
      </c>
      <c r="I375">
        <v>0</v>
      </c>
      <c r="J375">
        <v>40</v>
      </c>
      <c r="K375">
        <v>3156</v>
      </c>
      <c r="L375">
        <v>1</v>
      </c>
    </row>
    <row r="376" spans="1:12">
      <c r="A376">
        <v>2884161</v>
      </c>
      <c r="B376">
        <v>31</v>
      </c>
      <c r="C376" t="s">
        <v>12</v>
      </c>
      <c r="D376" t="s">
        <v>21</v>
      </c>
      <c r="E376" t="s">
        <v>18</v>
      </c>
      <c r="F376" t="s">
        <v>46</v>
      </c>
      <c r="G376">
        <v>266708.53999999998</v>
      </c>
      <c r="H376" t="s">
        <v>20</v>
      </c>
      <c r="I376">
        <v>0</v>
      </c>
      <c r="J376">
        <v>45</v>
      </c>
      <c r="K376">
        <v>0</v>
      </c>
      <c r="L376">
        <v>0</v>
      </c>
    </row>
    <row r="377" spans="1:12">
      <c r="A377">
        <v>2889800</v>
      </c>
      <c r="B377">
        <v>34</v>
      </c>
      <c r="C377" t="s">
        <v>12</v>
      </c>
      <c r="D377" t="s">
        <v>21</v>
      </c>
      <c r="E377" t="s">
        <v>18</v>
      </c>
      <c r="F377" t="s">
        <v>26</v>
      </c>
      <c r="G377">
        <v>65181.4</v>
      </c>
      <c r="H377" t="s">
        <v>20</v>
      </c>
      <c r="I377">
        <v>0</v>
      </c>
      <c r="J377">
        <v>55</v>
      </c>
      <c r="K377">
        <v>0</v>
      </c>
      <c r="L377">
        <v>0</v>
      </c>
    </row>
    <row r="378" spans="1:12">
      <c r="A378">
        <v>2894143</v>
      </c>
      <c r="B378">
        <v>30</v>
      </c>
      <c r="C378" t="s">
        <v>12</v>
      </c>
      <c r="D378" t="s">
        <v>21</v>
      </c>
      <c r="E378" t="s">
        <v>25</v>
      </c>
      <c r="F378" t="s">
        <v>19</v>
      </c>
      <c r="G378">
        <v>50564.31</v>
      </c>
      <c r="H378" t="s">
        <v>20</v>
      </c>
      <c r="I378">
        <v>0</v>
      </c>
      <c r="J378">
        <v>40</v>
      </c>
      <c r="K378">
        <v>0</v>
      </c>
      <c r="L378">
        <v>0</v>
      </c>
    </row>
    <row r="379" spans="1:12">
      <c r="A379">
        <v>2899030</v>
      </c>
      <c r="B379">
        <v>26</v>
      </c>
      <c r="C379" t="s">
        <v>12</v>
      </c>
      <c r="D379" t="s">
        <v>38</v>
      </c>
      <c r="E379" t="s">
        <v>18</v>
      </c>
      <c r="F379" t="s">
        <v>29</v>
      </c>
      <c r="G379">
        <v>198605.08</v>
      </c>
      <c r="H379" t="s">
        <v>16</v>
      </c>
      <c r="I379">
        <v>0</v>
      </c>
      <c r="J379">
        <v>15</v>
      </c>
      <c r="K379">
        <v>0</v>
      </c>
      <c r="L379">
        <v>0</v>
      </c>
    </row>
    <row r="380" spans="1:12">
      <c r="A380">
        <v>2917228</v>
      </c>
      <c r="B380">
        <v>64</v>
      </c>
      <c r="C380" t="s">
        <v>12</v>
      </c>
      <c r="D380" t="s">
        <v>21</v>
      </c>
      <c r="E380" t="s">
        <v>25</v>
      </c>
      <c r="F380" t="s">
        <v>27</v>
      </c>
      <c r="G380">
        <v>29018.13</v>
      </c>
      <c r="H380" t="s">
        <v>20</v>
      </c>
      <c r="I380">
        <v>0</v>
      </c>
      <c r="J380">
        <v>16</v>
      </c>
      <c r="K380">
        <v>0</v>
      </c>
      <c r="L380">
        <v>0</v>
      </c>
    </row>
    <row r="381" spans="1:12">
      <c r="A381">
        <v>2926326</v>
      </c>
      <c r="B381">
        <v>46</v>
      </c>
      <c r="C381" t="s">
        <v>12</v>
      </c>
      <c r="D381" t="s">
        <v>24</v>
      </c>
      <c r="E381" t="s">
        <v>18</v>
      </c>
      <c r="F381" t="s">
        <v>39</v>
      </c>
      <c r="G381">
        <v>104411.29</v>
      </c>
      <c r="H381" t="s">
        <v>20</v>
      </c>
      <c r="I381">
        <v>0</v>
      </c>
      <c r="J381">
        <v>60</v>
      </c>
      <c r="K381">
        <v>0</v>
      </c>
      <c r="L381">
        <v>0</v>
      </c>
    </row>
    <row r="382" spans="1:12">
      <c r="A382">
        <v>2928328</v>
      </c>
      <c r="B382">
        <v>27</v>
      </c>
      <c r="C382" t="s">
        <v>12</v>
      </c>
      <c r="D382" t="s">
        <v>24</v>
      </c>
      <c r="E382" t="s">
        <v>25</v>
      </c>
      <c r="F382" t="s">
        <v>27</v>
      </c>
      <c r="G382">
        <v>29372.19</v>
      </c>
      <c r="H382" t="s">
        <v>20</v>
      </c>
      <c r="I382">
        <v>0</v>
      </c>
      <c r="J382">
        <v>40</v>
      </c>
      <c r="K382">
        <v>0</v>
      </c>
      <c r="L382">
        <v>0</v>
      </c>
    </row>
    <row r="383" spans="1:12">
      <c r="A383">
        <v>2933720</v>
      </c>
      <c r="B383">
        <v>37</v>
      </c>
      <c r="C383" t="s">
        <v>12</v>
      </c>
      <c r="D383" t="s">
        <v>24</v>
      </c>
      <c r="E383" t="s">
        <v>25</v>
      </c>
      <c r="F383" t="s">
        <v>29</v>
      </c>
      <c r="G383">
        <v>16834.5</v>
      </c>
      <c r="H383" t="s">
        <v>20</v>
      </c>
      <c r="I383">
        <v>0</v>
      </c>
      <c r="J383">
        <v>40</v>
      </c>
      <c r="K383">
        <v>5124</v>
      </c>
      <c r="L383">
        <v>1</v>
      </c>
    </row>
    <row r="384" spans="1:12">
      <c r="A384">
        <v>2935621</v>
      </c>
      <c r="B384">
        <v>34</v>
      </c>
      <c r="C384" t="s">
        <v>12</v>
      </c>
      <c r="D384" t="s">
        <v>13</v>
      </c>
      <c r="E384" t="s">
        <v>14</v>
      </c>
      <c r="F384" t="s">
        <v>29</v>
      </c>
      <c r="G384">
        <v>69650.320000000007</v>
      </c>
      <c r="H384" t="s">
        <v>20</v>
      </c>
      <c r="I384">
        <v>0</v>
      </c>
      <c r="J384">
        <v>40</v>
      </c>
      <c r="K384">
        <v>0</v>
      </c>
      <c r="L384">
        <v>0</v>
      </c>
    </row>
    <row r="385" spans="1:12">
      <c r="A385">
        <v>2935747</v>
      </c>
      <c r="B385">
        <v>50</v>
      </c>
      <c r="C385" t="s">
        <v>36</v>
      </c>
      <c r="D385" t="s">
        <v>33</v>
      </c>
      <c r="E385" t="s">
        <v>22</v>
      </c>
      <c r="F385" t="s">
        <v>39</v>
      </c>
      <c r="G385">
        <v>54815.01</v>
      </c>
      <c r="H385" t="s">
        <v>16</v>
      </c>
      <c r="I385">
        <v>0</v>
      </c>
      <c r="J385">
        <v>30</v>
      </c>
      <c r="K385">
        <v>0</v>
      </c>
      <c r="L385">
        <v>0</v>
      </c>
    </row>
    <row r="386" spans="1:12">
      <c r="A386">
        <v>2946407</v>
      </c>
      <c r="B386">
        <v>45</v>
      </c>
      <c r="C386" t="s">
        <v>12</v>
      </c>
      <c r="D386" t="s">
        <v>28</v>
      </c>
      <c r="E386" t="s">
        <v>25</v>
      </c>
      <c r="F386" t="s">
        <v>23</v>
      </c>
      <c r="G386">
        <v>273024.98</v>
      </c>
      <c r="H386" t="s">
        <v>16</v>
      </c>
      <c r="I386">
        <v>0</v>
      </c>
      <c r="J386">
        <v>40</v>
      </c>
      <c r="K386">
        <v>3103</v>
      </c>
      <c r="L386">
        <v>1</v>
      </c>
    </row>
    <row r="387" spans="1:12">
      <c r="A387">
        <v>2946966</v>
      </c>
      <c r="B387">
        <v>39</v>
      </c>
      <c r="C387" t="s">
        <v>50</v>
      </c>
      <c r="D387" t="s">
        <v>21</v>
      </c>
      <c r="E387" t="s">
        <v>25</v>
      </c>
      <c r="F387" t="s">
        <v>50</v>
      </c>
      <c r="G387">
        <v>24090.81</v>
      </c>
      <c r="H387" t="s">
        <v>20</v>
      </c>
      <c r="I387">
        <v>0</v>
      </c>
      <c r="J387">
        <v>40</v>
      </c>
      <c r="K387">
        <v>0</v>
      </c>
      <c r="L387">
        <v>0</v>
      </c>
    </row>
    <row r="388" spans="1:12">
      <c r="A388">
        <v>2948009</v>
      </c>
      <c r="B388">
        <v>46</v>
      </c>
      <c r="C388" t="s">
        <v>12</v>
      </c>
      <c r="D388" t="s">
        <v>21</v>
      </c>
      <c r="E388" t="s">
        <v>22</v>
      </c>
      <c r="F388" t="s">
        <v>55</v>
      </c>
      <c r="G388">
        <v>87517.4</v>
      </c>
      <c r="H388" t="s">
        <v>16</v>
      </c>
      <c r="I388">
        <v>0</v>
      </c>
      <c r="J388">
        <v>25</v>
      </c>
      <c r="K388">
        <v>0</v>
      </c>
      <c r="L388">
        <v>0</v>
      </c>
    </row>
    <row r="389" spans="1:12">
      <c r="A389">
        <v>2953581</v>
      </c>
      <c r="B389">
        <v>45</v>
      </c>
      <c r="C389" t="s">
        <v>34</v>
      </c>
      <c r="D389" t="s">
        <v>21</v>
      </c>
      <c r="E389" t="s">
        <v>25</v>
      </c>
      <c r="F389" t="s">
        <v>27</v>
      </c>
      <c r="G389">
        <v>45021.81</v>
      </c>
      <c r="H389" t="s">
        <v>20</v>
      </c>
      <c r="I389">
        <v>0</v>
      </c>
      <c r="J389">
        <v>40</v>
      </c>
      <c r="K389">
        <v>0</v>
      </c>
      <c r="L389">
        <v>0</v>
      </c>
    </row>
    <row r="390" spans="1:12">
      <c r="A390">
        <v>2961216</v>
      </c>
      <c r="B390">
        <v>33</v>
      </c>
      <c r="C390" t="s">
        <v>36</v>
      </c>
      <c r="D390" t="s">
        <v>31</v>
      </c>
      <c r="E390" t="s">
        <v>18</v>
      </c>
      <c r="F390" t="s">
        <v>54</v>
      </c>
      <c r="G390">
        <v>83998.37</v>
      </c>
      <c r="H390" t="s">
        <v>20</v>
      </c>
      <c r="I390">
        <v>0</v>
      </c>
      <c r="J390">
        <v>56</v>
      </c>
      <c r="K390">
        <v>0</v>
      </c>
      <c r="L390">
        <v>0</v>
      </c>
    </row>
    <row r="391" spans="1:12">
      <c r="A391">
        <v>2962167</v>
      </c>
      <c r="B391">
        <v>27</v>
      </c>
      <c r="C391" t="s">
        <v>12</v>
      </c>
      <c r="D391" t="s">
        <v>13</v>
      </c>
      <c r="E391" t="s">
        <v>18</v>
      </c>
      <c r="F391" t="s">
        <v>30</v>
      </c>
      <c r="G391">
        <v>119648.25</v>
      </c>
      <c r="H391" t="s">
        <v>20</v>
      </c>
      <c r="I391">
        <v>0</v>
      </c>
      <c r="J391">
        <v>40</v>
      </c>
      <c r="K391">
        <v>0</v>
      </c>
      <c r="L391">
        <v>0</v>
      </c>
    </row>
    <row r="392" spans="1:12">
      <c r="A392">
        <v>2967442</v>
      </c>
      <c r="B392">
        <v>26</v>
      </c>
      <c r="C392" t="s">
        <v>12</v>
      </c>
      <c r="D392" t="s">
        <v>24</v>
      </c>
      <c r="E392" t="s">
        <v>18</v>
      </c>
      <c r="F392" t="s">
        <v>23</v>
      </c>
      <c r="G392">
        <v>302473.86</v>
      </c>
      <c r="H392" t="s">
        <v>16</v>
      </c>
      <c r="I392">
        <v>0</v>
      </c>
      <c r="J392">
        <v>40</v>
      </c>
      <c r="K392">
        <v>0</v>
      </c>
      <c r="L392">
        <v>0</v>
      </c>
    </row>
    <row r="393" spans="1:12">
      <c r="A393">
        <v>2970530</v>
      </c>
      <c r="B393">
        <v>22</v>
      </c>
      <c r="C393" t="s">
        <v>12</v>
      </c>
      <c r="D393" t="s">
        <v>21</v>
      </c>
      <c r="E393" t="s">
        <v>18</v>
      </c>
      <c r="F393" t="s">
        <v>15</v>
      </c>
      <c r="G393">
        <v>151717.76999999999</v>
      </c>
      <c r="H393" t="s">
        <v>16</v>
      </c>
      <c r="I393">
        <v>0</v>
      </c>
      <c r="J393">
        <v>19</v>
      </c>
      <c r="K393">
        <v>0</v>
      </c>
      <c r="L393">
        <v>0</v>
      </c>
    </row>
    <row r="394" spans="1:12">
      <c r="A394">
        <v>2982830</v>
      </c>
      <c r="B394">
        <v>45</v>
      </c>
      <c r="C394" t="s">
        <v>36</v>
      </c>
      <c r="D394" t="s">
        <v>21</v>
      </c>
      <c r="E394" t="s">
        <v>14</v>
      </c>
      <c r="F394" t="s">
        <v>15</v>
      </c>
      <c r="G394">
        <v>191903.12</v>
      </c>
      <c r="H394" t="s">
        <v>16</v>
      </c>
      <c r="I394">
        <v>0</v>
      </c>
      <c r="J394">
        <v>40</v>
      </c>
      <c r="K394">
        <v>0</v>
      </c>
      <c r="L394">
        <v>0</v>
      </c>
    </row>
    <row r="395" spans="1:12">
      <c r="A395">
        <v>2983570</v>
      </c>
      <c r="B395">
        <v>29</v>
      </c>
      <c r="C395" t="s">
        <v>12</v>
      </c>
      <c r="D395" t="s">
        <v>31</v>
      </c>
      <c r="E395" t="s">
        <v>25</v>
      </c>
      <c r="F395" t="s">
        <v>26</v>
      </c>
      <c r="G395">
        <v>37179.24</v>
      </c>
      <c r="H395" t="s">
        <v>20</v>
      </c>
      <c r="I395">
        <v>0</v>
      </c>
      <c r="J395">
        <v>50</v>
      </c>
      <c r="K395">
        <v>0</v>
      </c>
      <c r="L395">
        <v>0</v>
      </c>
    </row>
    <row r="396" spans="1:12">
      <c r="A396">
        <v>2986567</v>
      </c>
      <c r="B396">
        <v>23</v>
      </c>
      <c r="C396" t="s">
        <v>12</v>
      </c>
      <c r="D396" t="s">
        <v>21</v>
      </c>
      <c r="E396" t="s">
        <v>18</v>
      </c>
      <c r="F396" t="s">
        <v>27</v>
      </c>
      <c r="G396">
        <v>190071.74</v>
      </c>
      <c r="H396" t="s">
        <v>20</v>
      </c>
      <c r="I396">
        <v>0</v>
      </c>
      <c r="J396">
        <v>40</v>
      </c>
      <c r="K396">
        <v>0</v>
      </c>
      <c r="L396">
        <v>0</v>
      </c>
    </row>
    <row r="397" spans="1:12">
      <c r="A397">
        <v>2994003</v>
      </c>
      <c r="B397">
        <v>17</v>
      </c>
      <c r="C397" t="s">
        <v>12</v>
      </c>
      <c r="D397" t="s">
        <v>28</v>
      </c>
      <c r="E397" t="s">
        <v>18</v>
      </c>
      <c r="F397" t="s">
        <v>45</v>
      </c>
      <c r="G397">
        <v>109648.83</v>
      </c>
      <c r="H397" t="s">
        <v>20</v>
      </c>
      <c r="I397">
        <v>0</v>
      </c>
      <c r="J397">
        <v>17</v>
      </c>
      <c r="K397">
        <v>0</v>
      </c>
      <c r="L397">
        <v>0</v>
      </c>
    </row>
    <row r="398" spans="1:12">
      <c r="A398">
        <v>2994154</v>
      </c>
      <c r="B398">
        <v>47</v>
      </c>
      <c r="C398" t="s">
        <v>12</v>
      </c>
      <c r="D398" t="s">
        <v>13</v>
      </c>
      <c r="E398" t="s">
        <v>25</v>
      </c>
      <c r="F398" t="s">
        <v>29</v>
      </c>
      <c r="G398">
        <v>43274.45</v>
      </c>
      <c r="H398" t="s">
        <v>20</v>
      </c>
      <c r="I398">
        <v>0</v>
      </c>
      <c r="J398">
        <v>40</v>
      </c>
      <c r="K398">
        <v>3103</v>
      </c>
      <c r="L398">
        <v>1</v>
      </c>
    </row>
    <row r="399" spans="1:12">
      <c r="A399">
        <v>2998044</v>
      </c>
      <c r="B399">
        <v>28</v>
      </c>
      <c r="C399" t="s">
        <v>12</v>
      </c>
      <c r="D399" t="s">
        <v>38</v>
      </c>
      <c r="E399" t="s">
        <v>25</v>
      </c>
      <c r="F399" t="s">
        <v>26</v>
      </c>
      <c r="G399">
        <v>107861.57</v>
      </c>
      <c r="H399" t="s">
        <v>20</v>
      </c>
      <c r="I399">
        <v>0</v>
      </c>
      <c r="J399">
        <v>60</v>
      </c>
      <c r="K399">
        <v>7716</v>
      </c>
      <c r="L399">
        <v>1</v>
      </c>
    </row>
    <row r="400" spans="1:12">
      <c r="A400">
        <v>3000511</v>
      </c>
      <c r="B400">
        <v>61</v>
      </c>
      <c r="C400" t="s">
        <v>12</v>
      </c>
      <c r="D400" t="s">
        <v>21</v>
      </c>
      <c r="E400" t="s">
        <v>25</v>
      </c>
      <c r="F400" t="s">
        <v>27</v>
      </c>
      <c r="G400">
        <v>163175.67000000001</v>
      </c>
      <c r="H400" t="s">
        <v>16</v>
      </c>
      <c r="I400">
        <v>0</v>
      </c>
      <c r="J400">
        <v>38</v>
      </c>
      <c r="K400">
        <v>15024</v>
      </c>
      <c r="L400">
        <v>1</v>
      </c>
    </row>
    <row r="401" spans="1:12">
      <c r="A401">
        <v>3003868</v>
      </c>
      <c r="B401">
        <v>31</v>
      </c>
      <c r="C401" t="s">
        <v>12</v>
      </c>
      <c r="D401" t="s">
        <v>21</v>
      </c>
      <c r="E401" t="s">
        <v>22</v>
      </c>
      <c r="F401" t="s">
        <v>19</v>
      </c>
      <c r="G401">
        <v>105269.72</v>
      </c>
      <c r="H401" t="s">
        <v>20</v>
      </c>
      <c r="I401">
        <v>0</v>
      </c>
      <c r="J401">
        <v>45</v>
      </c>
      <c r="K401">
        <v>0</v>
      </c>
      <c r="L401">
        <v>0</v>
      </c>
    </row>
    <row r="402" spans="1:12">
      <c r="A402">
        <v>3015932</v>
      </c>
      <c r="B402">
        <v>20</v>
      </c>
      <c r="C402" t="s">
        <v>50</v>
      </c>
      <c r="D402" t="s">
        <v>13</v>
      </c>
      <c r="E402" t="s">
        <v>18</v>
      </c>
      <c r="F402" t="s">
        <v>50</v>
      </c>
      <c r="G402">
        <v>156892.82</v>
      </c>
      <c r="H402" t="s">
        <v>20</v>
      </c>
      <c r="I402">
        <v>0</v>
      </c>
      <c r="J402">
        <v>36</v>
      </c>
      <c r="K402">
        <v>0</v>
      </c>
      <c r="L402">
        <v>0</v>
      </c>
    </row>
    <row r="403" spans="1:12">
      <c r="A403">
        <v>3025458</v>
      </c>
      <c r="B403">
        <v>74</v>
      </c>
      <c r="C403" t="s">
        <v>50</v>
      </c>
      <c r="D403" t="s">
        <v>21</v>
      </c>
      <c r="E403" t="s">
        <v>32</v>
      </c>
      <c r="F403" t="s">
        <v>50</v>
      </c>
      <c r="G403">
        <v>43529.53</v>
      </c>
      <c r="H403" t="s">
        <v>16</v>
      </c>
      <c r="I403">
        <v>0</v>
      </c>
      <c r="J403">
        <v>10</v>
      </c>
      <c r="K403">
        <v>0</v>
      </c>
      <c r="L403">
        <v>0</v>
      </c>
    </row>
    <row r="404" spans="1:12">
      <c r="A404">
        <v>3038204</v>
      </c>
      <c r="B404">
        <v>54</v>
      </c>
      <c r="C404" t="s">
        <v>37</v>
      </c>
      <c r="D404" t="s">
        <v>33</v>
      </c>
      <c r="E404" t="s">
        <v>48</v>
      </c>
      <c r="F404" t="s">
        <v>39</v>
      </c>
      <c r="G404">
        <v>51958.85</v>
      </c>
      <c r="H404" t="s">
        <v>16</v>
      </c>
      <c r="I404">
        <v>0</v>
      </c>
      <c r="J404">
        <v>40</v>
      </c>
      <c r="K404">
        <v>0</v>
      </c>
      <c r="L404">
        <v>0</v>
      </c>
    </row>
    <row r="405" spans="1:12">
      <c r="A405">
        <v>3042526</v>
      </c>
      <c r="B405">
        <v>42</v>
      </c>
      <c r="C405" t="s">
        <v>12</v>
      </c>
      <c r="D405" t="s">
        <v>13</v>
      </c>
      <c r="E405" t="s">
        <v>25</v>
      </c>
      <c r="F405" t="s">
        <v>15</v>
      </c>
      <c r="G405">
        <v>58980.99</v>
      </c>
      <c r="H405" t="s">
        <v>20</v>
      </c>
      <c r="I405">
        <v>0</v>
      </c>
      <c r="J405">
        <v>40</v>
      </c>
      <c r="K405">
        <v>1590</v>
      </c>
      <c r="L405">
        <v>1</v>
      </c>
    </row>
    <row r="406" spans="1:12">
      <c r="A406">
        <v>3042979</v>
      </c>
      <c r="B406">
        <v>28</v>
      </c>
      <c r="C406" t="s">
        <v>12</v>
      </c>
      <c r="D406" t="s">
        <v>43</v>
      </c>
      <c r="E406" t="s">
        <v>18</v>
      </c>
      <c r="F406" t="s">
        <v>23</v>
      </c>
      <c r="G406">
        <v>73107.98</v>
      </c>
      <c r="H406" t="s">
        <v>20</v>
      </c>
      <c r="I406">
        <v>0</v>
      </c>
      <c r="J406">
        <v>18</v>
      </c>
      <c r="K406">
        <v>0</v>
      </c>
      <c r="L406">
        <v>0</v>
      </c>
    </row>
    <row r="407" spans="1:12">
      <c r="A407">
        <v>3048381</v>
      </c>
      <c r="B407">
        <v>21</v>
      </c>
      <c r="C407" t="s">
        <v>12</v>
      </c>
      <c r="D407" t="s">
        <v>13</v>
      </c>
      <c r="E407" t="s">
        <v>18</v>
      </c>
      <c r="F407" t="s">
        <v>29</v>
      </c>
      <c r="G407">
        <v>243764.23</v>
      </c>
      <c r="H407" t="s">
        <v>20</v>
      </c>
      <c r="I407">
        <v>0</v>
      </c>
      <c r="J407">
        <v>40</v>
      </c>
      <c r="K407">
        <v>0</v>
      </c>
      <c r="L407">
        <v>0</v>
      </c>
    </row>
    <row r="408" spans="1:12">
      <c r="A408">
        <v>3055651</v>
      </c>
      <c r="B408">
        <v>33</v>
      </c>
      <c r="C408" t="s">
        <v>12</v>
      </c>
      <c r="D408" t="s">
        <v>24</v>
      </c>
      <c r="E408" t="s">
        <v>25</v>
      </c>
      <c r="F408" t="s">
        <v>45</v>
      </c>
      <c r="G408">
        <v>48116.66</v>
      </c>
      <c r="H408" t="s">
        <v>20</v>
      </c>
      <c r="I408">
        <v>0</v>
      </c>
      <c r="J408">
        <v>40</v>
      </c>
      <c r="K408">
        <v>0</v>
      </c>
      <c r="L408">
        <v>0</v>
      </c>
    </row>
    <row r="409" spans="1:12">
      <c r="A409">
        <v>3062848</v>
      </c>
      <c r="B409">
        <v>31</v>
      </c>
      <c r="C409" t="s">
        <v>12</v>
      </c>
      <c r="D409" t="s">
        <v>42</v>
      </c>
      <c r="E409" t="s">
        <v>22</v>
      </c>
      <c r="F409" t="s">
        <v>15</v>
      </c>
      <c r="G409">
        <v>100775.05</v>
      </c>
      <c r="H409" t="s">
        <v>20</v>
      </c>
      <c r="I409">
        <v>0</v>
      </c>
      <c r="J409">
        <v>40</v>
      </c>
      <c r="K409">
        <v>0</v>
      </c>
      <c r="L409">
        <v>0</v>
      </c>
    </row>
    <row r="410" spans="1:12">
      <c r="A410">
        <v>3063306</v>
      </c>
      <c r="B410">
        <v>22</v>
      </c>
      <c r="C410" t="s">
        <v>12</v>
      </c>
      <c r="D410" t="s">
        <v>17</v>
      </c>
      <c r="E410" t="s">
        <v>18</v>
      </c>
      <c r="F410" t="s">
        <v>45</v>
      </c>
      <c r="G410">
        <v>91874.240000000005</v>
      </c>
      <c r="H410" t="s">
        <v>20</v>
      </c>
      <c r="I410">
        <v>2824</v>
      </c>
      <c r="J410">
        <v>40</v>
      </c>
      <c r="K410">
        <v>2436</v>
      </c>
      <c r="L410">
        <v>1</v>
      </c>
    </row>
    <row r="411" spans="1:12">
      <c r="A411">
        <v>3065252</v>
      </c>
      <c r="B411">
        <v>52</v>
      </c>
      <c r="C411" t="s">
        <v>12</v>
      </c>
      <c r="D411" t="s">
        <v>31</v>
      </c>
      <c r="E411" t="s">
        <v>14</v>
      </c>
      <c r="F411" t="s">
        <v>15</v>
      </c>
      <c r="G411">
        <v>240485.92</v>
      </c>
      <c r="H411" t="s">
        <v>16</v>
      </c>
      <c r="I411">
        <v>0</v>
      </c>
      <c r="J411">
        <v>35</v>
      </c>
      <c r="K411">
        <v>0</v>
      </c>
      <c r="L411">
        <v>0</v>
      </c>
    </row>
    <row r="412" spans="1:12">
      <c r="A412">
        <v>3069841</v>
      </c>
      <c r="B412">
        <v>37</v>
      </c>
      <c r="C412" t="s">
        <v>12</v>
      </c>
      <c r="D412" t="s">
        <v>33</v>
      </c>
      <c r="E412" t="s">
        <v>25</v>
      </c>
      <c r="F412" t="s">
        <v>39</v>
      </c>
      <c r="G412">
        <v>24992.3</v>
      </c>
      <c r="H412" t="s">
        <v>20</v>
      </c>
      <c r="I412">
        <v>0</v>
      </c>
      <c r="J412">
        <v>45</v>
      </c>
      <c r="K412">
        <v>5011</v>
      </c>
      <c r="L412">
        <v>1</v>
      </c>
    </row>
    <row r="413" spans="1:12">
      <c r="A413">
        <v>3073599</v>
      </c>
      <c r="B413">
        <v>65</v>
      </c>
      <c r="C413" t="s">
        <v>12</v>
      </c>
      <c r="D413" t="s">
        <v>24</v>
      </c>
      <c r="E413" t="s">
        <v>18</v>
      </c>
      <c r="F413" t="s">
        <v>27</v>
      </c>
      <c r="G413">
        <v>26076.22</v>
      </c>
      <c r="H413" t="s">
        <v>20</v>
      </c>
      <c r="I413">
        <v>0</v>
      </c>
      <c r="J413">
        <v>40</v>
      </c>
      <c r="K413">
        <v>0</v>
      </c>
      <c r="L413">
        <v>0</v>
      </c>
    </row>
    <row r="414" spans="1:12">
      <c r="A414">
        <v>3075529</v>
      </c>
      <c r="B414">
        <v>28</v>
      </c>
      <c r="C414" t="s">
        <v>12</v>
      </c>
      <c r="D414" t="s">
        <v>24</v>
      </c>
      <c r="E414" t="s">
        <v>18</v>
      </c>
      <c r="F414" t="s">
        <v>39</v>
      </c>
      <c r="G414">
        <v>9541.93</v>
      </c>
      <c r="H414" t="s">
        <v>16</v>
      </c>
      <c r="I414">
        <v>0</v>
      </c>
      <c r="J414">
        <v>40</v>
      </c>
      <c r="K414">
        <v>0</v>
      </c>
      <c r="L414">
        <v>0</v>
      </c>
    </row>
    <row r="415" spans="1:12">
      <c r="A415">
        <v>3076714</v>
      </c>
      <c r="B415">
        <v>30</v>
      </c>
      <c r="C415" t="s">
        <v>12</v>
      </c>
      <c r="D415" t="s">
        <v>21</v>
      </c>
      <c r="E415" t="s">
        <v>32</v>
      </c>
      <c r="F415" t="s">
        <v>23</v>
      </c>
      <c r="G415">
        <v>140930.85999999999</v>
      </c>
      <c r="H415" t="s">
        <v>16</v>
      </c>
      <c r="I415">
        <v>0</v>
      </c>
      <c r="J415">
        <v>40</v>
      </c>
      <c r="K415">
        <v>0</v>
      </c>
      <c r="L415">
        <v>0</v>
      </c>
    </row>
    <row r="416" spans="1:12">
      <c r="A416">
        <v>3082739</v>
      </c>
      <c r="B416">
        <v>47</v>
      </c>
      <c r="C416" t="s">
        <v>12</v>
      </c>
      <c r="D416" t="s">
        <v>38</v>
      </c>
      <c r="E416" t="s">
        <v>22</v>
      </c>
      <c r="F416" t="s">
        <v>15</v>
      </c>
      <c r="G416">
        <v>107450.83</v>
      </c>
      <c r="H416" t="s">
        <v>16</v>
      </c>
      <c r="I416">
        <v>0</v>
      </c>
      <c r="J416">
        <v>40</v>
      </c>
      <c r="K416">
        <v>0</v>
      </c>
      <c r="L416">
        <v>0</v>
      </c>
    </row>
    <row r="417" spans="1:12">
      <c r="A417">
        <v>3100638</v>
      </c>
      <c r="B417">
        <v>34</v>
      </c>
      <c r="C417" t="s">
        <v>12</v>
      </c>
      <c r="D417" t="s">
        <v>13</v>
      </c>
      <c r="E417" t="s">
        <v>22</v>
      </c>
      <c r="F417" t="s">
        <v>30</v>
      </c>
      <c r="G417">
        <v>87586.93</v>
      </c>
      <c r="H417" t="s">
        <v>16</v>
      </c>
      <c r="I417">
        <v>0</v>
      </c>
      <c r="J417">
        <v>40</v>
      </c>
      <c r="K417">
        <v>0</v>
      </c>
      <c r="L417">
        <v>0</v>
      </c>
    </row>
    <row r="418" spans="1:12">
      <c r="A418">
        <v>3101612</v>
      </c>
      <c r="B418">
        <v>57</v>
      </c>
      <c r="C418" t="s">
        <v>36</v>
      </c>
      <c r="D418" t="s">
        <v>33</v>
      </c>
      <c r="E418" t="s">
        <v>25</v>
      </c>
      <c r="F418" t="s">
        <v>54</v>
      </c>
      <c r="G418">
        <v>21467.02</v>
      </c>
      <c r="H418" t="s">
        <v>20</v>
      </c>
      <c r="I418">
        <v>0</v>
      </c>
      <c r="J418">
        <v>14</v>
      </c>
      <c r="K418">
        <v>8535</v>
      </c>
      <c r="L418">
        <v>1</v>
      </c>
    </row>
    <row r="419" spans="1:12">
      <c r="A419">
        <v>3104234</v>
      </c>
      <c r="B419">
        <v>57</v>
      </c>
      <c r="C419" t="s">
        <v>12</v>
      </c>
      <c r="D419" t="s">
        <v>47</v>
      </c>
      <c r="E419" t="s">
        <v>25</v>
      </c>
      <c r="F419" t="s">
        <v>19</v>
      </c>
      <c r="G419">
        <v>54815.51</v>
      </c>
      <c r="H419" t="s">
        <v>20</v>
      </c>
      <c r="I419">
        <v>0</v>
      </c>
      <c r="J419">
        <v>40</v>
      </c>
      <c r="K419">
        <v>0</v>
      </c>
      <c r="L419">
        <v>0</v>
      </c>
    </row>
    <row r="420" spans="1:12">
      <c r="A420">
        <v>3105282</v>
      </c>
      <c r="B420">
        <v>53</v>
      </c>
      <c r="C420" t="s">
        <v>12</v>
      </c>
      <c r="D420" t="s">
        <v>21</v>
      </c>
      <c r="E420" t="s">
        <v>22</v>
      </c>
      <c r="F420" t="s">
        <v>30</v>
      </c>
      <c r="G420">
        <v>63446.23</v>
      </c>
      <c r="H420" t="s">
        <v>16</v>
      </c>
      <c r="I420">
        <v>0</v>
      </c>
      <c r="J420">
        <v>35</v>
      </c>
      <c r="K420">
        <v>0</v>
      </c>
      <c r="L420">
        <v>0</v>
      </c>
    </row>
    <row r="421" spans="1:12">
      <c r="A421">
        <v>3110509</v>
      </c>
      <c r="B421">
        <v>46</v>
      </c>
      <c r="C421" t="s">
        <v>37</v>
      </c>
      <c r="D421" t="s">
        <v>31</v>
      </c>
      <c r="E421" t="s">
        <v>22</v>
      </c>
      <c r="F421" t="s">
        <v>23</v>
      </c>
      <c r="G421">
        <v>288055.96000000002</v>
      </c>
      <c r="H421" t="s">
        <v>16</v>
      </c>
      <c r="I421">
        <v>0</v>
      </c>
      <c r="J421">
        <v>38</v>
      </c>
      <c r="K421">
        <v>0</v>
      </c>
      <c r="L421">
        <v>0</v>
      </c>
    </row>
    <row r="422" spans="1:12">
      <c r="A422">
        <v>3118935</v>
      </c>
      <c r="B422">
        <v>51</v>
      </c>
      <c r="C422" t="s">
        <v>12</v>
      </c>
      <c r="D422" t="s">
        <v>21</v>
      </c>
      <c r="E422" t="s">
        <v>22</v>
      </c>
      <c r="F422" t="s">
        <v>39</v>
      </c>
      <c r="G422">
        <v>47116.54</v>
      </c>
      <c r="H422" t="s">
        <v>16</v>
      </c>
      <c r="I422">
        <v>0</v>
      </c>
      <c r="J422">
        <v>43</v>
      </c>
      <c r="K422">
        <v>0</v>
      </c>
      <c r="L422">
        <v>0</v>
      </c>
    </row>
    <row r="423" spans="1:12">
      <c r="A423">
        <v>3122222</v>
      </c>
      <c r="B423">
        <v>40</v>
      </c>
      <c r="C423" t="s">
        <v>36</v>
      </c>
      <c r="D423" t="s">
        <v>21</v>
      </c>
      <c r="E423" t="s">
        <v>18</v>
      </c>
      <c r="F423" t="s">
        <v>15</v>
      </c>
      <c r="G423">
        <v>148301.10999999999</v>
      </c>
      <c r="H423" t="s">
        <v>20</v>
      </c>
      <c r="I423">
        <v>0</v>
      </c>
      <c r="J423">
        <v>40</v>
      </c>
      <c r="K423">
        <v>0</v>
      </c>
      <c r="L423">
        <v>0</v>
      </c>
    </row>
    <row r="424" spans="1:12">
      <c r="A424">
        <v>3122646</v>
      </c>
      <c r="B424">
        <v>55</v>
      </c>
      <c r="C424" t="s">
        <v>12</v>
      </c>
      <c r="D424" t="s">
        <v>13</v>
      </c>
      <c r="E424" t="s">
        <v>25</v>
      </c>
      <c r="F424" t="s">
        <v>26</v>
      </c>
      <c r="G424">
        <v>24720.46</v>
      </c>
      <c r="H424" t="s">
        <v>20</v>
      </c>
      <c r="I424">
        <v>0</v>
      </c>
      <c r="J424">
        <v>40</v>
      </c>
      <c r="K424">
        <v>0</v>
      </c>
      <c r="L424">
        <v>0</v>
      </c>
    </row>
    <row r="425" spans="1:12">
      <c r="A425">
        <v>3124391</v>
      </c>
      <c r="B425">
        <v>50</v>
      </c>
      <c r="C425" t="s">
        <v>35</v>
      </c>
      <c r="D425" t="s">
        <v>21</v>
      </c>
      <c r="E425" t="s">
        <v>25</v>
      </c>
      <c r="F425" t="s">
        <v>46</v>
      </c>
      <c r="G425">
        <v>4930.3</v>
      </c>
      <c r="H425" t="s">
        <v>20</v>
      </c>
      <c r="I425">
        <v>0</v>
      </c>
      <c r="J425">
        <v>50</v>
      </c>
      <c r="K425">
        <v>0</v>
      </c>
      <c r="L425">
        <v>0</v>
      </c>
    </row>
    <row r="426" spans="1:12">
      <c r="A426">
        <v>3129223</v>
      </c>
      <c r="B426">
        <v>42</v>
      </c>
      <c r="C426" t="s">
        <v>12</v>
      </c>
      <c r="D426" t="s">
        <v>13</v>
      </c>
      <c r="E426" t="s">
        <v>25</v>
      </c>
      <c r="F426" t="s">
        <v>15</v>
      </c>
      <c r="G426">
        <v>195744.31</v>
      </c>
      <c r="H426" t="s">
        <v>16</v>
      </c>
      <c r="I426">
        <v>0</v>
      </c>
      <c r="J426">
        <v>23</v>
      </c>
      <c r="K426">
        <v>0</v>
      </c>
      <c r="L426">
        <v>0</v>
      </c>
    </row>
    <row r="427" spans="1:12">
      <c r="A427">
        <v>3130873</v>
      </c>
      <c r="B427">
        <v>42</v>
      </c>
      <c r="C427" t="s">
        <v>36</v>
      </c>
      <c r="D427" t="s">
        <v>21</v>
      </c>
      <c r="E427" t="s">
        <v>25</v>
      </c>
      <c r="F427" t="s">
        <v>46</v>
      </c>
      <c r="G427">
        <v>43027.27</v>
      </c>
      <c r="H427" t="s">
        <v>20</v>
      </c>
      <c r="I427">
        <v>0</v>
      </c>
      <c r="J427">
        <v>40</v>
      </c>
      <c r="K427">
        <v>0</v>
      </c>
      <c r="L427">
        <v>0</v>
      </c>
    </row>
    <row r="428" spans="1:12">
      <c r="A428">
        <v>3132820</v>
      </c>
      <c r="B428">
        <v>31</v>
      </c>
      <c r="C428" t="s">
        <v>12</v>
      </c>
      <c r="D428" t="s">
        <v>43</v>
      </c>
      <c r="E428" t="s">
        <v>25</v>
      </c>
      <c r="F428" t="s">
        <v>39</v>
      </c>
      <c r="G428">
        <v>39068.04</v>
      </c>
      <c r="H428" t="s">
        <v>20</v>
      </c>
      <c r="I428">
        <v>0</v>
      </c>
      <c r="J428">
        <v>40</v>
      </c>
      <c r="K428">
        <v>0</v>
      </c>
      <c r="L428">
        <v>0</v>
      </c>
    </row>
    <row r="429" spans="1:12">
      <c r="A429">
        <v>3137083</v>
      </c>
      <c r="B429">
        <v>25</v>
      </c>
      <c r="C429" t="s">
        <v>12</v>
      </c>
      <c r="D429" t="s">
        <v>28</v>
      </c>
      <c r="E429" t="s">
        <v>25</v>
      </c>
      <c r="F429" t="s">
        <v>29</v>
      </c>
      <c r="G429">
        <v>174325.46</v>
      </c>
      <c r="H429" t="s">
        <v>20</v>
      </c>
      <c r="I429">
        <v>0</v>
      </c>
      <c r="J429">
        <v>40</v>
      </c>
      <c r="K429">
        <v>0</v>
      </c>
      <c r="L429">
        <v>0</v>
      </c>
    </row>
    <row r="430" spans="1:12">
      <c r="A430">
        <v>3138731</v>
      </c>
      <c r="B430">
        <v>34</v>
      </c>
      <c r="C430" t="s">
        <v>12</v>
      </c>
      <c r="D430" t="s">
        <v>13</v>
      </c>
      <c r="E430" t="s">
        <v>25</v>
      </c>
      <c r="F430" t="s">
        <v>26</v>
      </c>
      <c r="G430">
        <v>30033.75</v>
      </c>
      <c r="H430" t="s">
        <v>20</v>
      </c>
      <c r="I430">
        <v>0</v>
      </c>
      <c r="J430">
        <v>40</v>
      </c>
      <c r="K430">
        <v>0</v>
      </c>
      <c r="L430">
        <v>0</v>
      </c>
    </row>
    <row r="431" spans="1:12">
      <c r="A431">
        <v>3168041</v>
      </c>
      <c r="B431">
        <v>25</v>
      </c>
      <c r="C431" t="s">
        <v>35</v>
      </c>
      <c r="D431" t="s">
        <v>13</v>
      </c>
      <c r="E431" t="s">
        <v>18</v>
      </c>
      <c r="F431" t="s">
        <v>30</v>
      </c>
      <c r="G431">
        <v>67669.600000000006</v>
      </c>
      <c r="H431" t="s">
        <v>16</v>
      </c>
      <c r="I431">
        <v>0</v>
      </c>
      <c r="J431">
        <v>35</v>
      </c>
      <c r="K431">
        <v>0</v>
      </c>
      <c r="L431">
        <v>0</v>
      </c>
    </row>
    <row r="432" spans="1:12">
      <c r="A432">
        <v>3168121</v>
      </c>
      <c r="B432">
        <v>65</v>
      </c>
      <c r="C432" t="s">
        <v>34</v>
      </c>
      <c r="D432" t="s">
        <v>21</v>
      </c>
      <c r="E432" t="s">
        <v>25</v>
      </c>
      <c r="F432" t="s">
        <v>27</v>
      </c>
      <c r="G432">
        <v>50845.62</v>
      </c>
      <c r="H432" t="s">
        <v>20</v>
      </c>
      <c r="I432">
        <v>0</v>
      </c>
      <c r="J432">
        <v>24</v>
      </c>
      <c r="K432">
        <v>0</v>
      </c>
      <c r="L432">
        <v>0</v>
      </c>
    </row>
    <row r="433" spans="1:12">
      <c r="A433">
        <v>3170731</v>
      </c>
      <c r="B433">
        <v>47</v>
      </c>
      <c r="C433" t="s">
        <v>12</v>
      </c>
      <c r="D433" t="s">
        <v>44</v>
      </c>
      <c r="E433" t="s">
        <v>18</v>
      </c>
      <c r="F433" t="s">
        <v>15</v>
      </c>
      <c r="G433">
        <v>208195.84</v>
      </c>
      <c r="H433" t="s">
        <v>16</v>
      </c>
      <c r="I433">
        <v>0</v>
      </c>
      <c r="J433">
        <v>50</v>
      </c>
      <c r="K433">
        <v>0</v>
      </c>
      <c r="L433">
        <v>0</v>
      </c>
    </row>
    <row r="434" spans="1:12">
      <c r="A434">
        <v>3172159</v>
      </c>
      <c r="B434">
        <v>29</v>
      </c>
      <c r="C434" t="s">
        <v>34</v>
      </c>
      <c r="D434" t="s">
        <v>21</v>
      </c>
      <c r="E434" t="s">
        <v>25</v>
      </c>
      <c r="F434" t="s">
        <v>19</v>
      </c>
      <c r="G434">
        <v>32418.68</v>
      </c>
      <c r="H434" t="s">
        <v>20</v>
      </c>
      <c r="I434">
        <v>0</v>
      </c>
      <c r="J434">
        <v>45</v>
      </c>
      <c r="K434">
        <v>0</v>
      </c>
      <c r="L434">
        <v>0</v>
      </c>
    </row>
    <row r="435" spans="1:12">
      <c r="A435">
        <v>3173088</v>
      </c>
      <c r="B435">
        <v>41</v>
      </c>
      <c r="C435" t="s">
        <v>37</v>
      </c>
      <c r="D435" t="s">
        <v>33</v>
      </c>
      <c r="E435" t="s">
        <v>25</v>
      </c>
      <c r="F435" t="s">
        <v>39</v>
      </c>
      <c r="G435">
        <v>2584.5300000000002</v>
      </c>
      <c r="H435" t="s">
        <v>20</v>
      </c>
      <c r="I435">
        <v>0</v>
      </c>
      <c r="J435">
        <v>40</v>
      </c>
      <c r="K435">
        <v>0</v>
      </c>
      <c r="L435">
        <v>0</v>
      </c>
    </row>
    <row r="436" spans="1:12">
      <c r="A436">
        <v>3177459</v>
      </c>
      <c r="B436">
        <v>49</v>
      </c>
      <c r="C436" t="s">
        <v>35</v>
      </c>
      <c r="D436" t="s">
        <v>21</v>
      </c>
      <c r="E436" t="s">
        <v>22</v>
      </c>
      <c r="F436" t="s">
        <v>27</v>
      </c>
      <c r="G436">
        <v>32375.78</v>
      </c>
      <c r="H436" t="s">
        <v>16</v>
      </c>
      <c r="I436">
        <v>0</v>
      </c>
      <c r="J436">
        <v>40</v>
      </c>
      <c r="K436">
        <v>0</v>
      </c>
      <c r="L436">
        <v>0</v>
      </c>
    </row>
    <row r="437" spans="1:12">
      <c r="A437">
        <v>3182225</v>
      </c>
      <c r="B437">
        <v>22</v>
      </c>
      <c r="C437" t="s">
        <v>12</v>
      </c>
      <c r="D437" t="s">
        <v>21</v>
      </c>
      <c r="E437" t="s">
        <v>18</v>
      </c>
      <c r="F437" t="s">
        <v>30</v>
      </c>
      <c r="G437">
        <v>79019.509999999995</v>
      </c>
      <c r="H437" t="s">
        <v>20</v>
      </c>
      <c r="I437">
        <v>0</v>
      </c>
      <c r="J437">
        <v>60</v>
      </c>
      <c r="K437">
        <v>0</v>
      </c>
      <c r="L437">
        <v>0</v>
      </c>
    </row>
    <row r="438" spans="1:12">
      <c r="A438">
        <v>3182899</v>
      </c>
      <c r="B438">
        <v>42</v>
      </c>
      <c r="C438" t="s">
        <v>12</v>
      </c>
      <c r="D438" t="s">
        <v>24</v>
      </c>
      <c r="E438" t="s">
        <v>25</v>
      </c>
      <c r="F438" t="s">
        <v>27</v>
      </c>
      <c r="G438">
        <v>46796.14</v>
      </c>
      <c r="H438" t="s">
        <v>20</v>
      </c>
      <c r="I438">
        <v>0</v>
      </c>
      <c r="J438">
        <v>40</v>
      </c>
      <c r="K438">
        <v>0</v>
      </c>
      <c r="L438">
        <v>1</v>
      </c>
    </row>
    <row r="439" spans="1:12">
      <c r="A439">
        <v>3187251</v>
      </c>
      <c r="B439">
        <v>36</v>
      </c>
      <c r="C439" t="s">
        <v>12</v>
      </c>
      <c r="D439" t="s">
        <v>33</v>
      </c>
      <c r="E439" t="s">
        <v>25</v>
      </c>
      <c r="F439" t="s">
        <v>39</v>
      </c>
      <c r="G439">
        <v>14220.59</v>
      </c>
      <c r="H439" t="s">
        <v>20</v>
      </c>
      <c r="I439">
        <v>0</v>
      </c>
      <c r="J439">
        <v>55</v>
      </c>
      <c r="K439">
        <v>7298</v>
      </c>
      <c r="L439">
        <v>1</v>
      </c>
    </row>
    <row r="440" spans="1:12">
      <c r="A440">
        <v>3187630</v>
      </c>
      <c r="B440">
        <v>36</v>
      </c>
      <c r="C440" t="s">
        <v>12</v>
      </c>
      <c r="D440" t="s">
        <v>17</v>
      </c>
      <c r="E440" t="s">
        <v>25</v>
      </c>
      <c r="F440" t="s">
        <v>39</v>
      </c>
      <c r="G440">
        <v>68166.53</v>
      </c>
      <c r="H440" t="s">
        <v>20</v>
      </c>
      <c r="I440">
        <v>0</v>
      </c>
      <c r="J440">
        <v>40</v>
      </c>
      <c r="K440">
        <v>6674</v>
      </c>
      <c r="L440">
        <v>1</v>
      </c>
    </row>
    <row r="441" spans="1:12">
      <c r="A441">
        <v>3193027</v>
      </c>
      <c r="B441">
        <v>62</v>
      </c>
      <c r="C441" t="s">
        <v>34</v>
      </c>
      <c r="D441" t="s">
        <v>24</v>
      </c>
      <c r="E441" t="s">
        <v>22</v>
      </c>
      <c r="F441" t="s">
        <v>39</v>
      </c>
      <c r="G441">
        <v>63454.720000000001</v>
      </c>
      <c r="H441" t="s">
        <v>16</v>
      </c>
      <c r="I441">
        <v>0</v>
      </c>
      <c r="J441">
        <v>40</v>
      </c>
      <c r="K441">
        <v>13601</v>
      </c>
      <c r="L441">
        <v>1</v>
      </c>
    </row>
    <row r="442" spans="1:12">
      <c r="A442">
        <v>3199551</v>
      </c>
      <c r="B442">
        <v>44</v>
      </c>
      <c r="C442" t="s">
        <v>50</v>
      </c>
      <c r="D442" t="s">
        <v>28</v>
      </c>
      <c r="E442" t="s">
        <v>14</v>
      </c>
      <c r="F442" t="s">
        <v>50</v>
      </c>
      <c r="G442">
        <v>81371.850000000006</v>
      </c>
      <c r="H442" t="s">
        <v>16</v>
      </c>
      <c r="I442">
        <v>0</v>
      </c>
      <c r="J442">
        <v>36</v>
      </c>
      <c r="K442">
        <v>0</v>
      </c>
      <c r="L442">
        <v>0</v>
      </c>
    </row>
    <row r="443" spans="1:12">
      <c r="A443">
        <v>3208046</v>
      </c>
      <c r="B443">
        <v>24</v>
      </c>
      <c r="C443" t="s">
        <v>12</v>
      </c>
      <c r="D443" t="s">
        <v>24</v>
      </c>
      <c r="E443" t="s">
        <v>18</v>
      </c>
      <c r="F443" t="s">
        <v>46</v>
      </c>
      <c r="G443">
        <v>47378.48</v>
      </c>
      <c r="H443" t="s">
        <v>20</v>
      </c>
      <c r="I443">
        <v>0</v>
      </c>
      <c r="J443">
        <v>40</v>
      </c>
      <c r="K443">
        <v>0</v>
      </c>
      <c r="L443">
        <v>0</v>
      </c>
    </row>
    <row r="444" spans="1:12">
      <c r="A444">
        <v>3209777</v>
      </c>
      <c r="B444">
        <v>46</v>
      </c>
      <c r="C444" t="s">
        <v>36</v>
      </c>
      <c r="D444" t="s">
        <v>38</v>
      </c>
      <c r="E444" t="s">
        <v>25</v>
      </c>
      <c r="F444" t="s">
        <v>19</v>
      </c>
      <c r="G444">
        <v>18752.310000000001</v>
      </c>
      <c r="H444" t="s">
        <v>20</v>
      </c>
      <c r="I444">
        <v>0</v>
      </c>
      <c r="J444">
        <v>30</v>
      </c>
      <c r="K444">
        <v>0</v>
      </c>
      <c r="L444">
        <v>0</v>
      </c>
    </row>
    <row r="445" spans="1:12">
      <c r="A445">
        <v>3218180</v>
      </c>
      <c r="B445">
        <v>46</v>
      </c>
      <c r="C445" t="s">
        <v>12</v>
      </c>
      <c r="D445" t="s">
        <v>24</v>
      </c>
      <c r="E445" t="s">
        <v>25</v>
      </c>
      <c r="F445" t="s">
        <v>23</v>
      </c>
      <c r="G445">
        <v>23064.1</v>
      </c>
      <c r="H445" t="s">
        <v>20</v>
      </c>
      <c r="I445">
        <v>2415</v>
      </c>
      <c r="J445">
        <v>35</v>
      </c>
      <c r="K445">
        <v>0</v>
      </c>
      <c r="L445">
        <v>1</v>
      </c>
    </row>
    <row r="446" spans="1:12">
      <c r="A446">
        <v>3229647</v>
      </c>
      <c r="B446">
        <v>52</v>
      </c>
      <c r="C446" t="s">
        <v>12</v>
      </c>
      <c r="D446" t="s">
        <v>42</v>
      </c>
      <c r="E446" t="s">
        <v>25</v>
      </c>
      <c r="F446" t="s">
        <v>19</v>
      </c>
      <c r="G446">
        <v>43220.42</v>
      </c>
      <c r="H446" t="s">
        <v>20</v>
      </c>
      <c r="I446">
        <v>0</v>
      </c>
      <c r="J446">
        <v>45</v>
      </c>
      <c r="K446">
        <v>0</v>
      </c>
      <c r="L446">
        <v>0</v>
      </c>
    </row>
    <row r="447" spans="1:12">
      <c r="A447">
        <v>3238626</v>
      </c>
      <c r="B447">
        <v>27</v>
      </c>
      <c r="C447" t="s">
        <v>12</v>
      </c>
      <c r="D447" t="s">
        <v>21</v>
      </c>
      <c r="E447" t="s">
        <v>25</v>
      </c>
      <c r="F447" t="s">
        <v>26</v>
      </c>
      <c r="G447">
        <v>12631.84</v>
      </c>
      <c r="H447" t="s">
        <v>20</v>
      </c>
      <c r="I447">
        <v>0</v>
      </c>
      <c r="J447">
        <v>40</v>
      </c>
      <c r="K447">
        <v>0</v>
      </c>
      <c r="L447">
        <v>0</v>
      </c>
    </row>
    <row r="448" spans="1:12">
      <c r="A448">
        <v>3245360</v>
      </c>
      <c r="B448">
        <v>40</v>
      </c>
      <c r="C448" t="s">
        <v>12</v>
      </c>
      <c r="D448" t="s">
        <v>31</v>
      </c>
      <c r="E448" t="s">
        <v>22</v>
      </c>
      <c r="F448" t="s">
        <v>39</v>
      </c>
      <c r="G448">
        <v>242928.15</v>
      </c>
      <c r="H448" t="s">
        <v>20</v>
      </c>
      <c r="I448">
        <v>0</v>
      </c>
      <c r="J448">
        <v>40</v>
      </c>
      <c r="K448">
        <v>0</v>
      </c>
      <c r="L448">
        <v>0</v>
      </c>
    </row>
    <row r="449" spans="1:12">
      <c r="A449">
        <v>3247777</v>
      </c>
      <c r="B449">
        <v>43</v>
      </c>
      <c r="C449" t="s">
        <v>34</v>
      </c>
      <c r="D449" t="s">
        <v>21</v>
      </c>
      <c r="E449" t="s">
        <v>25</v>
      </c>
      <c r="F449" t="s">
        <v>26</v>
      </c>
      <c r="G449">
        <v>19833.16</v>
      </c>
      <c r="H449" t="s">
        <v>20</v>
      </c>
      <c r="I449">
        <v>0</v>
      </c>
      <c r="J449">
        <v>60</v>
      </c>
      <c r="K449">
        <v>0</v>
      </c>
      <c r="L449">
        <v>0</v>
      </c>
    </row>
    <row r="450" spans="1:12">
      <c r="A450">
        <v>3254289</v>
      </c>
      <c r="B450">
        <v>41</v>
      </c>
      <c r="C450" t="s">
        <v>35</v>
      </c>
      <c r="D450" t="s">
        <v>24</v>
      </c>
      <c r="E450" t="s">
        <v>22</v>
      </c>
      <c r="F450" t="s">
        <v>27</v>
      </c>
      <c r="G450">
        <v>79424.23</v>
      </c>
      <c r="H450" t="s">
        <v>20</v>
      </c>
      <c r="I450">
        <v>0</v>
      </c>
      <c r="J450">
        <v>50</v>
      </c>
      <c r="K450">
        <v>0</v>
      </c>
      <c r="L450">
        <v>0</v>
      </c>
    </row>
    <row r="451" spans="1:12">
      <c r="A451">
        <v>3258067</v>
      </c>
      <c r="B451">
        <v>43</v>
      </c>
      <c r="C451" t="s">
        <v>12</v>
      </c>
      <c r="D451" t="s">
        <v>24</v>
      </c>
      <c r="E451" t="s">
        <v>22</v>
      </c>
      <c r="F451" t="s">
        <v>27</v>
      </c>
      <c r="G451">
        <v>138108.82999999999</v>
      </c>
      <c r="H451" t="s">
        <v>16</v>
      </c>
      <c r="I451">
        <v>0</v>
      </c>
      <c r="J451">
        <v>45</v>
      </c>
      <c r="K451">
        <v>3705</v>
      </c>
      <c r="L451">
        <v>1</v>
      </c>
    </row>
    <row r="452" spans="1:12">
      <c r="A452">
        <v>3260059</v>
      </c>
      <c r="B452">
        <v>63</v>
      </c>
      <c r="C452" t="s">
        <v>35</v>
      </c>
      <c r="D452" t="s">
        <v>17</v>
      </c>
      <c r="E452" t="s">
        <v>25</v>
      </c>
      <c r="F452" t="s">
        <v>30</v>
      </c>
      <c r="G452">
        <v>19430.349999999999</v>
      </c>
      <c r="H452" t="s">
        <v>20</v>
      </c>
      <c r="I452">
        <v>0</v>
      </c>
      <c r="J452">
        <v>40</v>
      </c>
      <c r="K452">
        <v>5112</v>
      </c>
      <c r="L452">
        <v>1</v>
      </c>
    </row>
    <row r="453" spans="1:12">
      <c r="A453">
        <v>3260881</v>
      </c>
      <c r="B453">
        <v>38</v>
      </c>
      <c r="C453" t="s">
        <v>12</v>
      </c>
      <c r="D453" t="s">
        <v>21</v>
      </c>
      <c r="E453" t="s">
        <v>22</v>
      </c>
      <c r="F453" t="s">
        <v>26</v>
      </c>
      <c r="G453">
        <v>40362.230000000003</v>
      </c>
      <c r="H453" t="s">
        <v>20</v>
      </c>
      <c r="I453">
        <v>0</v>
      </c>
      <c r="J453">
        <v>50</v>
      </c>
      <c r="K453">
        <v>0</v>
      </c>
      <c r="L453">
        <v>0</v>
      </c>
    </row>
    <row r="454" spans="1:12">
      <c r="A454">
        <v>3261701</v>
      </c>
      <c r="B454">
        <v>57</v>
      </c>
      <c r="C454" t="s">
        <v>12</v>
      </c>
      <c r="D454" t="s">
        <v>42</v>
      </c>
      <c r="E454" t="s">
        <v>25</v>
      </c>
      <c r="F454" t="s">
        <v>29</v>
      </c>
      <c r="G454">
        <v>12951.57</v>
      </c>
      <c r="H454" t="s">
        <v>20</v>
      </c>
      <c r="I454">
        <v>0</v>
      </c>
      <c r="J454">
        <v>40</v>
      </c>
      <c r="K454">
        <v>0</v>
      </c>
      <c r="L454">
        <v>0</v>
      </c>
    </row>
    <row r="455" spans="1:12">
      <c r="A455">
        <v>3262872</v>
      </c>
      <c r="B455">
        <v>19</v>
      </c>
      <c r="C455" t="s">
        <v>12</v>
      </c>
      <c r="D455" t="s">
        <v>21</v>
      </c>
      <c r="E455" t="s">
        <v>18</v>
      </c>
      <c r="F455" t="s">
        <v>29</v>
      </c>
      <c r="G455">
        <v>335039.49</v>
      </c>
      <c r="H455" t="s">
        <v>20</v>
      </c>
      <c r="I455">
        <v>0</v>
      </c>
      <c r="J455">
        <v>30</v>
      </c>
      <c r="K455">
        <v>0</v>
      </c>
      <c r="L455">
        <v>0</v>
      </c>
    </row>
    <row r="456" spans="1:12">
      <c r="A456">
        <v>3264686</v>
      </c>
      <c r="B456">
        <v>25</v>
      </c>
      <c r="C456" t="s">
        <v>12</v>
      </c>
      <c r="D456" t="s">
        <v>13</v>
      </c>
      <c r="E456" t="s">
        <v>25</v>
      </c>
      <c r="F456" t="s">
        <v>23</v>
      </c>
      <c r="G456">
        <v>30693.55</v>
      </c>
      <c r="H456" t="s">
        <v>20</v>
      </c>
      <c r="I456">
        <v>0</v>
      </c>
      <c r="J456">
        <v>45</v>
      </c>
      <c r="K456">
        <v>0</v>
      </c>
      <c r="L456">
        <v>0</v>
      </c>
    </row>
    <row r="457" spans="1:12">
      <c r="A457">
        <v>3268229</v>
      </c>
      <c r="B457">
        <v>31</v>
      </c>
      <c r="C457" t="s">
        <v>12</v>
      </c>
      <c r="D457" t="s">
        <v>21</v>
      </c>
      <c r="E457" t="s">
        <v>25</v>
      </c>
      <c r="F457" t="s">
        <v>26</v>
      </c>
      <c r="G457">
        <v>21015.93</v>
      </c>
      <c r="H457" t="s">
        <v>20</v>
      </c>
      <c r="I457">
        <v>0</v>
      </c>
      <c r="J457">
        <v>55</v>
      </c>
      <c r="K457">
        <v>0</v>
      </c>
      <c r="L457">
        <v>0</v>
      </c>
    </row>
    <row r="458" spans="1:12">
      <c r="A458">
        <v>3274547</v>
      </c>
      <c r="B458">
        <v>40</v>
      </c>
      <c r="C458" t="s">
        <v>12</v>
      </c>
      <c r="D458" t="s">
        <v>31</v>
      </c>
      <c r="E458" t="s">
        <v>18</v>
      </c>
      <c r="F458" t="s">
        <v>23</v>
      </c>
      <c r="G458">
        <v>82953.38</v>
      </c>
      <c r="H458" t="s">
        <v>16</v>
      </c>
      <c r="I458">
        <v>0</v>
      </c>
      <c r="J458">
        <v>40</v>
      </c>
      <c r="K458">
        <v>0</v>
      </c>
      <c r="L458">
        <v>0</v>
      </c>
    </row>
    <row r="459" spans="1:12">
      <c r="A459">
        <v>3281036</v>
      </c>
      <c r="B459">
        <v>31</v>
      </c>
      <c r="C459" t="s">
        <v>12</v>
      </c>
      <c r="D459" t="s">
        <v>21</v>
      </c>
      <c r="E459" t="s">
        <v>18</v>
      </c>
      <c r="F459" t="s">
        <v>15</v>
      </c>
      <c r="G459">
        <v>174501.6</v>
      </c>
      <c r="H459" t="s">
        <v>20</v>
      </c>
      <c r="I459">
        <v>0</v>
      </c>
      <c r="J459">
        <v>35</v>
      </c>
      <c r="K459">
        <v>0</v>
      </c>
      <c r="L459">
        <v>0</v>
      </c>
    </row>
    <row r="460" spans="1:12">
      <c r="A460">
        <v>3281334</v>
      </c>
      <c r="B460">
        <v>46</v>
      </c>
      <c r="C460" t="s">
        <v>12</v>
      </c>
      <c r="D460" t="s">
        <v>21</v>
      </c>
      <c r="E460" t="s">
        <v>25</v>
      </c>
      <c r="F460" t="s">
        <v>26</v>
      </c>
      <c r="G460">
        <v>34962.400000000001</v>
      </c>
      <c r="H460" t="s">
        <v>20</v>
      </c>
      <c r="I460">
        <v>0</v>
      </c>
      <c r="J460">
        <v>40</v>
      </c>
      <c r="K460">
        <v>0</v>
      </c>
      <c r="L460">
        <v>0</v>
      </c>
    </row>
    <row r="461" spans="1:12">
      <c r="A461">
        <v>3284840</v>
      </c>
      <c r="B461">
        <v>27</v>
      </c>
      <c r="C461" t="s">
        <v>12</v>
      </c>
      <c r="D461" t="s">
        <v>24</v>
      </c>
      <c r="E461" t="s">
        <v>25</v>
      </c>
      <c r="F461" t="s">
        <v>39</v>
      </c>
      <c r="G461">
        <v>34754.32</v>
      </c>
      <c r="H461" t="s">
        <v>20</v>
      </c>
      <c r="I461">
        <v>0</v>
      </c>
      <c r="J461">
        <v>42</v>
      </c>
      <c r="K461">
        <v>0</v>
      </c>
      <c r="L461">
        <v>1</v>
      </c>
    </row>
    <row r="462" spans="1:12">
      <c r="A462">
        <v>3286063</v>
      </c>
      <c r="B462">
        <v>31</v>
      </c>
      <c r="C462" t="s">
        <v>12</v>
      </c>
      <c r="D462" t="s">
        <v>33</v>
      </c>
      <c r="E462" t="s">
        <v>25</v>
      </c>
      <c r="F462" t="s">
        <v>39</v>
      </c>
      <c r="G462">
        <v>39564.870000000003</v>
      </c>
      <c r="H462" t="s">
        <v>20</v>
      </c>
      <c r="I462">
        <v>0</v>
      </c>
      <c r="J462">
        <v>40</v>
      </c>
      <c r="K462">
        <v>5178</v>
      </c>
      <c r="L462">
        <v>1</v>
      </c>
    </row>
    <row r="463" spans="1:12">
      <c r="A463">
        <v>3286778</v>
      </c>
      <c r="B463">
        <v>17</v>
      </c>
      <c r="C463" t="s">
        <v>12</v>
      </c>
      <c r="D463" t="s">
        <v>38</v>
      </c>
      <c r="E463" t="s">
        <v>18</v>
      </c>
      <c r="F463" t="s">
        <v>15</v>
      </c>
      <c r="G463">
        <v>134913.32</v>
      </c>
      <c r="H463" t="s">
        <v>16</v>
      </c>
      <c r="I463">
        <v>0</v>
      </c>
      <c r="J463">
        <v>15</v>
      </c>
      <c r="K463">
        <v>0</v>
      </c>
      <c r="L463">
        <v>0</v>
      </c>
    </row>
    <row r="464" spans="1:12">
      <c r="A464">
        <v>3286874</v>
      </c>
      <c r="B464">
        <v>58</v>
      </c>
      <c r="C464" t="s">
        <v>36</v>
      </c>
      <c r="D464" t="s">
        <v>21</v>
      </c>
      <c r="E464" t="s">
        <v>25</v>
      </c>
      <c r="F464" t="s">
        <v>27</v>
      </c>
      <c r="G464">
        <v>33730.79</v>
      </c>
      <c r="H464" t="s">
        <v>20</v>
      </c>
      <c r="I464">
        <v>0</v>
      </c>
      <c r="J464">
        <v>40</v>
      </c>
      <c r="K464">
        <v>7298</v>
      </c>
      <c r="L464">
        <v>1</v>
      </c>
    </row>
    <row r="465" spans="1:12">
      <c r="A465">
        <v>3290630</v>
      </c>
      <c r="B465">
        <v>34</v>
      </c>
      <c r="C465" t="s">
        <v>12</v>
      </c>
      <c r="D465" t="s">
        <v>33</v>
      </c>
      <c r="E465" t="s">
        <v>25</v>
      </c>
      <c r="F465" t="s">
        <v>27</v>
      </c>
      <c r="G465">
        <v>52706.14</v>
      </c>
      <c r="H465" t="s">
        <v>20</v>
      </c>
      <c r="I465">
        <v>0</v>
      </c>
      <c r="J465">
        <v>40</v>
      </c>
      <c r="K465">
        <v>4267</v>
      </c>
      <c r="L465">
        <v>1</v>
      </c>
    </row>
    <row r="466" spans="1:12">
      <c r="A466">
        <v>3293552</v>
      </c>
      <c r="B466">
        <v>40</v>
      </c>
      <c r="C466" t="s">
        <v>12</v>
      </c>
      <c r="D466" t="s">
        <v>13</v>
      </c>
      <c r="E466" t="s">
        <v>14</v>
      </c>
      <c r="F466" t="s">
        <v>45</v>
      </c>
      <c r="G466">
        <v>48091.99</v>
      </c>
      <c r="H466" t="s">
        <v>20</v>
      </c>
      <c r="I466">
        <v>0</v>
      </c>
      <c r="J466">
        <v>40</v>
      </c>
      <c r="K466">
        <v>0</v>
      </c>
      <c r="L466">
        <v>0</v>
      </c>
    </row>
    <row r="467" spans="1:12">
      <c r="A467">
        <v>3295173</v>
      </c>
      <c r="B467">
        <v>34</v>
      </c>
      <c r="C467" t="s">
        <v>12</v>
      </c>
      <c r="D467" t="s">
        <v>21</v>
      </c>
      <c r="E467" t="s">
        <v>18</v>
      </c>
      <c r="F467" t="s">
        <v>29</v>
      </c>
      <c r="G467">
        <v>141339.71</v>
      </c>
      <c r="H467" t="s">
        <v>20</v>
      </c>
      <c r="I467">
        <v>0</v>
      </c>
      <c r="J467">
        <v>40</v>
      </c>
      <c r="K467">
        <v>0</v>
      </c>
      <c r="L467">
        <v>0</v>
      </c>
    </row>
    <row r="468" spans="1:12">
      <c r="A468">
        <v>3303742</v>
      </c>
      <c r="B468">
        <v>47</v>
      </c>
      <c r="C468" t="s">
        <v>12</v>
      </c>
      <c r="D468" t="s">
        <v>21</v>
      </c>
      <c r="E468" t="s">
        <v>18</v>
      </c>
      <c r="F468" t="s">
        <v>23</v>
      </c>
      <c r="G468">
        <v>16724.7</v>
      </c>
      <c r="H468" t="s">
        <v>20</v>
      </c>
      <c r="I468">
        <v>0</v>
      </c>
      <c r="J468">
        <v>33</v>
      </c>
      <c r="K468">
        <v>0</v>
      </c>
      <c r="L468">
        <v>0</v>
      </c>
    </row>
    <row r="469" spans="1:12">
      <c r="A469">
        <v>3303894</v>
      </c>
      <c r="B469">
        <v>26</v>
      </c>
      <c r="C469" t="s">
        <v>12</v>
      </c>
      <c r="D469" t="s">
        <v>17</v>
      </c>
      <c r="E469" t="s">
        <v>18</v>
      </c>
      <c r="F469" t="s">
        <v>30</v>
      </c>
      <c r="G469">
        <v>195172.56</v>
      </c>
      <c r="H469" t="s">
        <v>20</v>
      </c>
      <c r="I469">
        <v>0</v>
      </c>
      <c r="J469">
        <v>30</v>
      </c>
      <c r="K469">
        <v>0</v>
      </c>
      <c r="L469">
        <v>0</v>
      </c>
    </row>
    <row r="470" spans="1:12">
      <c r="A470">
        <v>3306149</v>
      </c>
      <c r="B470">
        <v>48</v>
      </c>
      <c r="C470" t="s">
        <v>12</v>
      </c>
      <c r="D470" t="s">
        <v>21</v>
      </c>
      <c r="E470" t="s">
        <v>25</v>
      </c>
      <c r="F470" t="s">
        <v>26</v>
      </c>
      <c r="G470">
        <v>24127.47</v>
      </c>
      <c r="H470" t="s">
        <v>20</v>
      </c>
      <c r="I470">
        <v>0</v>
      </c>
      <c r="J470">
        <v>40</v>
      </c>
      <c r="K470">
        <v>0</v>
      </c>
      <c r="L470">
        <v>0</v>
      </c>
    </row>
    <row r="471" spans="1:12">
      <c r="A471">
        <v>3318958</v>
      </c>
      <c r="B471">
        <v>39</v>
      </c>
      <c r="C471" t="s">
        <v>12</v>
      </c>
      <c r="D471" t="s">
        <v>13</v>
      </c>
      <c r="E471" t="s">
        <v>18</v>
      </c>
      <c r="F471" t="s">
        <v>41</v>
      </c>
      <c r="G471">
        <v>217537.77</v>
      </c>
      <c r="H471" t="s">
        <v>16</v>
      </c>
      <c r="I471">
        <v>0</v>
      </c>
      <c r="J471">
        <v>40</v>
      </c>
      <c r="K471">
        <v>0</v>
      </c>
      <c r="L471">
        <v>0</v>
      </c>
    </row>
    <row r="472" spans="1:12">
      <c r="A472">
        <v>3320224</v>
      </c>
      <c r="B472">
        <v>56</v>
      </c>
      <c r="C472" t="s">
        <v>35</v>
      </c>
      <c r="D472" t="s">
        <v>44</v>
      </c>
      <c r="E472" t="s">
        <v>25</v>
      </c>
      <c r="F472" t="s">
        <v>19</v>
      </c>
      <c r="G472">
        <v>50564.639999999999</v>
      </c>
      <c r="H472" t="s">
        <v>20</v>
      </c>
      <c r="I472">
        <v>0</v>
      </c>
      <c r="J472">
        <v>99</v>
      </c>
      <c r="K472">
        <v>0</v>
      </c>
      <c r="L472">
        <v>0</v>
      </c>
    </row>
    <row r="473" spans="1:12">
      <c r="A473">
        <v>3328158</v>
      </c>
      <c r="B473">
        <v>33</v>
      </c>
      <c r="C473" t="s">
        <v>34</v>
      </c>
      <c r="D473" t="s">
        <v>24</v>
      </c>
      <c r="E473" t="s">
        <v>18</v>
      </c>
      <c r="F473" t="s">
        <v>30</v>
      </c>
      <c r="G473">
        <v>69232.77</v>
      </c>
      <c r="H473" t="s">
        <v>16</v>
      </c>
      <c r="I473">
        <v>0</v>
      </c>
      <c r="J473">
        <v>40</v>
      </c>
      <c r="K473">
        <v>0</v>
      </c>
      <c r="L473">
        <v>0</v>
      </c>
    </row>
    <row r="474" spans="1:12">
      <c r="A474">
        <v>3329759</v>
      </c>
      <c r="B474">
        <v>35</v>
      </c>
      <c r="C474" t="s">
        <v>34</v>
      </c>
      <c r="D474" t="s">
        <v>21</v>
      </c>
      <c r="E474" t="s">
        <v>25</v>
      </c>
      <c r="F474" t="s">
        <v>27</v>
      </c>
      <c r="G474">
        <v>55981.64</v>
      </c>
      <c r="H474" t="s">
        <v>20</v>
      </c>
      <c r="I474">
        <v>0</v>
      </c>
      <c r="J474">
        <v>60</v>
      </c>
      <c r="K474">
        <v>0</v>
      </c>
      <c r="L474">
        <v>0</v>
      </c>
    </row>
    <row r="475" spans="1:12">
      <c r="A475">
        <v>3331706</v>
      </c>
      <c r="B475">
        <v>33</v>
      </c>
      <c r="C475" t="s">
        <v>36</v>
      </c>
      <c r="D475" t="s">
        <v>24</v>
      </c>
      <c r="E475" t="s">
        <v>25</v>
      </c>
      <c r="F475" t="s">
        <v>54</v>
      </c>
      <c r="G475">
        <v>36228.26</v>
      </c>
      <c r="H475" t="s">
        <v>20</v>
      </c>
      <c r="I475">
        <v>0</v>
      </c>
      <c r="J475">
        <v>70</v>
      </c>
      <c r="K475">
        <v>0</v>
      </c>
      <c r="L475">
        <v>1</v>
      </c>
    </row>
    <row r="476" spans="1:12">
      <c r="A476">
        <v>3334605</v>
      </c>
      <c r="B476">
        <v>35</v>
      </c>
      <c r="C476" t="s">
        <v>12</v>
      </c>
      <c r="D476" t="s">
        <v>24</v>
      </c>
      <c r="E476" t="s">
        <v>25</v>
      </c>
      <c r="F476" t="s">
        <v>27</v>
      </c>
      <c r="G476">
        <v>56791.05</v>
      </c>
      <c r="H476" t="s">
        <v>20</v>
      </c>
      <c r="I476">
        <v>0</v>
      </c>
      <c r="J476">
        <v>47</v>
      </c>
      <c r="K476">
        <v>4386</v>
      </c>
      <c r="L476">
        <v>1</v>
      </c>
    </row>
    <row r="477" spans="1:12">
      <c r="A477">
        <v>3337130</v>
      </c>
      <c r="B477">
        <v>33</v>
      </c>
      <c r="C477" t="s">
        <v>12</v>
      </c>
      <c r="D477" t="s">
        <v>13</v>
      </c>
      <c r="E477" t="s">
        <v>18</v>
      </c>
      <c r="F477" t="s">
        <v>15</v>
      </c>
      <c r="G477">
        <v>71402.759999999995</v>
      </c>
      <c r="H477" t="s">
        <v>16</v>
      </c>
      <c r="I477">
        <v>0</v>
      </c>
      <c r="J477">
        <v>28</v>
      </c>
      <c r="K477">
        <v>0</v>
      </c>
      <c r="L477">
        <v>0</v>
      </c>
    </row>
    <row r="478" spans="1:12">
      <c r="A478">
        <v>3337202</v>
      </c>
      <c r="B478">
        <v>56</v>
      </c>
      <c r="C478" t="s">
        <v>12</v>
      </c>
      <c r="D478" t="s">
        <v>24</v>
      </c>
      <c r="E478" t="s">
        <v>25</v>
      </c>
      <c r="F478" t="s">
        <v>30</v>
      </c>
      <c r="G478">
        <v>42603.57</v>
      </c>
      <c r="H478" t="s">
        <v>20</v>
      </c>
      <c r="I478">
        <v>0</v>
      </c>
      <c r="J478">
        <v>40</v>
      </c>
      <c r="K478">
        <v>10477</v>
      </c>
      <c r="L478">
        <v>1</v>
      </c>
    </row>
    <row r="479" spans="1:12">
      <c r="A479">
        <v>3343487</v>
      </c>
      <c r="B479">
        <v>45</v>
      </c>
      <c r="C479" t="s">
        <v>34</v>
      </c>
      <c r="D479" t="s">
        <v>24</v>
      </c>
      <c r="E479" t="s">
        <v>22</v>
      </c>
      <c r="F479" t="s">
        <v>27</v>
      </c>
      <c r="G479">
        <v>107961.84</v>
      </c>
      <c r="H479" t="s">
        <v>20</v>
      </c>
      <c r="I479">
        <v>0</v>
      </c>
      <c r="J479">
        <v>50</v>
      </c>
      <c r="K479">
        <v>0</v>
      </c>
      <c r="L479">
        <v>0</v>
      </c>
    </row>
    <row r="480" spans="1:12">
      <c r="A480">
        <v>3344699</v>
      </c>
      <c r="B480">
        <v>66</v>
      </c>
      <c r="C480" t="s">
        <v>12</v>
      </c>
      <c r="D480" t="s">
        <v>24</v>
      </c>
      <c r="E480" t="s">
        <v>25</v>
      </c>
      <c r="F480" t="s">
        <v>30</v>
      </c>
      <c r="G480">
        <v>33987.22</v>
      </c>
      <c r="H480" t="s">
        <v>20</v>
      </c>
      <c r="I480">
        <v>0</v>
      </c>
      <c r="J480">
        <v>15</v>
      </c>
      <c r="K480">
        <v>0</v>
      </c>
      <c r="L480">
        <v>1</v>
      </c>
    </row>
    <row r="481" spans="1:12">
      <c r="A481">
        <v>3348657</v>
      </c>
      <c r="B481">
        <v>46</v>
      </c>
      <c r="C481" t="s">
        <v>37</v>
      </c>
      <c r="D481" t="s">
        <v>21</v>
      </c>
      <c r="E481" t="s">
        <v>25</v>
      </c>
      <c r="F481" t="s">
        <v>15</v>
      </c>
      <c r="G481">
        <v>48807.28</v>
      </c>
      <c r="H481" t="s">
        <v>20</v>
      </c>
      <c r="I481">
        <v>0</v>
      </c>
      <c r="J481">
        <v>43</v>
      </c>
      <c r="K481">
        <v>2023</v>
      </c>
      <c r="L481">
        <v>1</v>
      </c>
    </row>
    <row r="482" spans="1:12">
      <c r="A482">
        <v>3350187</v>
      </c>
      <c r="B482">
        <v>23</v>
      </c>
      <c r="C482" t="s">
        <v>12</v>
      </c>
      <c r="D482" t="s">
        <v>17</v>
      </c>
      <c r="E482" t="s">
        <v>18</v>
      </c>
      <c r="F482" t="s">
        <v>30</v>
      </c>
      <c r="G482">
        <v>92970.53</v>
      </c>
      <c r="H482" t="s">
        <v>20</v>
      </c>
      <c r="I482">
        <v>0</v>
      </c>
      <c r="J482">
        <v>30</v>
      </c>
      <c r="K482">
        <v>0</v>
      </c>
      <c r="L482">
        <v>0</v>
      </c>
    </row>
    <row r="483" spans="1:12">
      <c r="A483">
        <v>3350526</v>
      </c>
      <c r="B483">
        <v>40</v>
      </c>
      <c r="C483" t="s">
        <v>12</v>
      </c>
      <c r="D483" t="s">
        <v>17</v>
      </c>
      <c r="E483" t="s">
        <v>22</v>
      </c>
      <c r="F483" t="s">
        <v>27</v>
      </c>
      <c r="G483">
        <v>112480.86</v>
      </c>
      <c r="H483" t="s">
        <v>20</v>
      </c>
      <c r="I483">
        <v>0</v>
      </c>
      <c r="J483">
        <v>40</v>
      </c>
      <c r="K483">
        <v>8354</v>
      </c>
      <c r="L483">
        <v>1</v>
      </c>
    </row>
    <row r="484" spans="1:12">
      <c r="A484">
        <v>3365008</v>
      </c>
      <c r="B484">
        <v>21</v>
      </c>
      <c r="C484" t="s">
        <v>12</v>
      </c>
      <c r="D484" t="s">
        <v>21</v>
      </c>
      <c r="E484" t="s">
        <v>18</v>
      </c>
      <c r="F484" t="s">
        <v>30</v>
      </c>
      <c r="G484">
        <v>184072.28</v>
      </c>
      <c r="H484" t="s">
        <v>16</v>
      </c>
      <c r="I484">
        <v>0</v>
      </c>
      <c r="J484">
        <v>40</v>
      </c>
      <c r="K484">
        <v>0</v>
      </c>
      <c r="L484">
        <v>0</v>
      </c>
    </row>
    <row r="485" spans="1:12">
      <c r="A485">
        <v>3365455</v>
      </c>
      <c r="B485">
        <v>46</v>
      </c>
      <c r="C485" t="s">
        <v>12</v>
      </c>
      <c r="D485" t="s">
        <v>21</v>
      </c>
      <c r="E485" t="s">
        <v>22</v>
      </c>
      <c r="F485" t="s">
        <v>27</v>
      </c>
      <c r="G485">
        <v>56889.59</v>
      </c>
      <c r="H485" t="s">
        <v>16</v>
      </c>
      <c r="I485">
        <v>0</v>
      </c>
      <c r="J485">
        <v>40</v>
      </c>
      <c r="K485">
        <v>0</v>
      </c>
      <c r="L485">
        <v>0</v>
      </c>
    </row>
    <row r="486" spans="1:12">
      <c r="A486">
        <v>3375669</v>
      </c>
      <c r="B486">
        <v>37</v>
      </c>
      <c r="C486" t="s">
        <v>12</v>
      </c>
      <c r="D486" t="s">
        <v>21</v>
      </c>
      <c r="E486" t="s">
        <v>18</v>
      </c>
      <c r="F486" t="s">
        <v>23</v>
      </c>
      <c r="G486">
        <v>19157.04</v>
      </c>
      <c r="H486" t="s">
        <v>20</v>
      </c>
      <c r="I486">
        <v>0</v>
      </c>
      <c r="J486">
        <v>38</v>
      </c>
      <c r="K486">
        <v>0</v>
      </c>
      <c r="L486">
        <v>0</v>
      </c>
    </row>
    <row r="487" spans="1:12">
      <c r="A487">
        <v>3377279</v>
      </c>
      <c r="B487">
        <v>58</v>
      </c>
      <c r="C487" t="s">
        <v>35</v>
      </c>
      <c r="D487" t="s">
        <v>31</v>
      </c>
      <c r="E487" t="s">
        <v>25</v>
      </c>
      <c r="F487" t="s">
        <v>27</v>
      </c>
      <c r="G487">
        <v>36607.19</v>
      </c>
      <c r="H487" t="s">
        <v>20</v>
      </c>
      <c r="I487">
        <v>0</v>
      </c>
      <c r="J487">
        <v>40</v>
      </c>
      <c r="K487">
        <v>15024</v>
      </c>
      <c r="L487">
        <v>1</v>
      </c>
    </row>
    <row r="488" spans="1:12">
      <c r="A488">
        <v>3379095</v>
      </c>
      <c r="B488">
        <v>43</v>
      </c>
      <c r="C488" t="s">
        <v>12</v>
      </c>
      <c r="D488" t="s">
        <v>21</v>
      </c>
      <c r="E488" t="s">
        <v>22</v>
      </c>
      <c r="F488" t="s">
        <v>27</v>
      </c>
      <c r="G488">
        <v>66707.56</v>
      </c>
      <c r="H488" t="s">
        <v>16</v>
      </c>
      <c r="I488">
        <v>0</v>
      </c>
      <c r="J488">
        <v>40</v>
      </c>
      <c r="K488">
        <v>0</v>
      </c>
      <c r="L488">
        <v>0</v>
      </c>
    </row>
    <row r="489" spans="1:12">
      <c r="A489">
        <v>3379122</v>
      </c>
      <c r="B489">
        <v>28</v>
      </c>
      <c r="C489" t="s">
        <v>12</v>
      </c>
      <c r="D489" t="s">
        <v>24</v>
      </c>
      <c r="E489" t="s">
        <v>25</v>
      </c>
      <c r="F489" t="s">
        <v>23</v>
      </c>
      <c r="G489">
        <v>81967.31</v>
      </c>
      <c r="H489" t="s">
        <v>16</v>
      </c>
      <c r="I489">
        <v>0</v>
      </c>
      <c r="J489">
        <v>15</v>
      </c>
      <c r="K489">
        <v>0</v>
      </c>
      <c r="L489">
        <v>0</v>
      </c>
    </row>
    <row r="490" spans="1:12">
      <c r="A490">
        <v>3381305</v>
      </c>
      <c r="B490">
        <v>40</v>
      </c>
      <c r="C490" t="s">
        <v>12</v>
      </c>
      <c r="D490" t="s">
        <v>21</v>
      </c>
      <c r="E490" t="s">
        <v>18</v>
      </c>
      <c r="F490" t="s">
        <v>27</v>
      </c>
      <c r="G490">
        <v>116076.42</v>
      </c>
      <c r="H490" t="s">
        <v>16</v>
      </c>
      <c r="I490">
        <v>0</v>
      </c>
      <c r="J490">
        <v>45</v>
      </c>
      <c r="K490">
        <v>0</v>
      </c>
      <c r="L490">
        <v>0</v>
      </c>
    </row>
    <row r="491" spans="1:12">
      <c r="A491">
        <v>3386761</v>
      </c>
      <c r="B491">
        <v>67</v>
      </c>
      <c r="C491" t="s">
        <v>50</v>
      </c>
      <c r="D491" t="s">
        <v>21</v>
      </c>
      <c r="E491" t="s">
        <v>25</v>
      </c>
      <c r="F491" t="s">
        <v>50</v>
      </c>
      <c r="G491">
        <v>262911.83</v>
      </c>
      <c r="H491" t="s">
        <v>16</v>
      </c>
      <c r="I491">
        <v>0</v>
      </c>
      <c r="J491">
        <v>5</v>
      </c>
      <c r="K491">
        <v>0</v>
      </c>
      <c r="L491">
        <v>0</v>
      </c>
    </row>
    <row r="492" spans="1:12">
      <c r="A492">
        <v>3390698</v>
      </c>
      <c r="B492">
        <v>19</v>
      </c>
      <c r="C492" t="s">
        <v>12</v>
      </c>
      <c r="D492" t="s">
        <v>21</v>
      </c>
      <c r="E492" t="s">
        <v>18</v>
      </c>
      <c r="F492" t="s">
        <v>45</v>
      </c>
      <c r="G492">
        <v>183653.58</v>
      </c>
      <c r="H492" t="s">
        <v>20</v>
      </c>
      <c r="I492">
        <v>0</v>
      </c>
      <c r="J492">
        <v>35</v>
      </c>
      <c r="K492">
        <v>0</v>
      </c>
      <c r="L492">
        <v>0</v>
      </c>
    </row>
    <row r="493" spans="1:12">
      <c r="A493">
        <v>3392247</v>
      </c>
      <c r="B493">
        <v>68</v>
      </c>
      <c r="C493" t="s">
        <v>12</v>
      </c>
      <c r="D493" t="s">
        <v>44</v>
      </c>
      <c r="E493" t="s">
        <v>25</v>
      </c>
      <c r="F493" t="s">
        <v>26</v>
      </c>
      <c r="G493">
        <v>40478.75</v>
      </c>
      <c r="H493" t="s">
        <v>20</v>
      </c>
      <c r="I493">
        <v>0</v>
      </c>
      <c r="J493">
        <v>44</v>
      </c>
      <c r="K493">
        <v>0</v>
      </c>
      <c r="L493">
        <v>0</v>
      </c>
    </row>
    <row r="494" spans="1:12">
      <c r="A494">
        <v>3399879</v>
      </c>
      <c r="B494">
        <v>43</v>
      </c>
      <c r="C494" t="s">
        <v>35</v>
      </c>
      <c r="D494" t="s">
        <v>39</v>
      </c>
      <c r="E494" t="s">
        <v>25</v>
      </c>
      <c r="F494" t="s">
        <v>27</v>
      </c>
      <c r="G494">
        <v>48852.77</v>
      </c>
      <c r="H494" t="s">
        <v>20</v>
      </c>
      <c r="I494">
        <v>0</v>
      </c>
      <c r="J494">
        <v>40</v>
      </c>
      <c r="K494">
        <v>99999</v>
      </c>
      <c r="L494">
        <v>1</v>
      </c>
    </row>
    <row r="495" spans="1:12">
      <c r="A495">
        <v>3406334</v>
      </c>
      <c r="B495">
        <v>31</v>
      </c>
      <c r="C495" t="s">
        <v>34</v>
      </c>
      <c r="D495" t="s">
        <v>21</v>
      </c>
      <c r="E495" t="s">
        <v>25</v>
      </c>
      <c r="F495" t="s">
        <v>26</v>
      </c>
      <c r="G495">
        <v>59999.6</v>
      </c>
      <c r="H495" t="s">
        <v>20</v>
      </c>
      <c r="I495">
        <v>1902</v>
      </c>
      <c r="J495">
        <v>40</v>
      </c>
      <c r="K495">
        <v>19875</v>
      </c>
      <c r="L495">
        <v>1</v>
      </c>
    </row>
    <row r="496" spans="1:12">
      <c r="A496">
        <v>3408103</v>
      </c>
      <c r="B496">
        <v>33</v>
      </c>
      <c r="C496" t="s">
        <v>37</v>
      </c>
      <c r="D496" t="s">
        <v>33</v>
      </c>
      <c r="E496" t="s">
        <v>25</v>
      </c>
      <c r="F496" t="s">
        <v>39</v>
      </c>
      <c r="G496">
        <v>28571.83</v>
      </c>
      <c r="H496" t="s">
        <v>20</v>
      </c>
      <c r="I496">
        <v>0</v>
      </c>
      <c r="J496">
        <v>50</v>
      </c>
      <c r="K496">
        <v>2307</v>
      </c>
      <c r="L496">
        <v>1</v>
      </c>
    </row>
    <row r="497" spans="1:12">
      <c r="A497">
        <v>3410067</v>
      </c>
      <c r="B497">
        <v>50</v>
      </c>
      <c r="C497" t="s">
        <v>12</v>
      </c>
      <c r="D497" t="s">
        <v>21</v>
      </c>
      <c r="E497" t="s">
        <v>25</v>
      </c>
      <c r="F497" t="s">
        <v>26</v>
      </c>
      <c r="G497">
        <v>59745.14</v>
      </c>
      <c r="H497" t="s">
        <v>20</v>
      </c>
      <c r="I497">
        <v>0</v>
      </c>
      <c r="J497">
        <v>40</v>
      </c>
      <c r="K497">
        <v>8436</v>
      </c>
      <c r="L497">
        <v>1</v>
      </c>
    </row>
    <row r="498" spans="1:12">
      <c r="A498">
        <v>3416897</v>
      </c>
      <c r="B498">
        <v>54</v>
      </c>
      <c r="C498" t="s">
        <v>12</v>
      </c>
      <c r="D498" t="s">
        <v>21</v>
      </c>
      <c r="E498" t="s">
        <v>18</v>
      </c>
      <c r="F498" t="s">
        <v>15</v>
      </c>
      <c r="G498">
        <v>129388.23</v>
      </c>
      <c r="H498" t="s">
        <v>16</v>
      </c>
      <c r="I498">
        <v>0</v>
      </c>
      <c r="J498">
        <v>20</v>
      </c>
      <c r="K498">
        <v>0</v>
      </c>
      <c r="L498">
        <v>0</v>
      </c>
    </row>
    <row r="499" spans="1:12">
      <c r="A499">
        <v>3420408</v>
      </c>
      <c r="B499">
        <v>57</v>
      </c>
      <c r="C499" t="s">
        <v>34</v>
      </c>
      <c r="D499" t="s">
        <v>21</v>
      </c>
      <c r="E499" t="s">
        <v>25</v>
      </c>
      <c r="F499" t="s">
        <v>27</v>
      </c>
      <c r="G499">
        <v>53313.24</v>
      </c>
      <c r="H499" t="s">
        <v>20</v>
      </c>
      <c r="I499">
        <v>0</v>
      </c>
      <c r="J499">
        <v>1</v>
      </c>
      <c r="K499">
        <v>0</v>
      </c>
      <c r="L499">
        <v>0</v>
      </c>
    </row>
    <row r="500" spans="1:12">
      <c r="A500">
        <v>3428965</v>
      </c>
      <c r="B500">
        <v>18</v>
      </c>
      <c r="C500" t="s">
        <v>12</v>
      </c>
      <c r="D500" t="s">
        <v>38</v>
      </c>
      <c r="E500" t="s">
        <v>18</v>
      </c>
      <c r="F500" t="s">
        <v>15</v>
      </c>
      <c r="G500">
        <v>113834.61</v>
      </c>
      <c r="H500" t="s">
        <v>16</v>
      </c>
      <c r="I500">
        <v>0</v>
      </c>
      <c r="J500">
        <v>20</v>
      </c>
      <c r="K500">
        <v>0</v>
      </c>
      <c r="L500">
        <v>0</v>
      </c>
    </row>
    <row r="501" spans="1:12">
      <c r="A501">
        <v>3433750</v>
      </c>
      <c r="B501">
        <v>34</v>
      </c>
      <c r="C501" t="s">
        <v>12</v>
      </c>
      <c r="D501" t="s">
        <v>13</v>
      </c>
      <c r="E501" t="s">
        <v>25</v>
      </c>
      <c r="F501" t="s">
        <v>19</v>
      </c>
      <c r="G501">
        <v>57302.55</v>
      </c>
      <c r="H501" t="s">
        <v>20</v>
      </c>
      <c r="I501">
        <v>1452.666667</v>
      </c>
      <c r="J501">
        <v>40</v>
      </c>
      <c r="K501">
        <v>0</v>
      </c>
      <c r="L501">
        <v>0</v>
      </c>
    </row>
    <row r="502" spans="1:12">
      <c r="A502">
        <v>3438153</v>
      </c>
      <c r="B502">
        <v>37</v>
      </c>
      <c r="C502" t="s">
        <v>12</v>
      </c>
      <c r="D502" t="s">
        <v>21</v>
      </c>
      <c r="E502" t="s">
        <v>25</v>
      </c>
      <c r="F502" t="s">
        <v>26</v>
      </c>
      <c r="G502">
        <v>26674.21</v>
      </c>
      <c r="H502" t="s">
        <v>20</v>
      </c>
      <c r="I502">
        <v>0</v>
      </c>
      <c r="J502">
        <v>40</v>
      </c>
      <c r="K502">
        <v>0</v>
      </c>
      <c r="L502">
        <v>0</v>
      </c>
    </row>
    <row r="503" spans="1:12">
      <c r="A503">
        <v>3438433</v>
      </c>
      <c r="B503">
        <v>49</v>
      </c>
      <c r="C503" t="s">
        <v>37</v>
      </c>
      <c r="D503" t="s">
        <v>33</v>
      </c>
      <c r="E503" t="s">
        <v>25</v>
      </c>
      <c r="F503" t="s">
        <v>39</v>
      </c>
      <c r="G503">
        <v>38082.1</v>
      </c>
      <c r="H503" t="s">
        <v>20</v>
      </c>
      <c r="I503">
        <v>0</v>
      </c>
      <c r="J503">
        <v>45</v>
      </c>
      <c r="K503">
        <v>0</v>
      </c>
      <c r="L503">
        <v>1</v>
      </c>
    </row>
    <row r="504" spans="1:12">
      <c r="A504">
        <v>3465197</v>
      </c>
      <c r="B504">
        <v>41</v>
      </c>
      <c r="C504" t="s">
        <v>12</v>
      </c>
      <c r="D504" t="s">
        <v>21</v>
      </c>
      <c r="E504" t="s">
        <v>25</v>
      </c>
      <c r="F504" t="s">
        <v>26</v>
      </c>
      <c r="G504">
        <v>46992.2</v>
      </c>
      <c r="H504" t="s">
        <v>20</v>
      </c>
      <c r="I504">
        <v>1848</v>
      </c>
      <c r="J504">
        <v>40</v>
      </c>
      <c r="K504">
        <v>14122</v>
      </c>
      <c r="L504">
        <v>1</v>
      </c>
    </row>
    <row r="505" spans="1:12">
      <c r="A505">
        <v>3468884</v>
      </c>
      <c r="B505">
        <v>38</v>
      </c>
      <c r="C505" t="s">
        <v>12</v>
      </c>
      <c r="D505" t="s">
        <v>13</v>
      </c>
      <c r="E505" t="s">
        <v>22</v>
      </c>
      <c r="F505" t="s">
        <v>30</v>
      </c>
      <c r="G505">
        <v>94304.23</v>
      </c>
      <c r="H505" t="s">
        <v>16</v>
      </c>
      <c r="I505">
        <v>0</v>
      </c>
      <c r="J505">
        <v>40</v>
      </c>
      <c r="K505">
        <v>0</v>
      </c>
      <c r="L505">
        <v>0</v>
      </c>
    </row>
    <row r="506" spans="1:12">
      <c r="A506">
        <v>3474349</v>
      </c>
      <c r="B506">
        <v>35</v>
      </c>
      <c r="C506" t="s">
        <v>12</v>
      </c>
      <c r="D506" t="s">
        <v>21</v>
      </c>
      <c r="E506" t="s">
        <v>25</v>
      </c>
      <c r="F506" t="s">
        <v>23</v>
      </c>
      <c r="G506">
        <v>22528.23</v>
      </c>
      <c r="H506" t="s">
        <v>20</v>
      </c>
      <c r="I506">
        <v>0</v>
      </c>
      <c r="J506">
        <v>45</v>
      </c>
      <c r="K506">
        <v>0</v>
      </c>
      <c r="L506">
        <v>0</v>
      </c>
    </row>
    <row r="507" spans="1:12">
      <c r="A507">
        <v>3484201</v>
      </c>
      <c r="B507">
        <v>35</v>
      </c>
      <c r="C507" t="s">
        <v>12</v>
      </c>
      <c r="D507" t="s">
        <v>21</v>
      </c>
      <c r="E507" t="s">
        <v>25</v>
      </c>
      <c r="F507" t="s">
        <v>45</v>
      </c>
      <c r="G507">
        <v>42134.13</v>
      </c>
      <c r="H507" t="s">
        <v>20</v>
      </c>
      <c r="I507">
        <v>0</v>
      </c>
      <c r="J507">
        <v>40</v>
      </c>
      <c r="K507">
        <v>0</v>
      </c>
      <c r="L507">
        <v>0</v>
      </c>
    </row>
    <row r="508" spans="1:12">
      <c r="A508">
        <v>3499406</v>
      </c>
      <c r="B508">
        <v>41</v>
      </c>
      <c r="C508" t="s">
        <v>12</v>
      </c>
      <c r="D508" t="s">
        <v>21</v>
      </c>
      <c r="E508" t="s">
        <v>18</v>
      </c>
      <c r="F508" t="s">
        <v>30</v>
      </c>
      <c r="G508">
        <v>176293.81</v>
      </c>
      <c r="H508" t="s">
        <v>16</v>
      </c>
      <c r="I508">
        <v>0</v>
      </c>
      <c r="J508">
        <v>40</v>
      </c>
      <c r="K508">
        <v>0</v>
      </c>
      <c r="L508">
        <v>0</v>
      </c>
    </row>
    <row r="509" spans="1:12">
      <c r="A509">
        <v>3504059</v>
      </c>
      <c r="B509">
        <v>56</v>
      </c>
      <c r="C509" t="s">
        <v>12</v>
      </c>
      <c r="D509" t="s">
        <v>24</v>
      </c>
      <c r="E509" t="s">
        <v>25</v>
      </c>
      <c r="F509" t="s">
        <v>26</v>
      </c>
      <c r="G509">
        <v>17996.830000000002</v>
      </c>
      <c r="H509" t="s">
        <v>20</v>
      </c>
      <c r="I509">
        <v>0</v>
      </c>
      <c r="J509">
        <v>40</v>
      </c>
      <c r="K509">
        <v>0</v>
      </c>
      <c r="L509">
        <v>0</v>
      </c>
    </row>
    <row r="510" spans="1:12">
      <c r="A510">
        <v>3504293</v>
      </c>
      <c r="B510">
        <v>30</v>
      </c>
      <c r="C510" t="s">
        <v>12</v>
      </c>
      <c r="D510" t="s">
        <v>17</v>
      </c>
      <c r="E510" t="s">
        <v>18</v>
      </c>
      <c r="F510" t="s">
        <v>41</v>
      </c>
      <c r="G510">
        <v>122219.74</v>
      </c>
      <c r="H510" t="s">
        <v>16</v>
      </c>
      <c r="I510">
        <v>0</v>
      </c>
      <c r="J510">
        <v>40</v>
      </c>
      <c r="K510">
        <v>0</v>
      </c>
      <c r="L510">
        <v>0</v>
      </c>
    </row>
    <row r="511" spans="1:12">
      <c r="A511">
        <v>3506810</v>
      </c>
      <c r="B511">
        <v>19</v>
      </c>
      <c r="C511" t="s">
        <v>12</v>
      </c>
      <c r="D511" t="s">
        <v>13</v>
      </c>
      <c r="E511" t="s">
        <v>18</v>
      </c>
      <c r="F511" t="s">
        <v>26</v>
      </c>
      <c r="G511">
        <v>222208.64000000001</v>
      </c>
      <c r="H511" t="s">
        <v>20</v>
      </c>
      <c r="I511">
        <v>0</v>
      </c>
      <c r="J511">
        <v>40</v>
      </c>
      <c r="K511">
        <v>0</v>
      </c>
      <c r="L511">
        <v>0</v>
      </c>
    </row>
    <row r="512" spans="1:12">
      <c r="A512">
        <v>3507780</v>
      </c>
      <c r="B512">
        <v>32</v>
      </c>
      <c r="C512" t="s">
        <v>12</v>
      </c>
      <c r="D512" t="s">
        <v>24</v>
      </c>
      <c r="E512" t="s">
        <v>25</v>
      </c>
      <c r="F512" t="s">
        <v>30</v>
      </c>
      <c r="G512">
        <v>66145.39</v>
      </c>
      <c r="H512" t="s">
        <v>20</v>
      </c>
      <c r="I512">
        <v>0</v>
      </c>
      <c r="J512">
        <v>50</v>
      </c>
      <c r="K512">
        <v>15024</v>
      </c>
      <c r="L512">
        <v>1</v>
      </c>
    </row>
    <row r="513" spans="1:12">
      <c r="A513">
        <v>3508315</v>
      </c>
      <c r="B513">
        <v>37</v>
      </c>
      <c r="C513" t="s">
        <v>12</v>
      </c>
      <c r="D513" t="s">
        <v>21</v>
      </c>
      <c r="E513" t="s">
        <v>25</v>
      </c>
      <c r="F513" t="s">
        <v>30</v>
      </c>
      <c r="G513">
        <v>38208.31</v>
      </c>
      <c r="H513" t="s">
        <v>20</v>
      </c>
      <c r="I513">
        <v>0</v>
      </c>
      <c r="J513">
        <v>50</v>
      </c>
      <c r="K513">
        <v>0</v>
      </c>
      <c r="L513">
        <v>0</v>
      </c>
    </row>
    <row r="514" spans="1:12">
      <c r="A514">
        <v>3513078</v>
      </c>
      <c r="B514">
        <v>44</v>
      </c>
      <c r="C514" t="s">
        <v>35</v>
      </c>
      <c r="D514" t="s">
        <v>13</v>
      </c>
      <c r="E514" t="s">
        <v>25</v>
      </c>
      <c r="F514" t="s">
        <v>26</v>
      </c>
      <c r="G514">
        <v>30138.02</v>
      </c>
      <c r="H514" t="s">
        <v>20</v>
      </c>
      <c r="I514">
        <v>0</v>
      </c>
      <c r="J514">
        <v>58</v>
      </c>
      <c r="K514">
        <v>12194</v>
      </c>
      <c r="L514">
        <v>1</v>
      </c>
    </row>
    <row r="515" spans="1:12">
      <c r="A515">
        <v>3515442</v>
      </c>
      <c r="B515">
        <v>44</v>
      </c>
      <c r="C515" t="s">
        <v>40</v>
      </c>
      <c r="D515" t="s">
        <v>24</v>
      </c>
      <c r="E515" t="s">
        <v>25</v>
      </c>
      <c r="F515" t="s">
        <v>27</v>
      </c>
      <c r="G515">
        <v>48292.14</v>
      </c>
      <c r="H515" t="s">
        <v>20</v>
      </c>
      <c r="I515">
        <v>0</v>
      </c>
      <c r="J515">
        <v>48</v>
      </c>
      <c r="K515">
        <v>0</v>
      </c>
      <c r="L515">
        <v>0</v>
      </c>
    </row>
    <row r="516" spans="1:12">
      <c r="A516">
        <v>3525618</v>
      </c>
      <c r="B516">
        <v>26</v>
      </c>
      <c r="C516" t="s">
        <v>12</v>
      </c>
      <c r="D516" t="s">
        <v>24</v>
      </c>
      <c r="E516" t="s">
        <v>18</v>
      </c>
      <c r="F516" t="s">
        <v>15</v>
      </c>
      <c r="G516">
        <v>67468.36</v>
      </c>
      <c r="H516" t="s">
        <v>20</v>
      </c>
      <c r="I516">
        <v>0</v>
      </c>
      <c r="J516">
        <v>30</v>
      </c>
      <c r="K516">
        <v>0</v>
      </c>
      <c r="L516">
        <v>0</v>
      </c>
    </row>
    <row r="517" spans="1:12">
      <c r="A517">
        <v>3536933</v>
      </c>
      <c r="B517">
        <v>40</v>
      </c>
      <c r="C517" t="s">
        <v>12</v>
      </c>
      <c r="D517" t="s">
        <v>38</v>
      </c>
      <c r="E517" t="s">
        <v>22</v>
      </c>
      <c r="F517" t="s">
        <v>15</v>
      </c>
      <c r="G517">
        <v>136995.17000000001</v>
      </c>
      <c r="H517" t="s">
        <v>16</v>
      </c>
      <c r="I517">
        <v>0</v>
      </c>
      <c r="J517">
        <v>20</v>
      </c>
      <c r="K517">
        <v>0</v>
      </c>
      <c r="L517">
        <v>0</v>
      </c>
    </row>
    <row r="518" spans="1:12">
      <c r="A518">
        <v>3537551</v>
      </c>
      <c r="B518">
        <v>41</v>
      </c>
      <c r="C518" t="s">
        <v>35</v>
      </c>
      <c r="D518" t="s">
        <v>21</v>
      </c>
      <c r="E518" t="s">
        <v>25</v>
      </c>
      <c r="F518" t="s">
        <v>26</v>
      </c>
      <c r="G518">
        <v>7933.4</v>
      </c>
      <c r="H518" t="s">
        <v>20</v>
      </c>
      <c r="I518">
        <v>0</v>
      </c>
      <c r="J518">
        <v>40</v>
      </c>
      <c r="K518">
        <v>0</v>
      </c>
      <c r="L518">
        <v>0</v>
      </c>
    </row>
    <row r="519" spans="1:12">
      <c r="A519">
        <v>3543518</v>
      </c>
      <c r="B519">
        <v>30</v>
      </c>
      <c r="C519" t="s">
        <v>12</v>
      </c>
      <c r="D519" t="s">
        <v>21</v>
      </c>
      <c r="E519" t="s">
        <v>25</v>
      </c>
      <c r="F519" t="s">
        <v>29</v>
      </c>
      <c r="G519">
        <v>42654.080000000002</v>
      </c>
      <c r="H519" t="s">
        <v>20</v>
      </c>
      <c r="I519">
        <v>0</v>
      </c>
      <c r="J519">
        <v>40</v>
      </c>
      <c r="K519">
        <v>0</v>
      </c>
      <c r="L519">
        <v>0</v>
      </c>
    </row>
    <row r="520" spans="1:12">
      <c r="A520">
        <v>3547190</v>
      </c>
      <c r="B520">
        <v>24</v>
      </c>
      <c r="C520" t="s">
        <v>40</v>
      </c>
      <c r="D520" t="s">
        <v>24</v>
      </c>
      <c r="E520" t="s">
        <v>18</v>
      </c>
      <c r="F520" t="s">
        <v>39</v>
      </c>
      <c r="G520">
        <v>60796.94</v>
      </c>
      <c r="H520" t="s">
        <v>20</v>
      </c>
      <c r="I520">
        <v>1160.666667</v>
      </c>
      <c r="J520">
        <v>45</v>
      </c>
      <c r="K520">
        <v>0</v>
      </c>
      <c r="L520">
        <v>0</v>
      </c>
    </row>
    <row r="521" spans="1:12">
      <c r="A521">
        <v>3551522</v>
      </c>
      <c r="B521">
        <v>25</v>
      </c>
      <c r="C521" t="s">
        <v>12</v>
      </c>
      <c r="D521" t="s">
        <v>17</v>
      </c>
      <c r="E521" t="s">
        <v>18</v>
      </c>
      <c r="F521" t="s">
        <v>41</v>
      </c>
      <c r="G521">
        <v>59720.41</v>
      </c>
      <c r="H521" t="s">
        <v>20</v>
      </c>
      <c r="I521">
        <v>0</v>
      </c>
      <c r="J521">
        <v>30</v>
      </c>
      <c r="K521">
        <v>0</v>
      </c>
      <c r="L521">
        <v>0</v>
      </c>
    </row>
    <row r="522" spans="1:12">
      <c r="A522">
        <v>3551532</v>
      </c>
      <c r="B522">
        <v>25</v>
      </c>
      <c r="C522" t="s">
        <v>12</v>
      </c>
      <c r="D522" t="s">
        <v>24</v>
      </c>
      <c r="E522" t="s">
        <v>18</v>
      </c>
      <c r="F522" t="s">
        <v>23</v>
      </c>
      <c r="G522">
        <v>36729.360000000001</v>
      </c>
      <c r="H522" t="s">
        <v>16</v>
      </c>
      <c r="I522">
        <v>0</v>
      </c>
      <c r="J522">
        <v>40</v>
      </c>
      <c r="K522">
        <v>0</v>
      </c>
      <c r="L522">
        <v>0</v>
      </c>
    </row>
    <row r="523" spans="1:12">
      <c r="A523">
        <v>3554427</v>
      </c>
      <c r="B523">
        <v>24</v>
      </c>
      <c r="C523" t="s">
        <v>12</v>
      </c>
      <c r="D523" t="s">
        <v>13</v>
      </c>
      <c r="E523" t="s">
        <v>22</v>
      </c>
      <c r="F523" t="s">
        <v>23</v>
      </c>
      <c r="G523">
        <v>117086.88</v>
      </c>
      <c r="H523" t="s">
        <v>16</v>
      </c>
      <c r="I523">
        <v>0</v>
      </c>
      <c r="J523">
        <v>40</v>
      </c>
      <c r="K523">
        <v>0</v>
      </c>
      <c r="L523">
        <v>0</v>
      </c>
    </row>
    <row r="524" spans="1:12">
      <c r="A524">
        <v>3557118</v>
      </c>
      <c r="B524">
        <v>42</v>
      </c>
      <c r="C524" t="s">
        <v>12</v>
      </c>
      <c r="D524" t="s">
        <v>13</v>
      </c>
      <c r="E524" t="s">
        <v>25</v>
      </c>
      <c r="F524" t="s">
        <v>30</v>
      </c>
      <c r="G524">
        <v>33975.919999999998</v>
      </c>
      <c r="H524" t="s">
        <v>20</v>
      </c>
      <c r="I524">
        <v>0</v>
      </c>
      <c r="J524">
        <v>50</v>
      </c>
      <c r="K524">
        <v>3435</v>
      </c>
      <c r="L524">
        <v>1</v>
      </c>
    </row>
    <row r="525" spans="1:12">
      <c r="A525">
        <v>3566985</v>
      </c>
      <c r="B525">
        <v>18</v>
      </c>
      <c r="C525" t="s">
        <v>12</v>
      </c>
      <c r="D525" t="s">
        <v>21</v>
      </c>
      <c r="E525" t="s">
        <v>18</v>
      </c>
      <c r="F525" t="s">
        <v>30</v>
      </c>
      <c r="G525">
        <v>109846.82</v>
      </c>
      <c r="H525" t="s">
        <v>16</v>
      </c>
      <c r="I525">
        <v>1068</v>
      </c>
      <c r="J525">
        <v>20</v>
      </c>
      <c r="K525">
        <v>0</v>
      </c>
      <c r="L525">
        <v>0</v>
      </c>
    </row>
    <row r="526" spans="1:12">
      <c r="A526">
        <v>3570983</v>
      </c>
      <c r="B526">
        <v>32</v>
      </c>
      <c r="C526" t="s">
        <v>34</v>
      </c>
      <c r="D526" t="s">
        <v>21</v>
      </c>
      <c r="E526" t="s">
        <v>25</v>
      </c>
      <c r="F526" t="s">
        <v>15</v>
      </c>
      <c r="G526">
        <v>89398.02</v>
      </c>
      <c r="H526" t="s">
        <v>16</v>
      </c>
      <c r="I526">
        <v>0</v>
      </c>
      <c r="J526">
        <v>5</v>
      </c>
      <c r="K526">
        <v>0</v>
      </c>
      <c r="L526">
        <v>0</v>
      </c>
    </row>
    <row r="527" spans="1:12">
      <c r="A527">
        <v>3581514</v>
      </c>
      <c r="B527">
        <v>34</v>
      </c>
      <c r="C527" t="s">
        <v>12</v>
      </c>
      <c r="D527" t="s">
        <v>21</v>
      </c>
      <c r="E527" t="s">
        <v>22</v>
      </c>
      <c r="F527" t="s">
        <v>23</v>
      </c>
      <c r="G527">
        <v>147538.87</v>
      </c>
      <c r="H527" t="s">
        <v>16</v>
      </c>
      <c r="I527">
        <v>0</v>
      </c>
      <c r="J527">
        <v>35</v>
      </c>
      <c r="K527">
        <v>0</v>
      </c>
      <c r="L527">
        <v>0</v>
      </c>
    </row>
    <row r="528" spans="1:12">
      <c r="A528">
        <v>3589428</v>
      </c>
      <c r="B528">
        <v>24</v>
      </c>
      <c r="C528" t="s">
        <v>12</v>
      </c>
      <c r="D528" t="s">
        <v>24</v>
      </c>
      <c r="E528" t="s">
        <v>25</v>
      </c>
      <c r="F528" t="s">
        <v>27</v>
      </c>
      <c r="G528">
        <v>166052.51999999999</v>
      </c>
      <c r="H528" t="s">
        <v>16</v>
      </c>
      <c r="I528">
        <v>0</v>
      </c>
      <c r="J528">
        <v>45</v>
      </c>
      <c r="K528">
        <v>7688</v>
      </c>
      <c r="L528">
        <v>1</v>
      </c>
    </row>
    <row r="529" spans="1:12">
      <c r="A529">
        <v>3593313</v>
      </c>
      <c r="B529">
        <v>39</v>
      </c>
      <c r="C529" t="s">
        <v>12</v>
      </c>
      <c r="D529" t="s">
        <v>39</v>
      </c>
      <c r="E529" t="s">
        <v>22</v>
      </c>
      <c r="F529" t="s">
        <v>39</v>
      </c>
      <c r="G529">
        <v>70847.77</v>
      </c>
      <c r="H529" t="s">
        <v>20</v>
      </c>
      <c r="I529">
        <v>0</v>
      </c>
      <c r="J529">
        <v>70</v>
      </c>
      <c r="K529">
        <v>7742</v>
      </c>
      <c r="L529">
        <v>1</v>
      </c>
    </row>
    <row r="530" spans="1:12">
      <c r="A530">
        <v>3598597</v>
      </c>
      <c r="B530">
        <v>32</v>
      </c>
      <c r="C530" t="s">
        <v>12</v>
      </c>
      <c r="D530" t="s">
        <v>13</v>
      </c>
      <c r="E530" t="s">
        <v>22</v>
      </c>
      <c r="F530" t="s">
        <v>39</v>
      </c>
      <c r="G530">
        <v>91745.36</v>
      </c>
      <c r="H530" t="s">
        <v>16</v>
      </c>
      <c r="I530">
        <v>0</v>
      </c>
      <c r="J530">
        <v>30</v>
      </c>
      <c r="K530">
        <v>0</v>
      </c>
      <c r="L530">
        <v>0</v>
      </c>
    </row>
    <row r="531" spans="1:12">
      <c r="A531">
        <v>3605760</v>
      </c>
      <c r="B531">
        <v>27</v>
      </c>
      <c r="C531" t="s">
        <v>12</v>
      </c>
      <c r="D531" t="s">
        <v>13</v>
      </c>
      <c r="E531" t="s">
        <v>18</v>
      </c>
      <c r="F531" t="s">
        <v>23</v>
      </c>
      <c r="G531">
        <v>44527.23</v>
      </c>
      <c r="H531" t="s">
        <v>16</v>
      </c>
      <c r="I531">
        <v>0</v>
      </c>
      <c r="J531">
        <v>40</v>
      </c>
      <c r="K531">
        <v>0</v>
      </c>
      <c r="L531">
        <v>0</v>
      </c>
    </row>
    <row r="532" spans="1:12">
      <c r="A532">
        <v>3609988</v>
      </c>
      <c r="B532">
        <v>25</v>
      </c>
      <c r="C532" t="s">
        <v>12</v>
      </c>
      <c r="D532" t="s">
        <v>13</v>
      </c>
      <c r="E532" t="s">
        <v>25</v>
      </c>
      <c r="F532" t="s">
        <v>23</v>
      </c>
      <c r="G532">
        <v>177114.9</v>
      </c>
      <c r="H532" t="s">
        <v>16</v>
      </c>
      <c r="I532">
        <v>0</v>
      </c>
      <c r="J532">
        <v>56</v>
      </c>
      <c r="K532">
        <v>17568</v>
      </c>
      <c r="L532">
        <v>1</v>
      </c>
    </row>
    <row r="533" spans="1:12">
      <c r="A533">
        <v>3611698</v>
      </c>
      <c r="B533">
        <v>17</v>
      </c>
      <c r="C533" t="s">
        <v>12</v>
      </c>
      <c r="D533" t="s">
        <v>38</v>
      </c>
      <c r="E533" t="s">
        <v>18</v>
      </c>
      <c r="F533" t="s">
        <v>55</v>
      </c>
      <c r="G533">
        <v>115060.52</v>
      </c>
      <c r="H533" t="s">
        <v>16</v>
      </c>
      <c r="I533">
        <v>0</v>
      </c>
      <c r="J533">
        <v>20</v>
      </c>
      <c r="K533">
        <v>0</v>
      </c>
      <c r="L533">
        <v>0</v>
      </c>
    </row>
    <row r="534" spans="1:12">
      <c r="A534">
        <v>3613313</v>
      </c>
      <c r="B534">
        <v>43</v>
      </c>
      <c r="C534" t="s">
        <v>12</v>
      </c>
      <c r="D534" t="s">
        <v>21</v>
      </c>
      <c r="E534" t="s">
        <v>32</v>
      </c>
      <c r="F534" t="s">
        <v>29</v>
      </c>
      <c r="G534">
        <v>51288.14</v>
      </c>
      <c r="H534" t="s">
        <v>16</v>
      </c>
      <c r="I534">
        <v>0</v>
      </c>
      <c r="J534">
        <v>60</v>
      </c>
      <c r="K534">
        <v>0</v>
      </c>
      <c r="L534">
        <v>0</v>
      </c>
    </row>
    <row r="535" spans="1:12">
      <c r="A535">
        <v>3630600</v>
      </c>
      <c r="B535">
        <v>59</v>
      </c>
      <c r="C535" t="s">
        <v>12</v>
      </c>
      <c r="D535" t="s">
        <v>13</v>
      </c>
      <c r="E535" t="s">
        <v>18</v>
      </c>
      <c r="F535" t="s">
        <v>23</v>
      </c>
      <c r="G535">
        <v>154292.88</v>
      </c>
      <c r="H535" t="s">
        <v>16</v>
      </c>
      <c r="I535">
        <v>0</v>
      </c>
      <c r="J535">
        <v>34</v>
      </c>
      <c r="K535">
        <v>0</v>
      </c>
      <c r="L535">
        <v>0</v>
      </c>
    </row>
    <row r="536" spans="1:12">
      <c r="A536">
        <v>3634964</v>
      </c>
      <c r="B536">
        <v>23</v>
      </c>
      <c r="C536" t="s">
        <v>12</v>
      </c>
      <c r="D536" t="s">
        <v>13</v>
      </c>
      <c r="E536" t="s">
        <v>18</v>
      </c>
      <c r="F536" t="s">
        <v>15</v>
      </c>
      <c r="G536">
        <v>88744.88</v>
      </c>
      <c r="H536" t="s">
        <v>20</v>
      </c>
      <c r="I536">
        <v>0</v>
      </c>
      <c r="J536">
        <v>40</v>
      </c>
      <c r="K536">
        <v>0</v>
      </c>
      <c r="L536">
        <v>0</v>
      </c>
    </row>
    <row r="537" spans="1:12">
      <c r="A537">
        <v>3643955</v>
      </c>
      <c r="B537">
        <v>48</v>
      </c>
      <c r="C537" t="s">
        <v>50</v>
      </c>
      <c r="D537" t="s">
        <v>13</v>
      </c>
      <c r="E537" t="s">
        <v>25</v>
      </c>
      <c r="F537" t="s">
        <v>50</v>
      </c>
      <c r="G537">
        <v>27415.4</v>
      </c>
      <c r="H537" t="s">
        <v>20</v>
      </c>
      <c r="I537">
        <v>0</v>
      </c>
      <c r="J537">
        <v>40</v>
      </c>
      <c r="K537">
        <v>7217</v>
      </c>
      <c r="L537">
        <v>1</v>
      </c>
    </row>
    <row r="538" spans="1:12">
      <c r="A538">
        <v>3647630</v>
      </c>
      <c r="B538">
        <v>46</v>
      </c>
      <c r="C538" t="s">
        <v>36</v>
      </c>
      <c r="D538" t="s">
        <v>24</v>
      </c>
      <c r="E538" t="s">
        <v>18</v>
      </c>
      <c r="F538" t="s">
        <v>39</v>
      </c>
      <c r="G538">
        <v>62609.31</v>
      </c>
      <c r="H538" t="s">
        <v>16</v>
      </c>
      <c r="I538">
        <v>0</v>
      </c>
      <c r="J538">
        <v>40</v>
      </c>
      <c r="K538">
        <v>0</v>
      </c>
      <c r="L538">
        <v>0</v>
      </c>
    </row>
    <row r="539" spans="1:12">
      <c r="A539">
        <v>3650188</v>
      </c>
      <c r="B539">
        <v>45</v>
      </c>
      <c r="C539" t="s">
        <v>12</v>
      </c>
      <c r="D539" t="s">
        <v>24</v>
      </c>
      <c r="E539" t="s">
        <v>25</v>
      </c>
      <c r="F539" t="s">
        <v>27</v>
      </c>
      <c r="G539">
        <v>40475.97</v>
      </c>
      <c r="H539" t="s">
        <v>20</v>
      </c>
      <c r="I539">
        <v>0</v>
      </c>
      <c r="J539">
        <v>50</v>
      </c>
      <c r="K539">
        <v>18513</v>
      </c>
      <c r="L539">
        <v>1</v>
      </c>
    </row>
    <row r="540" spans="1:12">
      <c r="A540">
        <v>3656868</v>
      </c>
      <c r="B540">
        <v>35</v>
      </c>
      <c r="C540" t="s">
        <v>34</v>
      </c>
      <c r="D540" t="s">
        <v>39</v>
      </c>
      <c r="E540" t="s">
        <v>25</v>
      </c>
      <c r="F540" t="s">
        <v>39</v>
      </c>
      <c r="G540">
        <v>24147.69</v>
      </c>
      <c r="H540" t="s">
        <v>20</v>
      </c>
      <c r="I540">
        <v>0</v>
      </c>
      <c r="J540">
        <v>50</v>
      </c>
      <c r="K540">
        <v>8436</v>
      </c>
      <c r="L540">
        <v>1</v>
      </c>
    </row>
    <row r="541" spans="1:12">
      <c r="A541">
        <v>3663663</v>
      </c>
      <c r="B541">
        <v>38</v>
      </c>
      <c r="C541" t="s">
        <v>12</v>
      </c>
      <c r="D541" t="s">
        <v>13</v>
      </c>
      <c r="E541" t="s">
        <v>25</v>
      </c>
      <c r="F541" t="s">
        <v>26</v>
      </c>
      <c r="G541">
        <v>7147.78</v>
      </c>
      <c r="H541" t="s">
        <v>20</v>
      </c>
      <c r="I541">
        <v>0</v>
      </c>
      <c r="J541">
        <v>40</v>
      </c>
      <c r="K541">
        <v>0</v>
      </c>
      <c r="L541">
        <v>0</v>
      </c>
    </row>
    <row r="542" spans="1:12">
      <c r="A542">
        <v>3665288</v>
      </c>
      <c r="B542">
        <v>25</v>
      </c>
      <c r="C542" t="s">
        <v>12</v>
      </c>
      <c r="D542" t="s">
        <v>24</v>
      </c>
      <c r="E542" t="s">
        <v>18</v>
      </c>
      <c r="F542" t="s">
        <v>41</v>
      </c>
      <c r="G542">
        <v>189962.59</v>
      </c>
      <c r="H542" t="s">
        <v>20</v>
      </c>
      <c r="I542">
        <v>0</v>
      </c>
      <c r="J542">
        <v>40</v>
      </c>
      <c r="K542">
        <v>0</v>
      </c>
      <c r="L542">
        <v>0</v>
      </c>
    </row>
    <row r="543" spans="1:12">
      <c r="A543">
        <v>3665576</v>
      </c>
      <c r="B543">
        <v>55</v>
      </c>
      <c r="C543" t="s">
        <v>12</v>
      </c>
      <c r="D543" t="s">
        <v>24</v>
      </c>
      <c r="E543" t="s">
        <v>48</v>
      </c>
      <c r="F543" t="s">
        <v>26</v>
      </c>
      <c r="G543">
        <v>164211.16</v>
      </c>
      <c r="H543" t="s">
        <v>16</v>
      </c>
      <c r="I543">
        <v>0</v>
      </c>
      <c r="J543">
        <v>55</v>
      </c>
      <c r="K543">
        <v>0</v>
      </c>
      <c r="L543">
        <v>0</v>
      </c>
    </row>
    <row r="544" spans="1:12">
      <c r="A544">
        <v>3666173</v>
      </c>
      <c r="B544">
        <v>22</v>
      </c>
      <c r="C544" t="s">
        <v>12</v>
      </c>
      <c r="D544" t="s">
        <v>13</v>
      </c>
      <c r="E544" t="s">
        <v>18</v>
      </c>
      <c r="F544" t="s">
        <v>45</v>
      </c>
      <c r="G544">
        <v>110504.79</v>
      </c>
      <c r="H544" t="s">
        <v>20</v>
      </c>
      <c r="I544">
        <v>0</v>
      </c>
      <c r="J544">
        <v>24</v>
      </c>
      <c r="K544">
        <v>0</v>
      </c>
      <c r="L544">
        <v>0</v>
      </c>
    </row>
    <row r="545" spans="1:12">
      <c r="A545">
        <v>3673140</v>
      </c>
      <c r="B545">
        <v>44</v>
      </c>
      <c r="C545" t="s">
        <v>12</v>
      </c>
      <c r="D545" t="s">
        <v>21</v>
      </c>
      <c r="E545" t="s">
        <v>25</v>
      </c>
      <c r="F545" t="s">
        <v>19</v>
      </c>
      <c r="G545">
        <v>33651.43</v>
      </c>
      <c r="H545" t="s">
        <v>20</v>
      </c>
      <c r="I545">
        <v>0</v>
      </c>
      <c r="J545">
        <v>45</v>
      </c>
      <c r="K545">
        <v>0</v>
      </c>
      <c r="L545">
        <v>0</v>
      </c>
    </row>
    <row r="546" spans="1:12">
      <c r="A546">
        <v>3673630</v>
      </c>
      <c r="B546">
        <v>62</v>
      </c>
      <c r="C546" t="s">
        <v>36</v>
      </c>
      <c r="D546" t="s">
        <v>21</v>
      </c>
      <c r="E546" t="s">
        <v>25</v>
      </c>
      <c r="F546" t="s">
        <v>15</v>
      </c>
      <c r="G546">
        <v>40079.480000000003</v>
      </c>
      <c r="H546" t="s">
        <v>20</v>
      </c>
      <c r="I546">
        <v>0</v>
      </c>
      <c r="J546">
        <v>40</v>
      </c>
      <c r="K546">
        <v>77901</v>
      </c>
      <c r="L546">
        <v>1</v>
      </c>
    </row>
    <row r="547" spans="1:12">
      <c r="A547">
        <v>3677227</v>
      </c>
      <c r="B547">
        <v>27</v>
      </c>
      <c r="C547" t="s">
        <v>35</v>
      </c>
      <c r="D547" t="s">
        <v>24</v>
      </c>
      <c r="E547" t="s">
        <v>18</v>
      </c>
      <c r="F547" t="s">
        <v>27</v>
      </c>
      <c r="G547">
        <v>229417.24</v>
      </c>
      <c r="H547" t="s">
        <v>16</v>
      </c>
      <c r="I547">
        <v>0</v>
      </c>
      <c r="J547">
        <v>40</v>
      </c>
      <c r="K547">
        <v>0</v>
      </c>
      <c r="L547">
        <v>0</v>
      </c>
    </row>
    <row r="548" spans="1:12">
      <c r="A548">
        <v>3683760</v>
      </c>
      <c r="B548">
        <v>35</v>
      </c>
      <c r="C548" t="s">
        <v>12</v>
      </c>
      <c r="D548" t="s">
        <v>21</v>
      </c>
      <c r="E548" t="s">
        <v>25</v>
      </c>
      <c r="F548" t="s">
        <v>29</v>
      </c>
      <c r="G548">
        <v>314194.62</v>
      </c>
      <c r="H548" t="s">
        <v>16</v>
      </c>
      <c r="I548">
        <v>0</v>
      </c>
      <c r="J548">
        <v>40</v>
      </c>
      <c r="K548">
        <v>0</v>
      </c>
      <c r="L548">
        <v>0</v>
      </c>
    </row>
    <row r="549" spans="1:12">
      <c r="A549">
        <v>3690282</v>
      </c>
      <c r="B549">
        <v>59</v>
      </c>
      <c r="C549" t="s">
        <v>36</v>
      </c>
      <c r="D549" t="s">
        <v>42</v>
      </c>
      <c r="E549" t="s">
        <v>25</v>
      </c>
      <c r="F549" t="s">
        <v>26</v>
      </c>
      <c r="G549">
        <v>25218.36</v>
      </c>
      <c r="H549" t="s">
        <v>20</v>
      </c>
      <c r="I549">
        <v>0</v>
      </c>
      <c r="J549">
        <v>40</v>
      </c>
      <c r="K549">
        <v>0</v>
      </c>
      <c r="L549">
        <v>0</v>
      </c>
    </row>
    <row r="550" spans="1:12">
      <c r="A550">
        <v>3690485</v>
      </c>
      <c r="B550">
        <v>30</v>
      </c>
      <c r="C550" t="s">
        <v>12</v>
      </c>
      <c r="D550" t="s">
        <v>13</v>
      </c>
      <c r="E550" t="s">
        <v>22</v>
      </c>
      <c r="F550" t="s">
        <v>39</v>
      </c>
      <c r="G550">
        <v>217277.34</v>
      </c>
      <c r="H550" t="s">
        <v>16</v>
      </c>
      <c r="I550">
        <v>0</v>
      </c>
      <c r="J550">
        <v>40</v>
      </c>
      <c r="K550">
        <v>0</v>
      </c>
      <c r="L550">
        <v>0</v>
      </c>
    </row>
    <row r="551" spans="1:12">
      <c r="A551">
        <v>3692149</v>
      </c>
      <c r="B551">
        <v>39</v>
      </c>
      <c r="C551" t="s">
        <v>12</v>
      </c>
      <c r="D551" t="s">
        <v>21</v>
      </c>
      <c r="E551" t="s">
        <v>18</v>
      </c>
      <c r="F551" t="s">
        <v>30</v>
      </c>
      <c r="G551">
        <v>197192.92</v>
      </c>
      <c r="H551" t="s">
        <v>16</v>
      </c>
      <c r="I551">
        <v>0</v>
      </c>
      <c r="J551">
        <v>40</v>
      </c>
      <c r="K551">
        <v>0</v>
      </c>
      <c r="L551">
        <v>0</v>
      </c>
    </row>
    <row r="552" spans="1:12">
      <c r="A552">
        <v>3707909</v>
      </c>
      <c r="B552">
        <v>59</v>
      </c>
      <c r="C552" t="s">
        <v>36</v>
      </c>
      <c r="D552" t="s">
        <v>24</v>
      </c>
      <c r="E552" t="s">
        <v>25</v>
      </c>
      <c r="F552" t="s">
        <v>39</v>
      </c>
      <c r="G552">
        <v>11008.39</v>
      </c>
      <c r="H552" t="s">
        <v>20</v>
      </c>
      <c r="I552">
        <v>0</v>
      </c>
      <c r="J552">
        <v>50</v>
      </c>
      <c r="K552">
        <v>-402</v>
      </c>
      <c r="L552">
        <v>1</v>
      </c>
    </row>
    <row r="553" spans="1:12">
      <c r="A553">
        <v>3711802</v>
      </c>
      <c r="B553">
        <v>18</v>
      </c>
      <c r="C553" t="s">
        <v>12</v>
      </c>
      <c r="D553" t="s">
        <v>38</v>
      </c>
      <c r="E553" t="s">
        <v>18</v>
      </c>
      <c r="F553" t="s">
        <v>26</v>
      </c>
      <c r="G553">
        <v>33332.11</v>
      </c>
      <c r="H553" t="s">
        <v>20</v>
      </c>
      <c r="I553">
        <v>0</v>
      </c>
      <c r="J553">
        <v>5</v>
      </c>
      <c r="K553">
        <v>0</v>
      </c>
      <c r="L553">
        <v>0</v>
      </c>
    </row>
    <row r="554" spans="1:12">
      <c r="A554">
        <v>3715441</v>
      </c>
      <c r="B554">
        <v>22</v>
      </c>
      <c r="C554" t="s">
        <v>12</v>
      </c>
      <c r="D554" t="s">
        <v>31</v>
      </c>
      <c r="E554" t="s">
        <v>18</v>
      </c>
      <c r="F554" t="s">
        <v>41</v>
      </c>
      <c r="G554">
        <v>106734.77</v>
      </c>
      <c r="H554" t="s">
        <v>16</v>
      </c>
      <c r="I554">
        <v>0</v>
      </c>
      <c r="J554">
        <v>36</v>
      </c>
      <c r="K554">
        <v>0</v>
      </c>
      <c r="L554">
        <v>0</v>
      </c>
    </row>
    <row r="555" spans="1:12">
      <c r="A555">
        <v>3716445</v>
      </c>
      <c r="B555">
        <v>51</v>
      </c>
      <c r="C555" t="s">
        <v>12</v>
      </c>
      <c r="D555" t="s">
        <v>24</v>
      </c>
      <c r="E555" t="s">
        <v>14</v>
      </c>
      <c r="F555" t="s">
        <v>23</v>
      </c>
      <c r="G555">
        <v>162093.26</v>
      </c>
      <c r="H555" t="s">
        <v>16</v>
      </c>
      <c r="I555">
        <v>0</v>
      </c>
      <c r="J555">
        <v>40</v>
      </c>
      <c r="K555">
        <v>0</v>
      </c>
      <c r="L555">
        <v>0</v>
      </c>
    </row>
    <row r="556" spans="1:12">
      <c r="A556">
        <v>3718723</v>
      </c>
      <c r="B556">
        <v>66</v>
      </c>
      <c r="C556" t="s">
        <v>12</v>
      </c>
      <c r="D556" t="s">
        <v>21</v>
      </c>
      <c r="E556" t="s">
        <v>32</v>
      </c>
      <c r="F556" t="s">
        <v>30</v>
      </c>
      <c r="G556">
        <v>96057.04</v>
      </c>
      <c r="H556" t="s">
        <v>16</v>
      </c>
      <c r="I556">
        <v>0</v>
      </c>
      <c r="J556">
        <v>40</v>
      </c>
      <c r="K556">
        <v>5072</v>
      </c>
      <c r="L556">
        <v>1</v>
      </c>
    </row>
    <row r="557" spans="1:12">
      <c r="A557">
        <v>3728183</v>
      </c>
      <c r="B557">
        <v>49</v>
      </c>
      <c r="C557" t="s">
        <v>37</v>
      </c>
      <c r="D557" t="s">
        <v>33</v>
      </c>
      <c r="E557" t="s">
        <v>22</v>
      </c>
      <c r="F557" t="s">
        <v>39</v>
      </c>
      <c r="G557">
        <v>217874.98</v>
      </c>
      <c r="H557" t="s">
        <v>16</v>
      </c>
      <c r="I557">
        <v>0</v>
      </c>
      <c r="J557">
        <v>40</v>
      </c>
      <c r="K557">
        <v>7430</v>
      </c>
      <c r="L557">
        <v>1</v>
      </c>
    </row>
    <row r="558" spans="1:12">
      <c r="A558">
        <v>3729397</v>
      </c>
      <c r="B558">
        <v>32</v>
      </c>
      <c r="C558" t="s">
        <v>12</v>
      </c>
      <c r="D558" t="s">
        <v>24</v>
      </c>
      <c r="E558" t="s">
        <v>18</v>
      </c>
      <c r="F558" t="s">
        <v>15</v>
      </c>
      <c r="G558">
        <v>66932.759999999995</v>
      </c>
      <c r="H558" t="s">
        <v>20</v>
      </c>
      <c r="I558">
        <v>0</v>
      </c>
      <c r="J558">
        <v>40</v>
      </c>
      <c r="K558">
        <v>0</v>
      </c>
      <c r="L558">
        <v>0</v>
      </c>
    </row>
    <row r="559" spans="1:12">
      <c r="A559">
        <v>3732203</v>
      </c>
      <c r="B559">
        <v>34</v>
      </c>
      <c r="C559" t="s">
        <v>12</v>
      </c>
      <c r="D559" t="s">
        <v>13</v>
      </c>
      <c r="E559" t="s">
        <v>22</v>
      </c>
      <c r="F559" t="s">
        <v>23</v>
      </c>
      <c r="G559">
        <v>299877.32</v>
      </c>
      <c r="H559" t="s">
        <v>16</v>
      </c>
      <c r="I559">
        <v>0</v>
      </c>
      <c r="J559">
        <v>30</v>
      </c>
      <c r="K559">
        <v>0</v>
      </c>
      <c r="L559">
        <v>0</v>
      </c>
    </row>
    <row r="560" spans="1:12">
      <c r="A560">
        <v>3732616</v>
      </c>
      <c r="B560">
        <v>33</v>
      </c>
      <c r="C560" t="s">
        <v>12</v>
      </c>
      <c r="D560" t="s">
        <v>42</v>
      </c>
      <c r="E560" t="s">
        <v>25</v>
      </c>
      <c r="F560" t="s">
        <v>46</v>
      </c>
      <c r="G560">
        <v>48288.7</v>
      </c>
      <c r="H560" t="s">
        <v>20</v>
      </c>
      <c r="I560">
        <v>0</v>
      </c>
      <c r="J560">
        <v>40</v>
      </c>
      <c r="K560">
        <v>0</v>
      </c>
      <c r="L560">
        <v>0</v>
      </c>
    </row>
    <row r="561" spans="1:12">
      <c r="A561">
        <v>3737260</v>
      </c>
      <c r="B561">
        <v>73</v>
      </c>
      <c r="C561" t="s">
        <v>36</v>
      </c>
      <c r="D561" t="s">
        <v>47</v>
      </c>
      <c r="E561" t="s">
        <v>25</v>
      </c>
      <c r="F561" t="s">
        <v>54</v>
      </c>
      <c r="G561">
        <v>48618.95</v>
      </c>
      <c r="H561" t="s">
        <v>20</v>
      </c>
      <c r="I561">
        <v>0</v>
      </c>
      <c r="J561">
        <v>20</v>
      </c>
      <c r="K561">
        <v>0</v>
      </c>
      <c r="L561">
        <v>0</v>
      </c>
    </row>
    <row r="562" spans="1:12">
      <c r="A562">
        <v>3737931</v>
      </c>
      <c r="B562">
        <v>34</v>
      </c>
      <c r="C562" t="s">
        <v>12</v>
      </c>
      <c r="D562" t="s">
        <v>24</v>
      </c>
      <c r="E562" t="s">
        <v>25</v>
      </c>
      <c r="F562" t="s">
        <v>27</v>
      </c>
      <c r="G562">
        <v>45718.23</v>
      </c>
      <c r="H562" t="s">
        <v>20</v>
      </c>
      <c r="I562">
        <v>0</v>
      </c>
      <c r="J562">
        <v>40</v>
      </c>
      <c r="K562">
        <v>8614</v>
      </c>
      <c r="L562">
        <v>1</v>
      </c>
    </row>
    <row r="563" spans="1:12">
      <c r="A563">
        <v>3738306</v>
      </c>
      <c r="B563">
        <v>41</v>
      </c>
      <c r="C563" t="s">
        <v>12</v>
      </c>
      <c r="D563" t="s">
        <v>21</v>
      </c>
      <c r="E563" t="s">
        <v>25</v>
      </c>
      <c r="F563" t="s">
        <v>29</v>
      </c>
      <c r="G563">
        <v>49161.35</v>
      </c>
      <c r="H563" t="s">
        <v>20</v>
      </c>
      <c r="I563">
        <v>0</v>
      </c>
      <c r="J563">
        <v>40</v>
      </c>
      <c r="K563">
        <v>0</v>
      </c>
      <c r="L563">
        <v>0</v>
      </c>
    </row>
    <row r="564" spans="1:12">
      <c r="A564">
        <v>3739921</v>
      </c>
      <c r="B564">
        <v>50</v>
      </c>
      <c r="C564" t="s">
        <v>36</v>
      </c>
      <c r="D564" t="s">
        <v>24</v>
      </c>
      <c r="E564" t="s">
        <v>25</v>
      </c>
      <c r="F564" t="s">
        <v>54</v>
      </c>
      <c r="G564">
        <v>41471.410000000003</v>
      </c>
      <c r="H564" t="s">
        <v>20</v>
      </c>
      <c r="I564">
        <v>0</v>
      </c>
      <c r="J564">
        <v>44</v>
      </c>
      <c r="K564">
        <v>6286</v>
      </c>
      <c r="L564">
        <v>1</v>
      </c>
    </row>
    <row r="565" spans="1:12">
      <c r="A565">
        <v>3745285</v>
      </c>
      <c r="B565">
        <v>35</v>
      </c>
      <c r="C565" t="s">
        <v>12</v>
      </c>
      <c r="D565" t="s">
        <v>31</v>
      </c>
      <c r="E565" t="s">
        <v>18</v>
      </c>
      <c r="F565" t="s">
        <v>15</v>
      </c>
      <c r="G565">
        <v>27632.54</v>
      </c>
      <c r="H565" t="s">
        <v>16</v>
      </c>
      <c r="I565">
        <v>0</v>
      </c>
      <c r="J565">
        <v>65</v>
      </c>
      <c r="K565">
        <v>0</v>
      </c>
      <c r="L565">
        <v>0</v>
      </c>
    </row>
    <row r="566" spans="1:12">
      <c r="A566">
        <v>3749148</v>
      </c>
      <c r="B566">
        <v>31</v>
      </c>
      <c r="C566" t="s">
        <v>12</v>
      </c>
      <c r="D566" t="s">
        <v>31</v>
      </c>
      <c r="E566" t="s">
        <v>18</v>
      </c>
      <c r="F566" t="s">
        <v>15</v>
      </c>
      <c r="G566">
        <v>81517.56</v>
      </c>
      <c r="H566" t="s">
        <v>16</v>
      </c>
      <c r="I566">
        <v>0</v>
      </c>
      <c r="J566">
        <v>40</v>
      </c>
      <c r="K566">
        <v>0</v>
      </c>
      <c r="L566">
        <v>0</v>
      </c>
    </row>
    <row r="567" spans="1:12">
      <c r="A567">
        <v>3756876</v>
      </c>
      <c r="B567">
        <v>66</v>
      </c>
      <c r="C567" t="s">
        <v>50</v>
      </c>
      <c r="D567" t="s">
        <v>13</v>
      </c>
      <c r="E567" t="s">
        <v>25</v>
      </c>
      <c r="F567" t="s">
        <v>50</v>
      </c>
      <c r="G567">
        <v>58054.74</v>
      </c>
      <c r="H567" t="s">
        <v>20</v>
      </c>
      <c r="I567">
        <v>0</v>
      </c>
      <c r="J567">
        <v>40</v>
      </c>
      <c r="K567">
        <v>0</v>
      </c>
      <c r="L567">
        <v>0</v>
      </c>
    </row>
    <row r="568" spans="1:12">
      <c r="A568">
        <v>3760426</v>
      </c>
      <c r="B568">
        <v>55</v>
      </c>
      <c r="C568" t="s">
        <v>12</v>
      </c>
      <c r="D568" t="s">
        <v>24</v>
      </c>
      <c r="E568" t="s">
        <v>25</v>
      </c>
      <c r="F568" t="s">
        <v>39</v>
      </c>
      <c r="G568">
        <v>53577.25</v>
      </c>
      <c r="H568" t="s">
        <v>20</v>
      </c>
      <c r="I568">
        <v>0</v>
      </c>
      <c r="J568">
        <v>40</v>
      </c>
      <c r="K568">
        <v>962</v>
      </c>
      <c r="L568">
        <v>1</v>
      </c>
    </row>
    <row r="569" spans="1:12">
      <c r="A569">
        <v>3760730</v>
      </c>
      <c r="B569">
        <v>33</v>
      </c>
      <c r="C569" t="s">
        <v>12</v>
      </c>
      <c r="D569" t="s">
        <v>21</v>
      </c>
      <c r="E569" t="s">
        <v>22</v>
      </c>
      <c r="F569" t="s">
        <v>23</v>
      </c>
      <c r="G569">
        <v>61991.92</v>
      </c>
      <c r="H569" t="s">
        <v>16</v>
      </c>
      <c r="I569">
        <v>0</v>
      </c>
      <c r="J569">
        <v>65</v>
      </c>
      <c r="K569">
        <v>0</v>
      </c>
      <c r="L569">
        <v>0</v>
      </c>
    </row>
    <row r="570" spans="1:12">
      <c r="A570">
        <v>3760876</v>
      </c>
      <c r="B570">
        <v>40</v>
      </c>
      <c r="C570" t="s">
        <v>40</v>
      </c>
      <c r="D570" t="s">
        <v>21</v>
      </c>
      <c r="E570" t="s">
        <v>25</v>
      </c>
      <c r="F570" t="s">
        <v>27</v>
      </c>
      <c r="G570">
        <v>19944.349999999999</v>
      </c>
      <c r="H570" t="s">
        <v>20</v>
      </c>
      <c r="I570">
        <v>0</v>
      </c>
      <c r="J570">
        <v>40</v>
      </c>
      <c r="K570">
        <v>14491</v>
      </c>
      <c r="L570">
        <v>1</v>
      </c>
    </row>
    <row r="571" spans="1:12">
      <c r="A571">
        <v>3768487</v>
      </c>
      <c r="B571">
        <v>50</v>
      </c>
      <c r="C571" t="s">
        <v>35</v>
      </c>
      <c r="D571" t="s">
        <v>13</v>
      </c>
      <c r="E571" t="s">
        <v>25</v>
      </c>
      <c r="F571" t="s">
        <v>26</v>
      </c>
      <c r="G571">
        <v>38682.78</v>
      </c>
      <c r="H571" t="s">
        <v>20</v>
      </c>
      <c r="I571">
        <v>0</v>
      </c>
      <c r="J571">
        <v>70</v>
      </c>
      <c r="K571">
        <v>0</v>
      </c>
      <c r="L571">
        <v>0</v>
      </c>
    </row>
    <row r="572" spans="1:12">
      <c r="A572">
        <v>3768899</v>
      </c>
      <c r="B572">
        <v>71</v>
      </c>
      <c r="C572" t="s">
        <v>12</v>
      </c>
      <c r="D572" t="s">
        <v>24</v>
      </c>
      <c r="E572" t="s">
        <v>18</v>
      </c>
      <c r="F572" t="s">
        <v>27</v>
      </c>
      <c r="G572">
        <v>96478.26</v>
      </c>
      <c r="H572" t="s">
        <v>16</v>
      </c>
      <c r="I572">
        <v>0</v>
      </c>
      <c r="J572">
        <v>14</v>
      </c>
      <c r="K572">
        <v>0</v>
      </c>
      <c r="L572">
        <v>0</v>
      </c>
    </row>
    <row r="573" spans="1:12">
      <c r="A573">
        <v>3769829</v>
      </c>
      <c r="B573">
        <v>65</v>
      </c>
      <c r="C573" t="s">
        <v>34</v>
      </c>
      <c r="D573" t="s">
        <v>44</v>
      </c>
      <c r="E573" t="s">
        <v>25</v>
      </c>
      <c r="F573" t="s">
        <v>26</v>
      </c>
      <c r="G573">
        <v>47063.94</v>
      </c>
      <c r="H573" t="s">
        <v>20</v>
      </c>
      <c r="I573">
        <v>0</v>
      </c>
      <c r="J573">
        <v>45</v>
      </c>
      <c r="K573">
        <v>0</v>
      </c>
      <c r="L573">
        <v>0</v>
      </c>
    </row>
    <row r="574" spans="1:12">
      <c r="A574">
        <v>3773994</v>
      </c>
      <c r="B574">
        <v>36</v>
      </c>
      <c r="C574" t="s">
        <v>34</v>
      </c>
      <c r="D574" t="s">
        <v>21</v>
      </c>
      <c r="E574" t="s">
        <v>14</v>
      </c>
      <c r="F574" t="s">
        <v>15</v>
      </c>
      <c r="G574">
        <v>96768.75</v>
      </c>
      <c r="H574" t="s">
        <v>16</v>
      </c>
      <c r="I574">
        <v>0</v>
      </c>
      <c r="J574">
        <v>16</v>
      </c>
      <c r="K574">
        <v>0</v>
      </c>
      <c r="L574">
        <v>0</v>
      </c>
    </row>
    <row r="575" spans="1:12">
      <c r="A575">
        <v>3776226</v>
      </c>
      <c r="B575">
        <v>49</v>
      </c>
      <c r="C575" t="s">
        <v>12</v>
      </c>
      <c r="D575" t="s">
        <v>47</v>
      </c>
      <c r="E575" t="s">
        <v>25</v>
      </c>
      <c r="F575" t="s">
        <v>26</v>
      </c>
      <c r="G575">
        <v>49389.22</v>
      </c>
      <c r="H575" t="s">
        <v>20</v>
      </c>
      <c r="I575">
        <v>0</v>
      </c>
      <c r="J575">
        <v>40</v>
      </c>
      <c r="K575">
        <v>0</v>
      </c>
      <c r="L575">
        <v>0</v>
      </c>
    </row>
    <row r="576" spans="1:12">
      <c r="A576">
        <v>3784512</v>
      </c>
      <c r="B576">
        <v>41</v>
      </c>
      <c r="C576" t="s">
        <v>12</v>
      </c>
      <c r="D576" t="s">
        <v>21</v>
      </c>
      <c r="E576" t="s">
        <v>25</v>
      </c>
      <c r="F576" t="s">
        <v>29</v>
      </c>
      <c r="G576">
        <v>35261.18</v>
      </c>
      <c r="H576" t="s">
        <v>20</v>
      </c>
      <c r="I576">
        <v>0</v>
      </c>
      <c r="J576">
        <v>40</v>
      </c>
      <c r="K576">
        <v>0</v>
      </c>
      <c r="L576">
        <v>0</v>
      </c>
    </row>
    <row r="577" spans="1:12">
      <c r="A577">
        <v>3789693</v>
      </c>
      <c r="B577">
        <v>35</v>
      </c>
      <c r="C577" t="s">
        <v>12</v>
      </c>
      <c r="D577" t="s">
        <v>24</v>
      </c>
      <c r="E577" t="s">
        <v>25</v>
      </c>
      <c r="F577" t="s">
        <v>30</v>
      </c>
      <c r="G577">
        <v>30242.65</v>
      </c>
      <c r="H577" t="s">
        <v>20</v>
      </c>
      <c r="I577">
        <v>0</v>
      </c>
      <c r="J577">
        <v>50</v>
      </c>
      <c r="K577">
        <v>0</v>
      </c>
      <c r="L577">
        <v>0</v>
      </c>
    </row>
    <row r="578" spans="1:12">
      <c r="A578">
        <v>3797544</v>
      </c>
      <c r="B578">
        <v>51</v>
      </c>
      <c r="C578" t="s">
        <v>12</v>
      </c>
      <c r="D578" t="s">
        <v>13</v>
      </c>
      <c r="E578" t="s">
        <v>25</v>
      </c>
      <c r="F578" t="s">
        <v>45</v>
      </c>
      <c r="G578">
        <v>65007.68</v>
      </c>
      <c r="H578" t="s">
        <v>20</v>
      </c>
      <c r="I578">
        <v>0</v>
      </c>
      <c r="J578">
        <v>50</v>
      </c>
      <c r="K578">
        <v>0</v>
      </c>
      <c r="L578">
        <v>0</v>
      </c>
    </row>
    <row r="579" spans="1:12">
      <c r="A579">
        <v>3799735</v>
      </c>
      <c r="B579">
        <v>83</v>
      </c>
      <c r="C579" t="s">
        <v>12</v>
      </c>
      <c r="D579" t="s">
        <v>21</v>
      </c>
      <c r="E579" t="s">
        <v>32</v>
      </c>
      <c r="F579" t="s">
        <v>54</v>
      </c>
      <c r="G579">
        <v>65460.800000000003</v>
      </c>
      <c r="H579" t="s">
        <v>20</v>
      </c>
      <c r="I579">
        <v>0</v>
      </c>
      <c r="J579">
        <v>55</v>
      </c>
      <c r="K579">
        <v>0</v>
      </c>
      <c r="L579">
        <v>0</v>
      </c>
    </row>
    <row r="580" spans="1:12">
      <c r="A580">
        <v>3813044</v>
      </c>
      <c r="B580">
        <v>74</v>
      </c>
      <c r="C580" t="s">
        <v>34</v>
      </c>
      <c r="D580" t="s">
        <v>13</v>
      </c>
      <c r="E580" t="s">
        <v>25</v>
      </c>
      <c r="F580" t="s">
        <v>39</v>
      </c>
      <c r="G580">
        <v>49297.77</v>
      </c>
      <c r="H580" t="s">
        <v>20</v>
      </c>
      <c r="I580">
        <v>1098.666667</v>
      </c>
      <c r="J580">
        <v>35</v>
      </c>
      <c r="K580">
        <v>0</v>
      </c>
      <c r="L580">
        <v>0</v>
      </c>
    </row>
    <row r="581" spans="1:12">
      <c r="A581">
        <v>3814145</v>
      </c>
      <c r="B581">
        <v>66</v>
      </c>
      <c r="C581" t="s">
        <v>12</v>
      </c>
      <c r="D581" t="s">
        <v>21</v>
      </c>
      <c r="E581" t="s">
        <v>32</v>
      </c>
      <c r="F581" t="s">
        <v>27</v>
      </c>
      <c r="G581">
        <v>60987.96</v>
      </c>
      <c r="H581" t="s">
        <v>16</v>
      </c>
      <c r="I581">
        <v>0</v>
      </c>
      <c r="J581">
        <v>25</v>
      </c>
      <c r="K581">
        <v>0</v>
      </c>
      <c r="L581">
        <v>0</v>
      </c>
    </row>
    <row r="582" spans="1:12">
      <c r="A582">
        <v>3815398</v>
      </c>
      <c r="B582">
        <v>58</v>
      </c>
      <c r="C582" t="s">
        <v>35</v>
      </c>
      <c r="D582" t="s">
        <v>31</v>
      </c>
      <c r="E582" t="s">
        <v>22</v>
      </c>
      <c r="F582" t="s">
        <v>30</v>
      </c>
      <c r="G582">
        <v>62300.23</v>
      </c>
      <c r="H582" t="s">
        <v>20</v>
      </c>
      <c r="I582">
        <v>0</v>
      </c>
      <c r="J582">
        <v>56</v>
      </c>
      <c r="K582">
        <v>0</v>
      </c>
      <c r="L582">
        <v>0</v>
      </c>
    </row>
    <row r="583" spans="1:12">
      <c r="A583">
        <v>3816126</v>
      </c>
      <c r="B583">
        <v>46</v>
      </c>
      <c r="C583" t="s">
        <v>36</v>
      </c>
      <c r="D583" t="s">
        <v>24</v>
      </c>
      <c r="E583" t="s">
        <v>25</v>
      </c>
      <c r="F583" t="s">
        <v>54</v>
      </c>
      <c r="G583">
        <v>68490.06</v>
      </c>
      <c r="H583" t="s">
        <v>20</v>
      </c>
      <c r="I583">
        <v>0</v>
      </c>
      <c r="J583">
        <v>40</v>
      </c>
      <c r="K583">
        <v>0</v>
      </c>
      <c r="L583">
        <v>1</v>
      </c>
    </row>
    <row r="584" spans="1:12">
      <c r="A584">
        <v>3825160</v>
      </c>
      <c r="B584">
        <v>43</v>
      </c>
      <c r="C584" t="s">
        <v>12</v>
      </c>
      <c r="D584" t="s">
        <v>33</v>
      </c>
      <c r="E584" t="s">
        <v>25</v>
      </c>
      <c r="F584" t="s">
        <v>27</v>
      </c>
      <c r="G584">
        <v>42120.31</v>
      </c>
      <c r="H584" t="s">
        <v>20</v>
      </c>
      <c r="I584">
        <v>0</v>
      </c>
      <c r="J584">
        <v>45</v>
      </c>
      <c r="K584">
        <v>11296</v>
      </c>
      <c r="L584">
        <v>1</v>
      </c>
    </row>
    <row r="585" spans="1:12">
      <c r="A585">
        <v>3828470</v>
      </c>
      <c r="B585">
        <v>41</v>
      </c>
      <c r="C585" t="s">
        <v>12</v>
      </c>
      <c r="D585" t="s">
        <v>21</v>
      </c>
      <c r="E585" t="s">
        <v>25</v>
      </c>
      <c r="F585" t="s">
        <v>27</v>
      </c>
      <c r="G585">
        <v>32833.32</v>
      </c>
      <c r="H585" t="s">
        <v>20</v>
      </c>
      <c r="I585">
        <v>0</v>
      </c>
      <c r="J585">
        <v>40</v>
      </c>
      <c r="K585">
        <v>10133</v>
      </c>
      <c r="L585">
        <v>1</v>
      </c>
    </row>
    <row r="586" spans="1:12">
      <c r="A586">
        <v>3834978</v>
      </c>
      <c r="B586">
        <v>32</v>
      </c>
      <c r="C586" t="s">
        <v>12</v>
      </c>
      <c r="D586" t="s">
        <v>13</v>
      </c>
      <c r="E586" t="s">
        <v>25</v>
      </c>
      <c r="F586" t="s">
        <v>19</v>
      </c>
      <c r="G586">
        <v>16792.080000000002</v>
      </c>
      <c r="H586" t="s">
        <v>20</v>
      </c>
      <c r="I586">
        <v>0</v>
      </c>
      <c r="J586">
        <v>60</v>
      </c>
      <c r="K586">
        <v>0</v>
      </c>
      <c r="L586">
        <v>0</v>
      </c>
    </row>
    <row r="587" spans="1:12">
      <c r="A587">
        <v>3835253</v>
      </c>
      <c r="B587">
        <v>28</v>
      </c>
      <c r="C587" t="s">
        <v>12</v>
      </c>
      <c r="D587" t="s">
        <v>24</v>
      </c>
      <c r="E587" t="s">
        <v>25</v>
      </c>
      <c r="F587" t="s">
        <v>27</v>
      </c>
      <c r="G587">
        <v>481259.5</v>
      </c>
      <c r="H587" t="s">
        <v>16</v>
      </c>
      <c r="I587">
        <v>0</v>
      </c>
      <c r="J587">
        <v>40</v>
      </c>
      <c r="K587">
        <v>6264</v>
      </c>
      <c r="L587">
        <v>1</v>
      </c>
    </row>
    <row r="588" spans="1:12">
      <c r="A588">
        <v>3838839</v>
      </c>
      <c r="B588">
        <v>40</v>
      </c>
      <c r="C588" t="s">
        <v>12</v>
      </c>
      <c r="D588" t="s">
        <v>38</v>
      </c>
      <c r="E588" t="s">
        <v>14</v>
      </c>
      <c r="F588" t="s">
        <v>29</v>
      </c>
      <c r="G588">
        <v>146014.32</v>
      </c>
      <c r="H588" t="s">
        <v>20</v>
      </c>
      <c r="I588">
        <v>0</v>
      </c>
      <c r="J588">
        <v>36</v>
      </c>
      <c r="K588">
        <v>0</v>
      </c>
      <c r="L588">
        <v>0</v>
      </c>
    </row>
    <row r="589" spans="1:12">
      <c r="A589">
        <v>3843522</v>
      </c>
      <c r="B589">
        <v>27</v>
      </c>
      <c r="C589" t="s">
        <v>12</v>
      </c>
      <c r="D589" t="s">
        <v>21</v>
      </c>
      <c r="E589" t="s">
        <v>18</v>
      </c>
      <c r="F589" t="s">
        <v>27</v>
      </c>
      <c r="G589">
        <v>46349.41</v>
      </c>
      <c r="H589" t="s">
        <v>16</v>
      </c>
      <c r="I589">
        <v>0</v>
      </c>
      <c r="J589">
        <v>50</v>
      </c>
      <c r="K589">
        <v>0</v>
      </c>
      <c r="L589">
        <v>0</v>
      </c>
    </row>
    <row r="590" spans="1:12">
      <c r="A590">
        <v>3849256</v>
      </c>
      <c r="B590">
        <v>48</v>
      </c>
      <c r="C590" t="s">
        <v>40</v>
      </c>
      <c r="D590" t="s">
        <v>24</v>
      </c>
      <c r="E590" t="s">
        <v>22</v>
      </c>
      <c r="F590" t="s">
        <v>27</v>
      </c>
      <c r="G590">
        <v>51903.79</v>
      </c>
      <c r="H590" t="s">
        <v>20</v>
      </c>
      <c r="I590">
        <v>0</v>
      </c>
      <c r="J590">
        <v>45</v>
      </c>
      <c r="K590">
        <v>0</v>
      </c>
      <c r="L590">
        <v>0</v>
      </c>
    </row>
    <row r="591" spans="1:12">
      <c r="A591">
        <v>3860630</v>
      </c>
      <c r="B591">
        <v>38</v>
      </c>
      <c r="C591" t="s">
        <v>36</v>
      </c>
      <c r="D591" t="s">
        <v>21</v>
      </c>
      <c r="E591" t="s">
        <v>25</v>
      </c>
      <c r="F591" t="s">
        <v>19</v>
      </c>
      <c r="G591">
        <v>25752.21</v>
      </c>
      <c r="H591" t="s">
        <v>20</v>
      </c>
      <c r="I591">
        <v>0</v>
      </c>
      <c r="J591">
        <v>40</v>
      </c>
      <c r="K591">
        <v>0</v>
      </c>
      <c r="L591">
        <v>0</v>
      </c>
    </row>
    <row r="592" spans="1:12">
      <c r="A592">
        <v>3868402</v>
      </c>
      <c r="B592">
        <v>42</v>
      </c>
      <c r="C592" t="s">
        <v>36</v>
      </c>
      <c r="D592" t="s">
        <v>24</v>
      </c>
      <c r="E592" t="s">
        <v>18</v>
      </c>
      <c r="F592" t="s">
        <v>23</v>
      </c>
      <c r="G592">
        <v>20216.990000000002</v>
      </c>
      <c r="H592" t="s">
        <v>16</v>
      </c>
      <c r="I592">
        <v>0</v>
      </c>
      <c r="J592">
        <v>40</v>
      </c>
      <c r="K592">
        <v>99999</v>
      </c>
      <c r="L592">
        <v>1</v>
      </c>
    </row>
    <row r="593" spans="1:12">
      <c r="A593">
        <v>3868667</v>
      </c>
      <c r="B593">
        <v>21</v>
      </c>
      <c r="C593" t="s">
        <v>12</v>
      </c>
      <c r="D593" t="s">
        <v>13</v>
      </c>
      <c r="E593" t="s">
        <v>18</v>
      </c>
      <c r="F593" t="s">
        <v>15</v>
      </c>
      <c r="G593">
        <v>106813.49</v>
      </c>
      <c r="H593" t="s">
        <v>20</v>
      </c>
      <c r="I593">
        <v>0</v>
      </c>
      <c r="J593">
        <v>32</v>
      </c>
      <c r="K593">
        <v>0</v>
      </c>
      <c r="L593">
        <v>0</v>
      </c>
    </row>
    <row r="594" spans="1:12">
      <c r="A594">
        <v>3878358</v>
      </c>
      <c r="B594">
        <v>25</v>
      </c>
      <c r="C594" t="s">
        <v>12</v>
      </c>
      <c r="D594" t="s">
        <v>24</v>
      </c>
      <c r="E594" t="s">
        <v>18</v>
      </c>
      <c r="F594" t="s">
        <v>30</v>
      </c>
      <c r="G594">
        <v>169922</v>
      </c>
      <c r="H594" t="s">
        <v>16</v>
      </c>
      <c r="I594">
        <v>0</v>
      </c>
      <c r="J594">
        <v>40</v>
      </c>
      <c r="K594">
        <v>0</v>
      </c>
      <c r="L594">
        <v>0</v>
      </c>
    </row>
    <row r="595" spans="1:12">
      <c r="A595">
        <v>3879389</v>
      </c>
      <c r="B595">
        <v>47</v>
      </c>
      <c r="C595" t="s">
        <v>12</v>
      </c>
      <c r="D595" t="s">
        <v>21</v>
      </c>
      <c r="E595" t="s">
        <v>22</v>
      </c>
      <c r="F595" t="s">
        <v>15</v>
      </c>
      <c r="G595">
        <v>196408.98</v>
      </c>
      <c r="H595" t="s">
        <v>16</v>
      </c>
      <c r="I595">
        <v>0</v>
      </c>
      <c r="J595">
        <v>40</v>
      </c>
      <c r="K595">
        <v>0</v>
      </c>
      <c r="L595">
        <v>0</v>
      </c>
    </row>
    <row r="596" spans="1:12">
      <c r="A596">
        <v>3879597</v>
      </c>
      <c r="B596">
        <v>46</v>
      </c>
      <c r="C596" t="s">
        <v>12</v>
      </c>
      <c r="D596" t="s">
        <v>24</v>
      </c>
      <c r="E596" t="s">
        <v>25</v>
      </c>
      <c r="F596" t="s">
        <v>27</v>
      </c>
      <c r="G596">
        <v>46716.6</v>
      </c>
      <c r="H596" t="s">
        <v>20</v>
      </c>
      <c r="I596">
        <v>0</v>
      </c>
      <c r="J596">
        <v>40</v>
      </c>
      <c r="K596">
        <v>7277</v>
      </c>
      <c r="L596">
        <v>1</v>
      </c>
    </row>
    <row r="597" spans="1:12">
      <c r="A597">
        <v>3880157</v>
      </c>
      <c r="B597">
        <v>35</v>
      </c>
      <c r="C597" t="s">
        <v>12</v>
      </c>
      <c r="D597" t="s">
        <v>21</v>
      </c>
      <c r="E597" t="s">
        <v>22</v>
      </c>
      <c r="F597" t="s">
        <v>15</v>
      </c>
      <c r="G597">
        <v>284810.56</v>
      </c>
      <c r="H597" t="s">
        <v>16</v>
      </c>
      <c r="I597">
        <v>0</v>
      </c>
      <c r="J597">
        <v>40</v>
      </c>
      <c r="K597">
        <v>0</v>
      </c>
      <c r="L597">
        <v>0</v>
      </c>
    </row>
    <row r="598" spans="1:12">
      <c r="A598">
        <v>3883555</v>
      </c>
      <c r="B598">
        <v>46</v>
      </c>
      <c r="C598" t="s">
        <v>12</v>
      </c>
      <c r="D598" t="s">
        <v>24</v>
      </c>
      <c r="E598" t="s">
        <v>22</v>
      </c>
      <c r="F598" t="s">
        <v>29</v>
      </c>
      <c r="G598">
        <v>121294.18</v>
      </c>
      <c r="H598" t="s">
        <v>20</v>
      </c>
      <c r="I598">
        <v>1060</v>
      </c>
      <c r="J598">
        <v>40</v>
      </c>
      <c r="K598">
        <v>0</v>
      </c>
      <c r="L598">
        <v>0</v>
      </c>
    </row>
    <row r="599" spans="1:12">
      <c r="A599">
        <v>3887128</v>
      </c>
      <c r="B599">
        <v>25</v>
      </c>
      <c r="C599" t="s">
        <v>12</v>
      </c>
      <c r="D599" t="s">
        <v>42</v>
      </c>
      <c r="E599" t="s">
        <v>18</v>
      </c>
      <c r="F599" t="s">
        <v>19</v>
      </c>
      <c r="G599">
        <v>69059.63</v>
      </c>
      <c r="H599" t="s">
        <v>20</v>
      </c>
      <c r="I599">
        <v>0</v>
      </c>
      <c r="J599">
        <v>50</v>
      </c>
      <c r="K599">
        <v>0</v>
      </c>
      <c r="L599">
        <v>0</v>
      </c>
    </row>
    <row r="600" spans="1:12">
      <c r="A600">
        <v>3889233</v>
      </c>
      <c r="B600">
        <v>37</v>
      </c>
      <c r="C600" t="s">
        <v>40</v>
      </c>
      <c r="D600" t="s">
        <v>21</v>
      </c>
      <c r="E600" t="s">
        <v>25</v>
      </c>
      <c r="F600" t="s">
        <v>23</v>
      </c>
      <c r="G600">
        <v>25092.81</v>
      </c>
      <c r="H600" t="s">
        <v>20</v>
      </c>
      <c r="I600">
        <v>0</v>
      </c>
      <c r="J600">
        <v>40</v>
      </c>
      <c r="K600">
        <v>0</v>
      </c>
      <c r="L600">
        <v>0</v>
      </c>
    </row>
    <row r="601" spans="1:12">
      <c r="A601">
        <v>3891021</v>
      </c>
      <c r="B601">
        <v>20</v>
      </c>
      <c r="C601" t="s">
        <v>12</v>
      </c>
      <c r="D601" t="s">
        <v>13</v>
      </c>
      <c r="E601" t="s">
        <v>18</v>
      </c>
      <c r="F601" t="s">
        <v>30</v>
      </c>
      <c r="G601">
        <v>128364.91</v>
      </c>
      <c r="H601" t="s">
        <v>20</v>
      </c>
      <c r="I601">
        <v>0</v>
      </c>
      <c r="J601">
        <v>20</v>
      </c>
      <c r="K601">
        <v>0</v>
      </c>
      <c r="L601">
        <v>0</v>
      </c>
    </row>
    <row r="602" spans="1:12">
      <c r="A602">
        <v>3899456</v>
      </c>
      <c r="B602">
        <v>21</v>
      </c>
      <c r="C602" t="s">
        <v>12</v>
      </c>
      <c r="D602" t="s">
        <v>21</v>
      </c>
      <c r="E602" t="s">
        <v>18</v>
      </c>
      <c r="F602" t="s">
        <v>29</v>
      </c>
      <c r="G602">
        <v>11131.23</v>
      </c>
      <c r="H602" t="s">
        <v>20</v>
      </c>
      <c r="I602">
        <v>0</v>
      </c>
      <c r="J602">
        <v>40</v>
      </c>
      <c r="K602">
        <v>0</v>
      </c>
      <c r="L602">
        <v>0</v>
      </c>
    </row>
    <row r="603" spans="1:12">
      <c r="A603">
        <v>3906193</v>
      </c>
      <c r="B603">
        <v>47</v>
      </c>
      <c r="C603" t="s">
        <v>12</v>
      </c>
      <c r="D603" t="s">
        <v>31</v>
      </c>
      <c r="E603" t="s">
        <v>18</v>
      </c>
      <c r="F603" t="s">
        <v>15</v>
      </c>
      <c r="G603">
        <v>80477.09</v>
      </c>
      <c r="H603" t="s">
        <v>20</v>
      </c>
      <c r="I603">
        <v>0</v>
      </c>
      <c r="J603">
        <v>40</v>
      </c>
      <c r="K603">
        <v>0</v>
      </c>
      <c r="L603">
        <v>0</v>
      </c>
    </row>
    <row r="604" spans="1:12">
      <c r="A604">
        <v>3910335</v>
      </c>
      <c r="B604">
        <v>23</v>
      </c>
      <c r="C604" t="s">
        <v>12</v>
      </c>
      <c r="D604" t="s">
        <v>21</v>
      </c>
      <c r="E604" t="s">
        <v>25</v>
      </c>
      <c r="F604" t="s">
        <v>27</v>
      </c>
      <c r="G604">
        <v>5950.03</v>
      </c>
      <c r="H604" t="s">
        <v>20</v>
      </c>
      <c r="I604">
        <v>0</v>
      </c>
      <c r="J604">
        <v>54</v>
      </c>
      <c r="K604">
        <v>0</v>
      </c>
      <c r="L604">
        <v>0</v>
      </c>
    </row>
    <row r="605" spans="1:12">
      <c r="A605">
        <v>3916990</v>
      </c>
      <c r="B605">
        <v>23</v>
      </c>
      <c r="C605" t="s">
        <v>36</v>
      </c>
      <c r="D605" t="s">
        <v>38</v>
      </c>
      <c r="E605" t="s">
        <v>25</v>
      </c>
      <c r="F605" t="s">
        <v>45</v>
      </c>
      <c r="G605">
        <v>55206.8</v>
      </c>
      <c r="H605" t="s">
        <v>20</v>
      </c>
      <c r="I605">
        <v>0</v>
      </c>
      <c r="J605">
        <v>40</v>
      </c>
      <c r="K605">
        <v>0</v>
      </c>
      <c r="L605">
        <v>0</v>
      </c>
    </row>
    <row r="606" spans="1:12">
      <c r="A606">
        <v>3925858</v>
      </c>
      <c r="B606">
        <v>66</v>
      </c>
      <c r="C606" t="s">
        <v>12</v>
      </c>
      <c r="D606" t="s">
        <v>21</v>
      </c>
      <c r="E606" t="s">
        <v>32</v>
      </c>
      <c r="F606" t="s">
        <v>30</v>
      </c>
      <c r="G606">
        <v>169192.1</v>
      </c>
      <c r="H606" t="s">
        <v>16</v>
      </c>
      <c r="I606">
        <v>0</v>
      </c>
      <c r="J606">
        <v>35</v>
      </c>
      <c r="K606">
        <v>0</v>
      </c>
      <c r="L606">
        <v>0</v>
      </c>
    </row>
    <row r="607" spans="1:12">
      <c r="A607">
        <v>3928183</v>
      </c>
      <c r="B607">
        <v>42</v>
      </c>
      <c r="C607" t="s">
        <v>37</v>
      </c>
      <c r="D607" t="s">
        <v>33</v>
      </c>
      <c r="E607" t="s">
        <v>22</v>
      </c>
      <c r="F607" t="s">
        <v>27</v>
      </c>
      <c r="G607">
        <v>31457.77</v>
      </c>
      <c r="H607" t="s">
        <v>20</v>
      </c>
      <c r="I607">
        <v>0</v>
      </c>
      <c r="J607">
        <v>45</v>
      </c>
      <c r="K607">
        <v>0</v>
      </c>
      <c r="L607">
        <v>0</v>
      </c>
    </row>
    <row r="608" spans="1:12">
      <c r="A608">
        <v>3933649</v>
      </c>
      <c r="B608">
        <v>24</v>
      </c>
      <c r="C608" t="s">
        <v>12</v>
      </c>
      <c r="D608" t="s">
        <v>24</v>
      </c>
      <c r="E608" t="s">
        <v>18</v>
      </c>
      <c r="F608" t="s">
        <v>30</v>
      </c>
      <c r="G608">
        <v>112617.59</v>
      </c>
      <c r="H608" t="s">
        <v>20</v>
      </c>
      <c r="I608">
        <v>0</v>
      </c>
      <c r="J608">
        <v>40</v>
      </c>
      <c r="K608">
        <v>0</v>
      </c>
      <c r="L608">
        <v>0</v>
      </c>
    </row>
    <row r="609" spans="1:12">
      <c r="A609">
        <v>3939014</v>
      </c>
      <c r="B609">
        <v>46</v>
      </c>
      <c r="C609" t="s">
        <v>12</v>
      </c>
      <c r="D609" t="s">
        <v>31</v>
      </c>
      <c r="E609" t="s">
        <v>22</v>
      </c>
      <c r="F609" t="s">
        <v>41</v>
      </c>
      <c r="G609">
        <v>144181.15</v>
      </c>
      <c r="H609" t="s">
        <v>16</v>
      </c>
      <c r="I609">
        <v>416.66666670000001</v>
      </c>
      <c r="J609">
        <v>40</v>
      </c>
      <c r="K609">
        <v>0</v>
      </c>
      <c r="L609">
        <v>0</v>
      </c>
    </row>
    <row r="610" spans="1:12">
      <c r="A610">
        <v>3940771</v>
      </c>
      <c r="B610">
        <v>67</v>
      </c>
      <c r="C610" t="s">
        <v>12</v>
      </c>
      <c r="D610" t="s">
        <v>21</v>
      </c>
      <c r="E610" t="s">
        <v>14</v>
      </c>
      <c r="F610" t="s">
        <v>29</v>
      </c>
      <c r="G610">
        <v>79554.22</v>
      </c>
      <c r="H610" t="s">
        <v>16</v>
      </c>
      <c r="I610">
        <v>0</v>
      </c>
      <c r="J610">
        <v>40</v>
      </c>
      <c r="K610">
        <v>0</v>
      </c>
      <c r="L610">
        <v>0</v>
      </c>
    </row>
    <row r="611" spans="1:12">
      <c r="A611">
        <v>3943580</v>
      </c>
      <c r="B611">
        <v>28</v>
      </c>
      <c r="C611" t="s">
        <v>36</v>
      </c>
      <c r="D611" t="s">
        <v>13</v>
      </c>
      <c r="E611" t="s">
        <v>18</v>
      </c>
      <c r="F611" t="s">
        <v>23</v>
      </c>
      <c r="G611">
        <v>44411.01</v>
      </c>
      <c r="H611" t="s">
        <v>16</v>
      </c>
      <c r="I611">
        <v>0</v>
      </c>
      <c r="J611">
        <v>16</v>
      </c>
      <c r="K611">
        <v>0</v>
      </c>
      <c r="L611">
        <v>0</v>
      </c>
    </row>
    <row r="612" spans="1:12">
      <c r="A612">
        <v>3947669</v>
      </c>
      <c r="B612">
        <v>48</v>
      </c>
      <c r="C612" t="s">
        <v>37</v>
      </c>
      <c r="D612" t="s">
        <v>33</v>
      </c>
      <c r="E612" t="s">
        <v>25</v>
      </c>
      <c r="F612" t="s">
        <v>39</v>
      </c>
      <c r="G612">
        <v>27311.61</v>
      </c>
      <c r="H612" t="s">
        <v>20</v>
      </c>
      <c r="I612">
        <v>0</v>
      </c>
      <c r="J612">
        <v>40</v>
      </c>
      <c r="K612">
        <v>15024</v>
      </c>
      <c r="L612">
        <v>1</v>
      </c>
    </row>
    <row r="613" spans="1:12">
      <c r="A613">
        <v>3951796</v>
      </c>
      <c r="B613">
        <v>42</v>
      </c>
      <c r="C613" t="s">
        <v>35</v>
      </c>
      <c r="D613" t="s">
        <v>24</v>
      </c>
      <c r="E613" t="s">
        <v>25</v>
      </c>
      <c r="F613" t="s">
        <v>23</v>
      </c>
      <c r="G613">
        <v>216373</v>
      </c>
      <c r="H613" t="s">
        <v>16</v>
      </c>
      <c r="I613">
        <v>0</v>
      </c>
      <c r="J613">
        <v>35</v>
      </c>
      <c r="K613">
        <v>0</v>
      </c>
      <c r="L613">
        <v>0</v>
      </c>
    </row>
    <row r="614" spans="1:12">
      <c r="A614">
        <v>3952457</v>
      </c>
      <c r="B614">
        <v>48</v>
      </c>
      <c r="C614" t="s">
        <v>12</v>
      </c>
      <c r="D614" t="s">
        <v>21</v>
      </c>
      <c r="E614" t="s">
        <v>25</v>
      </c>
      <c r="F614" t="s">
        <v>45</v>
      </c>
      <c r="G614">
        <v>235077.88</v>
      </c>
      <c r="H614" t="s">
        <v>16</v>
      </c>
      <c r="I614">
        <v>0</v>
      </c>
      <c r="J614">
        <v>40</v>
      </c>
      <c r="K614">
        <v>0</v>
      </c>
      <c r="L614">
        <v>0</v>
      </c>
    </row>
    <row r="615" spans="1:12">
      <c r="A615">
        <v>3956755</v>
      </c>
      <c r="B615">
        <v>18</v>
      </c>
      <c r="C615" t="s">
        <v>12</v>
      </c>
      <c r="D615" t="s">
        <v>38</v>
      </c>
      <c r="E615" t="s">
        <v>18</v>
      </c>
      <c r="F615" t="s">
        <v>15</v>
      </c>
      <c r="G615">
        <v>55889.47</v>
      </c>
      <c r="H615" t="s">
        <v>20</v>
      </c>
      <c r="I615">
        <v>0</v>
      </c>
      <c r="J615">
        <v>8</v>
      </c>
      <c r="K615">
        <v>0</v>
      </c>
      <c r="L615">
        <v>0</v>
      </c>
    </row>
    <row r="616" spans="1:12">
      <c r="A616">
        <v>3958097</v>
      </c>
      <c r="B616">
        <v>65</v>
      </c>
      <c r="C616" t="s">
        <v>12</v>
      </c>
      <c r="D616" t="s">
        <v>13</v>
      </c>
      <c r="E616" t="s">
        <v>32</v>
      </c>
      <c r="F616" t="s">
        <v>30</v>
      </c>
      <c r="G616">
        <v>134361.82</v>
      </c>
      <c r="H616" t="s">
        <v>16</v>
      </c>
      <c r="I616">
        <v>0</v>
      </c>
      <c r="J616">
        <v>45</v>
      </c>
      <c r="K616">
        <v>0</v>
      </c>
      <c r="L616">
        <v>0</v>
      </c>
    </row>
    <row r="617" spans="1:12">
      <c r="A617">
        <v>3959980</v>
      </c>
      <c r="B617">
        <v>53</v>
      </c>
      <c r="C617" t="s">
        <v>12</v>
      </c>
      <c r="D617" t="s">
        <v>13</v>
      </c>
      <c r="E617" t="s">
        <v>25</v>
      </c>
      <c r="F617" t="s">
        <v>27</v>
      </c>
      <c r="G617">
        <v>30441.040000000001</v>
      </c>
      <c r="H617" t="s">
        <v>20</v>
      </c>
      <c r="I617">
        <v>0</v>
      </c>
      <c r="J617">
        <v>45</v>
      </c>
      <c r="K617">
        <v>5319</v>
      </c>
      <c r="L617">
        <v>1</v>
      </c>
    </row>
    <row r="618" spans="1:12">
      <c r="A618">
        <v>3964056</v>
      </c>
      <c r="B618">
        <v>52</v>
      </c>
      <c r="C618" t="s">
        <v>12</v>
      </c>
      <c r="D618" t="s">
        <v>13</v>
      </c>
      <c r="E618" t="s">
        <v>25</v>
      </c>
      <c r="F618" t="s">
        <v>41</v>
      </c>
      <c r="G618">
        <v>36457.74</v>
      </c>
      <c r="H618" t="s">
        <v>20</v>
      </c>
      <c r="I618">
        <v>0</v>
      </c>
      <c r="J618">
        <v>40</v>
      </c>
      <c r="K618">
        <v>431</v>
      </c>
      <c r="L618">
        <v>1</v>
      </c>
    </row>
    <row r="619" spans="1:12">
      <c r="A619">
        <v>3967161</v>
      </c>
      <c r="B619">
        <v>48</v>
      </c>
      <c r="C619" t="s">
        <v>12</v>
      </c>
      <c r="D619" t="s">
        <v>33</v>
      </c>
      <c r="E619" t="s">
        <v>18</v>
      </c>
      <c r="F619" t="s">
        <v>27</v>
      </c>
      <c r="G619">
        <v>15481.2</v>
      </c>
      <c r="H619" t="s">
        <v>20</v>
      </c>
      <c r="I619">
        <v>0</v>
      </c>
      <c r="J619">
        <v>40</v>
      </c>
      <c r="K619">
        <v>0</v>
      </c>
      <c r="L619">
        <v>0</v>
      </c>
    </row>
    <row r="620" spans="1:12">
      <c r="A620">
        <v>3968001</v>
      </c>
      <c r="B620">
        <v>38</v>
      </c>
      <c r="C620" t="s">
        <v>12</v>
      </c>
      <c r="D620" t="s">
        <v>24</v>
      </c>
      <c r="E620" t="s">
        <v>25</v>
      </c>
      <c r="F620" t="s">
        <v>39</v>
      </c>
      <c r="G620">
        <v>41845.120000000003</v>
      </c>
      <c r="H620" t="s">
        <v>20</v>
      </c>
      <c r="I620">
        <v>0</v>
      </c>
      <c r="J620">
        <v>70</v>
      </c>
      <c r="K620">
        <v>15024</v>
      </c>
      <c r="L620">
        <v>1</v>
      </c>
    </row>
    <row r="621" spans="1:12">
      <c r="A621">
        <v>3968461</v>
      </c>
      <c r="B621">
        <v>51</v>
      </c>
      <c r="C621" t="s">
        <v>50</v>
      </c>
      <c r="D621" t="s">
        <v>31</v>
      </c>
      <c r="E621" t="s">
        <v>25</v>
      </c>
      <c r="F621" t="s">
        <v>50</v>
      </c>
      <c r="G621">
        <v>39195.94</v>
      </c>
      <c r="H621" t="s">
        <v>20</v>
      </c>
      <c r="I621">
        <v>0</v>
      </c>
      <c r="J621">
        <v>50</v>
      </c>
      <c r="K621">
        <v>3997</v>
      </c>
      <c r="L621">
        <v>1</v>
      </c>
    </row>
    <row r="622" spans="1:12">
      <c r="A622">
        <v>3973347</v>
      </c>
      <c r="B622">
        <v>20</v>
      </c>
      <c r="C622" t="s">
        <v>12</v>
      </c>
      <c r="D622" t="s">
        <v>21</v>
      </c>
      <c r="E622" t="s">
        <v>14</v>
      </c>
      <c r="F622" t="s">
        <v>29</v>
      </c>
      <c r="G622">
        <v>176485.25</v>
      </c>
      <c r="H622" t="s">
        <v>20</v>
      </c>
      <c r="I622">
        <v>0</v>
      </c>
      <c r="J622">
        <v>40</v>
      </c>
      <c r="K622">
        <v>0</v>
      </c>
      <c r="L622">
        <v>0</v>
      </c>
    </row>
    <row r="623" spans="1:12">
      <c r="A623">
        <v>3974938</v>
      </c>
      <c r="B623">
        <v>57</v>
      </c>
      <c r="C623" t="s">
        <v>12</v>
      </c>
      <c r="D623" t="s">
        <v>21</v>
      </c>
      <c r="E623" t="s">
        <v>32</v>
      </c>
      <c r="F623" t="s">
        <v>19</v>
      </c>
      <c r="G623">
        <v>164663.6</v>
      </c>
      <c r="H623" t="s">
        <v>20</v>
      </c>
      <c r="I623">
        <v>0</v>
      </c>
      <c r="J623">
        <v>50</v>
      </c>
      <c r="K623">
        <v>0</v>
      </c>
      <c r="L623">
        <v>0</v>
      </c>
    </row>
    <row r="624" spans="1:12">
      <c r="A624">
        <v>3977867</v>
      </c>
      <c r="B624">
        <v>26</v>
      </c>
      <c r="C624" t="s">
        <v>12</v>
      </c>
      <c r="D624" t="s">
        <v>13</v>
      </c>
      <c r="E624" t="s">
        <v>18</v>
      </c>
      <c r="F624" t="s">
        <v>23</v>
      </c>
      <c r="G624">
        <v>92535.679999999993</v>
      </c>
      <c r="H624" t="s">
        <v>16</v>
      </c>
      <c r="I624">
        <v>0</v>
      </c>
      <c r="J624">
        <v>45</v>
      </c>
      <c r="K624">
        <v>0</v>
      </c>
      <c r="L624">
        <v>0</v>
      </c>
    </row>
    <row r="625" spans="1:12">
      <c r="A625">
        <v>3978887</v>
      </c>
      <c r="B625">
        <v>44</v>
      </c>
      <c r="C625" t="s">
        <v>12</v>
      </c>
      <c r="D625" t="s">
        <v>31</v>
      </c>
      <c r="E625" t="s">
        <v>25</v>
      </c>
      <c r="F625" t="s">
        <v>27</v>
      </c>
      <c r="G625">
        <v>6133.38</v>
      </c>
      <c r="H625" t="s">
        <v>20</v>
      </c>
      <c r="I625">
        <v>0</v>
      </c>
      <c r="J625">
        <v>40</v>
      </c>
      <c r="K625">
        <v>0</v>
      </c>
      <c r="L625">
        <v>0</v>
      </c>
    </row>
    <row r="626" spans="1:12">
      <c r="A626">
        <v>3980226</v>
      </c>
      <c r="B626">
        <v>31</v>
      </c>
      <c r="C626" t="s">
        <v>12</v>
      </c>
      <c r="D626" t="s">
        <v>13</v>
      </c>
      <c r="E626" t="s">
        <v>14</v>
      </c>
      <c r="F626" t="s">
        <v>45</v>
      </c>
      <c r="G626">
        <v>88116.45</v>
      </c>
      <c r="H626" t="s">
        <v>20</v>
      </c>
      <c r="I626">
        <v>0</v>
      </c>
      <c r="J626">
        <v>40</v>
      </c>
      <c r="K626">
        <v>0</v>
      </c>
      <c r="L626">
        <v>0</v>
      </c>
    </row>
    <row r="627" spans="1:12">
      <c r="A627">
        <v>3980453</v>
      </c>
      <c r="B627">
        <v>57</v>
      </c>
      <c r="C627" t="s">
        <v>12</v>
      </c>
      <c r="D627" t="s">
        <v>47</v>
      </c>
      <c r="E627" t="s">
        <v>25</v>
      </c>
      <c r="F627" t="s">
        <v>15</v>
      </c>
      <c r="G627">
        <v>42522.57</v>
      </c>
      <c r="H627" t="s">
        <v>20</v>
      </c>
      <c r="I627">
        <v>0</v>
      </c>
      <c r="J627">
        <v>40</v>
      </c>
      <c r="K627">
        <v>0</v>
      </c>
      <c r="L627">
        <v>0</v>
      </c>
    </row>
    <row r="628" spans="1:12">
      <c r="A628">
        <v>3982518</v>
      </c>
      <c r="B628">
        <v>24</v>
      </c>
      <c r="C628" t="s">
        <v>40</v>
      </c>
      <c r="D628" t="s">
        <v>21</v>
      </c>
      <c r="E628" t="s">
        <v>18</v>
      </c>
      <c r="F628" t="s">
        <v>23</v>
      </c>
      <c r="G628">
        <v>106167.56</v>
      </c>
      <c r="H628" t="s">
        <v>16</v>
      </c>
      <c r="I628">
        <v>1316</v>
      </c>
      <c r="J628">
        <v>40</v>
      </c>
      <c r="K628">
        <v>0</v>
      </c>
      <c r="L628">
        <v>0</v>
      </c>
    </row>
    <row r="629" spans="1:12">
      <c r="A629">
        <v>3986603</v>
      </c>
      <c r="B629">
        <v>69</v>
      </c>
      <c r="C629" t="s">
        <v>12</v>
      </c>
      <c r="D629" t="s">
        <v>47</v>
      </c>
      <c r="E629" t="s">
        <v>25</v>
      </c>
      <c r="F629" t="s">
        <v>29</v>
      </c>
      <c r="G629">
        <v>43192.7</v>
      </c>
      <c r="H629" t="s">
        <v>20</v>
      </c>
      <c r="I629">
        <v>1511.333333</v>
      </c>
      <c r="J629">
        <v>40</v>
      </c>
      <c r="K629">
        <v>0</v>
      </c>
      <c r="L629">
        <v>0</v>
      </c>
    </row>
    <row r="630" spans="1:12">
      <c r="A630">
        <v>3986945</v>
      </c>
      <c r="B630">
        <v>51</v>
      </c>
      <c r="C630" t="s">
        <v>34</v>
      </c>
      <c r="D630" t="s">
        <v>21</v>
      </c>
      <c r="E630" t="s">
        <v>25</v>
      </c>
      <c r="F630" t="s">
        <v>46</v>
      </c>
      <c r="G630">
        <v>40491.550000000003</v>
      </c>
      <c r="H630" t="s">
        <v>20</v>
      </c>
      <c r="I630">
        <v>0</v>
      </c>
      <c r="J630">
        <v>55</v>
      </c>
      <c r="K630">
        <v>0</v>
      </c>
      <c r="L630">
        <v>0</v>
      </c>
    </row>
    <row r="631" spans="1:12">
      <c r="A631">
        <v>3989269</v>
      </c>
      <c r="B631">
        <v>27</v>
      </c>
      <c r="C631" t="s">
        <v>12</v>
      </c>
      <c r="D631" t="s">
        <v>42</v>
      </c>
      <c r="E631" t="s">
        <v>25</v>
      </c>
      <c r="F631" t="s">
        <v>45</v>
      </c>
      <c r="G631">
        <v>43757.41</v>
      </c>
      <c r="H631" t="s">
        <v>20</v>
      </c>
      <c r="I631">
        <v>0</v>
      </c>
      <c r="J631">
        <v>40</v>
      </c>
      <c r="K631">
        <v>0</v>
      </c>
      <c r="L631">
        <v>0</v>
      </c>
    </row>
    <row r="632" spans="1:12">
      <c r="A632">
        <v>3990972</v>
      </c>
      <c r="B632">
        <v>28</v>
      </c>
      <c r="C632" t="s">
        <v>12</v>
      </c>
      <c r="D632" t="s">
        <v>44</v>
      </c>
      <c r="E632" t="s">
        <v>25</v>
      </c>
      <c r="F632" t="s">
        <v>29</v>
      </c>
      <c r="G632">
        <v>239217.93</v>
      </c>
      <c r="H632" t="s">
        <v>16</v>
      </c>
      <c r="I632">
        <v>0</v>
      </c>
      <c r="J632">
        <v>40</v>
      </c>
      <c r="K632">
        <v>0</v>
      </c>
      <c r="L632">
        <v>0</v>
      </c>
    </row>
    <row r="633" spans="1:12">
      <c r="A633">
        <v>3994144</v>
      </c>
      <c r="B633">
        <v>61</v>
      </c>
      <c r="C633" t="s">
        <v>12</v>
      </c>
      <c r="D633" t="s">
        <v>24</v>
      </c>
      <c r="E633" t="s">
        <v>25</v>
      </c>
      <c r="F633" t="s">
        <v>30</v>
      </c>
      <c r="G633">
        <v>50401.279999999999</v>
      </c>
      <c r="H633" t="s">
        <v>20</v>
      </c>
      <c r="I633">
        <v>0</v>
      </c>
      <c r="J633">
        <v>50</v>
      </c>
      <c r="K633">
        <v>1689</v>
      </c>
      <c r="L633">
        <v>1</v>
      </c>
    </row>
    <row r="634" spans="1:12">
      <c r="A634">
        <v>4002338</v>
      </c>
      <c r="B634">
        <v>30</v>
      </c>
      <c r="C634" t="s">
        <v>12</v>
      </c>
      <c r="D634" t="s">
        <v>13</v>
      </c>
      <c r="E634" t="s">
        <v>25</v>
      </c>
      <c r="F634" t="s">
        <v>29</v>
      </c>
      <c r="G634">
        <v>15097.86</v>
      </c>
      <c r="H634" t="s">
        <v>20</v>
      </c>
      <c r="I634">
        <v>0</v>
      </c>
      <c r="J634">
        <v>40</v>
      </c>
      <c r="K634">
        <v>11395</v>
      </c>
      <c r="L634">
        <v>1</v>
      </c>
    </row>
    <row r="635" spans="1:12">
      <c r="A635">
        <v>4007994</v>
      </c>
      <c r="B635">
        <v>25</v>
      </c>
      <c r="C635" t="s">
        <v>12</v>
      </c>
      <c r="D635" t="s">
        <v>24</v>
      </c>
      <c r="E635" t="s">
        <v>18</v>
      </c>
      <c r="F635" t="s">
        <v>41</v>
      </c>
      <c r="G635">
        <v>244248.76</v>
      </c>
      <c r="H635" t="s">
        <v>20</v>
      </c>
      <c r="I635">
        <v>0</v>
      </c>
      <c r="J635">
        <v>40</v>
      </c>
      <c r="K635">
        <v>0</v>
      </c>
      <c r="L635">
        <v>0</v>
      </c>
    </row>
    <row r="636" spans="1:12">
      <c r="A636">
        <v>4022245</v>
      </c>
      <c r="B636">
        <v>59</v>
      </c>
      <c r="C636" t="s">
        <v>36</v>
      </c>
      <c r="D636" t="s">
        <v>31</v>
      </c>
      <c r="E636" t="s">
        <v>22</v>
      </c>
      <c r="F636" t="s">
        <v>23</v>
      </c>
      <c r="G636">
        <v>104006.41</v>
      </c>
      <c r="H636" t="s">
        <v>16</v>
      </c>
      <c r="I636">
        <v>0</v>
      </c>
      <c r="J636">
        <v>40</v>
      </c>
      <c r="K636">
        <v>0</v>
      </c>
      <c r="L636">
        <v>0</v>
      </c>
    </row>
    <row r="637" spans="1:12">
      <c r="A637">
        <v>4024137</v>
      </c>
      <c r="B637">
        <v>37</v>
      </c>
      <c r="C637" t="s">
        <v>12</v>
      </c>
      <c r="D637" t="s">
        <v>47</v>
      </c>
      <c r="E637" t="s">
        <v>25</v>
      </c>
      <c r="F637" t="s">
        <v>15</v>
      </c>
      <c r="G637">
        <v>60542.61</v>
      </c>
      <c r="H637" t="s">
        <v>20</v>
      </c>
      <c r="I637">
        <v>0</v>
      </c>
      <c r="J637">
        <v>40</v>
      </c>
      <c r="K637">
        <v>0</v>
      </c>
      <c r="L637">
        <v>0</v>
      </c>
    </row>
    <row r="638" spans="1:12">
      <c r="A638">
        <v>4026717</v>
      </c>
      <c r="B638">
        <v>26</v>
      </c>
      <c r="C638" t="s">
        <v>12</v>
      </c>
      <c r="D638" t="s">
        <v>21</v>
      </c>
      <c r="E638" t="s">
        <v>22</v>
      </c>
      <c r="F638" t="s">
        <v>23</v>
      </c>
      <c r="G638">
        <v>81147.27</v>
      </c>
      <c r="H638" t="s">
        <v>16</v>
      </c>
      <c r="I638">
        <v>0</v>
      </c>
      <c r="J638">
        <v>40</v>
      </c>
      <c r="K638">
        <v>0</v>
      </c>
      <c r="L638">
        <v>0</v>
      </c>
    </row>
    <row r="639" spans="1:12">
      <c r="A639">
        <v>4030547</v>
      </c>
      <c r="B639">
        <v>41</v>
      </c>
      <c r="C639" t="s">
        <v>34</v>
      </c>
      <c r="D639" t="s">
        <v>13</v>
      </c>
      <c r="E639" t="s">
        <v>14</v>
      </c>
      <c r="F639" t="s">
        <v>26</v>
      </c>
      <c r="G639">
        <v>66294.52</v>
      </c>
      <c r="H639" t="s">
        <v>20</v>
      </c>
      <c r="I639">
        <v>0</v>
      </c>
      <c r="J639">
        <v>40</v>
      </c>
      <c r="K639">
        <v>0</v>
      </c>
      <c r="L639">
        <v>0</v>
      </c>
    </row>
    <row r="640" spans="1:12">
      <c r="A640">
        <v>4031109</v>
      </c>
      <c r="B640">
        <v>51</v>
      </c>
      <c r="C640" t="s">
        <v>12</v>
      </c>
      <c r="D640" t="s">
        <v>24</v>
      </c>
      <c r="E640" t="s">
        <v>18</v>
      </c>
      <c r="F640" t="s">
        <v>30</v>
      </c>
      <c r="G640">
        <v>41358.629999999997</v>
      </c>
      <c r="H640" t="s">
        <v>16</v>
      </c>
      <c r="I640">
        <v>1564</v>
      </c>
      <c r="J640">
        <v>43</v>
      </c>
      <c r="K640">
        <v>3162</v>
      </c>
      <c r="L640">
        <v>1</v>
      </c>
    </row>
    <row r="641" spans="1:12">
      <c r="A641">
        <v>4031521</v>
      </c>
      <c r="B641">
        <v>27</v>
      </c>
      <c r="C641" t="s">
        <v>12</v>
      </c>
      <c r="D641" t="s">
        <v>52</v>
      </c>
      <c r="E641" t="s">
        <v>22</v>
      </c>
      <c r="F641" t="s">
        <v>29</v>
      </c>
      <c r="G641">
        <v>172504.15</v>
      </c>
      <c r="H641" t="s">
        <v>20</v>
      </c>
      <c r="I641">
        <v>649.33333330000005</v>
      </c>
      <c r="J641">
        <v>40</v>
      </c>
      <c r="K641">
        <v>0</v>
      </c>
      <c r="L641">
        <v>0</v>
      </c>
    </row>
    <row r="642" spans="1:12">
      <c r="A642">
        <v>4040042</v>
      </c>
      <c r="B642">
        <v>37</v>
      </c>
      <c r="C642" t="s">
        <v>12</v>
      </c>
      <c r="D642" t="s">
        <v>13</v>
      </c>
      <c r="E642" t="s">
        <v>25</v>
      </c>
      <c r="F642" t="s">
        <v>26</v>
      </c>
      <c r="G642">
        <v>22745.9</v>
      </c>
      <c r="H642" t="s">
        <v>20</v>
      </c>
      <c r="I642">
        <v>0</v>
      </c>
      <c r="J642">
        <v>35</v>
      </c>
      <c r="K642">
        <v>0</v>
      </c>
      <c r="L642">
        <v>0</v>
      </c>
    </row>
    <row r="643" spans="1:12">
      <c r="A643">
        <v>4040192</v>
      </c>
      <c r="B643">
        <v>28</v>
      </c>
      <c r="C643" t="s">
        <v>12</v>
      </c>
      <c r="D643" t="s">
        <v>42</v>
      </c>
      <c r="E643" t="s">
        <v>48</v>
      </c>
      <c r="F643" t="s">
        <v>26</v>
      </c>
      <c r="G643">
        <v>218597.45</v>
      </c>
      <c r="H643" t="s">
        <v>20</v>
      </c>
      <c r="I643">
        <v>0</v>
      </c>
      <c r="J643">
        <v>40</v>
      </c>
      <c r="K643">
        <v>0</v>
      </c>
      <c r="L643">
        <v>0</v>
      </c>
    </row>
    <row r="644" spans="1:12">
      <c r="A644">
        <v>4045606</v>
      </c>
      <c r="B644">
        <v>43</v>
      </c>
      <c r="C644" t="s">
        <v>12</v>
      </c>
      <c r="D644" t="s">
        <v>21</v>
      </c>
      <c r="E644" t="s">
        <v>18</v>
      </c>
      <c r="F644" t="s">
        <v>39</v>
      </c>
      <c r="G644">
        <v>117813.86</v>
      </c>
      <c r="H644" t="s">
        <v>20</v>
      </c>
      <c r="I644">
        <v>0</v>
      </c>
      <c r="J644">
        <v>40</v>
      </c>
      <c r="K644">
        <v>0</v>
      </c>
      <c r="L644">
        <v>0</v>
      </c>
    </row>
    <row r="645" spans="1:12">
      <c r="A645">
        <v>4046918</v>
      </c>
      <c r="B645">
        <v>38</v>
      </c>
      <c r="C645" t="s">
        <v>12</v>
      </c>
      <c r="D645" t="s">
        <v>17</v>
      </c>
      <c r="E645" t="s">
        <v>22</v>
      </c>
      <c r="F645" t="s">
        <v>27</v>
      </c>
      <c r="G645">
        <v>66415.75</v>
      </c>
      <c r="H645" t="s">
        <v>16</v>
      </c>
      <c r="I645">
        <v>0</v>
      </c>
      <c r="J645">
        <v>40</v>
      </c>
      <c r="K645">
        <v>0</v>
      </c>
      <c r="L645">
        <v>0</v>
      </c>
    </row>
    <row r="646" spans="1:12">
      <c r="A646">
        <v>4047327</v>
      </c>
      <c r="B646">
        <v>43</v>
      </c>
      <c r="C646" t="s">
        <v>35</v>
      </c>
      <c r="D646" t="s">
        <v>13</v>
      </c>
      <c r="E646" t="s">
        <v>25</v>
      </c>
      <c r="F646" t="s">
        <v>27</v>
      </c>
      <c r="G646">
        <v>34585.86</v>
      </c>
      <c r="H646" t="s">
        <v>20</v>
      </c>
      <c r="I646">
        <v>0</v>
      </c>
      <c r="J646">
        <v>70</v>
      </c>
      <c r="K646">
        <v>0</v>
      </c>
      <c r="L646">
        <v>1</v>
      </c>
    </row>
    <row r="647" spans="1:12">
      <c r="A647">
        <v>4048711</v>
      </c>
      <c r="B647">
        <v>45</v>
      </c>
      <c r="C647" t="s">
        <v>12</v>
      </c>
      <c r="D647" t="s">
        <v>21</v>
      </c>
      <c r="E647" t="s">
        <v>18</v>
      </c>
      <c r="F647" t="s">
        <v>45</v>
      </c>
      <c r="G647">
        <v>54610.25</v>
      </c>
      <c r="H647" t="s">
        <v>16</v>
      </c>
      <c r="I647">
        <v>0</v>
      </c>
      <c r="J647">
        <v>40</v>
      </c>
      <c r="K647">
        <v>0</v>
      </c>
      <c r="L647">
        <v>0</v>
      </c>
    </row>
    <row r="648" spans="1:12">
      <c r="A648">
        <v>4050489</v>
      </c>
      <c r="B648">
        <v>32</v>
      </c>
      <c r="C648" t="s">
        <v>12</v>
      </c>
      <c r="D648" t="s">
        <v>21</v>
      </c>
      <c r="E648" t="s">
        <v>18</v>
      </c>
      <c r="F648" t="s">
        <v>46</v>
      </c>
      <c r="G648">
        <v>132527.18</v>
      </c>
      <c r="H648" t="s">
        <v>20</v>
      </c>
      <c r="I648">
        <v>0</v>
      </c>
      <c r="J648">
        <v>40</v>
      </c>
      <c r="K648">
        <v>0</v>
      </c>
      <c r="L648">
        <v>0</v>
      </c>
    </row>
    <row r="649" spans="1:12">
      <c r="A649">
        <v>4051301</v>
      </c>
      <c r="B649">
        <v>21</v>
      </c>
      <c r="C649" t="s">
        <v>12</v>
      </c>
      <c r="D649" t="s">
        <v>13</v>
      </c>
      <c r="E649" t="s">
        <v>18</v>
      </c>
      <c r="F649" t="s">
        <v>23</v>
      </c>
      <c r="G649">
        <v>47414.35</v>
      </c>
      <c r="H649" t="s">
        <v>16</v>
      </c>
      <c r="I649">
        <v>0</v>
      </c>
      <c r="J649">
        <v>25</v>
      </c>
      <c r="K649">
        <v>0</v>
      </c>
      <c r="L649">
        <v>0</v>
      </c>
    </row>
    <row r="650" spans="1:12">
      <c r="A650">
        <v>4051568</v>
      </c>
      <c r="B650">
        <v>32</v>
      </c>
      <c r="C650" t="s">
        <v>50</v>
      </c>
      <c r="D650" t="s">
        <v>13</v>
      </c>
      <c r="E650" t="s">
        <v>25</v>
      </c>
      <c r="F650" t="s">
        <v>50</v>
      </c>
      <c r="G650">
        <v>40288.080000000002</v>
      </c>
      <c r="H650" t="s">
        <v>20</v>
      </c>
      <c r="I650">
        <v>0</v>
      </c>
      <c r="J650">
        <v>40</v>
      </c>
      <c r="K650">
        <v>0</v>
      </c>
      <c r="L650">
        <v>0</v>
      </c>
    </row>
    <row r="651" spans="1:12">
      <c r="A651">
        <v>4061361</v>
      </c>
      <c r="B651">
        <v>31</v>
      </c>
      <c r="C651" t="s">
        <v>12</v>
      </c>
      <c r="D651" t="s">
        <v>13</v>
      </c>
      <c r="E651" t="s">
        <v>18</v>
      </c>
      <c r="F651" t="s">
        <v>30</v>
      </c>
      <c r="G651">
        <v>71579.7</v>
      </c>
      <c r="H651" t="s">
        <v>20</v>
      </c>
      <c r="I651">
        <v>0</v>
      </c>
      <c r="J651">
        <v>45</v>
      </c>
      <c r="K651">
        <v>0</v>
      </c>
      <c r="L651">
        <v>0</v>
      </c>
    </row>
    <row r="652" spans="1:12">
      <c r="A652">
        <v>4083366</v>
      </c>
      <c r="B652">
        <v>30</v>
      </c>
      <c r="C652" t="s">
        <v>35</v>
      </c>
      <c r="D652" t="s">
        <v>21</v>
      </c>
      <c r="E652" t="s">
        <v>25</v>
      </c>
      <c r="F652" t="s">
        <v>45</v>
      </c>
      <c r="G652">
        <v>43547.15</v>
      </c>
      <c r="H652" t="s">
        <v>20</v>
      </c>
      <c r="I652">
        <v>0</v>
      </c>
      <c r="J652">
        <v>60</v>
      </c>
      <c r="K652">
        <v>0</v>
      </c>
      <c r="L652">
        <v>0</v>
      </c>
    </row>
    <row r="653" spans="1:12">
      <c r="A653">
        <v>4094530</v>
      </c>
      <c r="B653">
        <v>44</v>
      </c>
      <c r="C653" t="s">
        <v>34</v>
      </c>
      <c r="D653" t="s">
        <v>33</v>
      </c>
      <c r="E653" t="s">
        <v>18</v>
      </c>
      <c r="F653" t="s">
        <v>46</v>
      </c>
      <c r="G653">
        <v>189456.13</v>
      </c>
      <c r="H653" t="s">
        <v>20</v>
      </c>
      <c r="I653">
        <v>0</v>
      </c>
      <c r="J653">
        <v>99</v>
      </c>
      <c r="K653">
        <v>0</v>
      </c>
      <c r="L653">
        <v>0</v>
      </c>
    </row>
    <row r="654" spans="1:12">
      <c r="A654">
        <v>4096413</v>
      </c>
      <c r="B654">
        <v>18</v>
      </c>
      <c r="C654" t="s">
        <v>12</v>
      </c>
      <c r="D654" t="s">
        <v>52</v>
      </c>
      <c r="E654" t="s">
        <v>18</v>
      </c>
      <c r="F654" t="s">
        <v>30</v>
      </c>
      <c r="G654">
        <v>127464.3</v>
      </c>
      <c r="H654" t="s">
        <v>20</v>
      </c>
      <c r="I654">
        <v>0</v>
      </c>
      <c r="J654">
        <v>30</v>
      </c>
      <c r="K654">
        <v>0</v>
      </c>
      <c r="L654">
        <v>0</v>
      </c>
    </row>
    <row r="655" spans="1:12">
      <c r="A655">
        <v>4099987</v>
      </c>
      <c r="B655">
        <v>60</v>
      </c>
      <c r="C655" t="s">
        <v>34</v>
      </c>
      <c r="D655" t="s">
        <v>33</v>
      </c>
      <c r="E655" t="s">
        <v>22</v>
      </c>
      <c r="F655" t="s">
        <v>39</v>
      </c>
      <c r="G655">
        <v>261687.89</v>
      </c>
      <c r="H655" t="s">
        <v>16</v>
      </c>
      <c r="I655">
        <v>0</v>
      </c>
      <c r="J655">
        <v>10</v>
      </c>
      <c r="K655">
        <v>0</v>
      </c>
      <c r="L655">
        <v>0</v>
      </c>
    </row>
    <row r="656" spans="1:12">
      <c r="A656">
        <v>4107842</v>
      </c>
      <c r="B656">
        <v>49</v>
      </c>
      <c r="C656" t="s">
        <v>40</v>
      </c>
      <c r="D656" t="s">
        <v>13</v>
      </c>
      <c r="E656" t="s">
        <v>25</v>
      </c>
      <c r="F656" t="s">
        <v>26</v>
      </c>
      <c r="G656">
        <v>48438.96</v>
      </c>
      <c r="H656" t="s">
        <v>20</v>
      </c>
      <c r="I656">
        <v>0</v>
      </c>
      <c r="J656">
        <v>40</v>
      </c>
      <c r="K656">
        <v>0</v>
      </c>
      <c r="L656">
        <v>0</v>
      </c>
    </row>
    <row r="657" spans="1:12">
      <c r="A657">
        <v>4108367</v>
      </c>
      <c r="B657">
        <v>22</v>
      </c>
      <c r="C657" t="s">
        <v>12</v>
      </c>
      <c r="D657" t="s">
        <v>21</v>
      </c>
      <c r="E657" t="s">
        <v>25</v>
      </c>
      <c r="F657" t="s">
        <v>26</v>
      </c>
      <c r="G657">
        <v>65813.539999999994</v>
      </c>
      <c r="H657" t="s">
        <v>20</v>
      </c>
      <c r="I657">
        <v>0</v>
      </c>
      <c r="J657">
        <v>35</v>
      </c>
      <c r="K657">
        <v>0</v>
      </c>
      <c r="L657">
        <v>0</v>
      </c>
    </row>
    <row r="658" spans="1:12">
      <c r="A658">
        <v>4116733</v>
      </c>
      <c r="B658">
        <v>47</v>
      </c>
      <c r="C658" t="s">
        <v>12</v>
      </c>
      <c r="D658" t="s">
        <v>21</v>
      </c>
      <c r="E658" t="s">
        <v>25</v>
      </c>
      <c r="F658" t="s">
        <v>23</v>
      </c>
      <c r="G658">
        <v>201977.13</v>
      </c>
      <c r="H658" t="s">
        <v>16</v>
      </c>
      <c r="I658">
        <v>0</v>
      </c>
      <c r="J658">
        <v>20</v>
      </c>
      <c r="K658">
        <v>-1453</v>
      </c>
      <c r="L658">
        <v>1</v>
      </c>
    </row>
    <row r="659" spans="1:12">
      <c r="A659">
        <v>4121006</v>
      </c>
      <c r="B659">
        <v>54</v>
      </c>
      <c r="C659" t="s">
        <v>12</v>
      </c>
      <c r="D659" t="s">
        <v>21</v>
      </c>
      <c r="E659" t="s">
        <v>18</v>
      </c>
      <c r="F659" t="s">
        <v>39</v>
      </c>
      <c r="G659">
        <v>82291.28</v>
      </c>
      <c r="H659" t="s">
        <v>20</v>
      </c>
      <c r="I659">
        <v>0</v>
      </c>
      <c r="J659">
        <v>40</v>
      </c>
      <c r="K659">
        <v>0</v>
      </c>
      <c r="L659">
        <v>0</v>
      </c>
    </row>
    <row r="660" spans="1:12">
      <c r="A660">
        <v>4127963</v>
      </c>
      <c r="B660">
        <v>30</v>
      </c>
      <c r="C660" t="s">
        <v>12</v>
      </c>
      <c r="D660" t="s">
        <v>33</v>
      </c>
      <c r="E660" t="s">
        <v>18</v>
      </c>
      <c r="F660" t="s">
        <v>39</v>
      </c>
      <c r="G660">
        <v>95314.79</v>
      </c>
      <c r="H660" t="s">
        <v>20</v>
      </c>
      <c r="I660">
        <v>0</v>
      </c>
      <c r="J660">
        <v>40</v>
      </c>
      <c r="K660">
        <v>0</v>
      </c>
      <c r="L660">
        <v>0</v>
      </c>
    </row>
    <row r="661" spans="1:12">
      <c r="A661">
        <v>4128362</v>
      </c>
      <c r="B661">
        <v>24</v>
      </c>
      <c r="C661" t="s">
        <v>34</v>
      </c>
      <c r="D661" t="s">
        <v>13</v>
      </c>
      <c r="E661" t="s">
        <v>14</v>
      </c>
      <c r="F661" t="s">
        <v>45</v>
      </c>
      <c r="G661">
        <v>70069.45</v>
      </c>
      <c r="H661" t="s">
        <v>20</v>
      </c>
      <c r="I661">
        <v>0</v>
      </c>
      <c r="J661">
        <v>45</v>
      </c>
      <c r="K661">
        <v>0</v>
      </c>
      <c r="L661">
        <v>0</v>
      </c>
    </row>
    <row r="662" spans="1:12">
      <c r="A662">
        <v>4136703</v>
      </c>
      <c r="B662">
        <v>43</v>
      </c>
      <c r="C662" t="s">
        <v>12</v>
      </c>
      <c r="D662" t="s">
        <v>42</v>
      </c>
      <c r="E662" t="s">
        <v>25</v>
      </c>
      <c r="F662" t="s">
        <v>19</v>
      </c>
      <c r="G662">
        <v>32075.56</v>
      </c>
      <c r="H662" t="s">
        <v>20</v>
      </c>
      <c r="I662">
        <v>0</v>
      </c>
      <c r="J662">
        <v>40</v>
      </c>
      <c r="K662">
        <v>0</v>
      </c>
      <c r="L662">
        <v>0</v>
      </c>
    </row>
    <row r="663" spans="1:12">
      <c r="A663">
        <v>4151098</v>
      </c>
      <c r="B663">
        <v>41</v>
      </c>
      <c r="C663" t="s">
        <v>12</v>
      </c>
      <c r="D663" t="s">
        <v>24</v>
      </c>
      <c r="E663" t="s">
        <v>22</v>
      </c>
      <c r="F663" t="s">
        <v>27</v>
      </c>
      <c r="G663">
        <v>68034.899999999994</v>
      </c>
      <c r="H663" t="s">
        <v>16</v>
      </c>
      <c r="I663">
        <v>0</v>
      </c>
      <c r="J663">
        <v>55</v>
      </c>
      <c r="K663">
        <v>0</v>
      </c>
      <c r="L663">
        <v>0</v>
      </c>
    </row>
    <row r="664" spans="1:12">
      <c r="A664">
        <v>4153176</v>
      </c>
      <c r="B664">
        <v>57</v>
      </c>
      <c r="C664" t="s">
        <v>12</v>
      </c>
      <c r="D664" t="s">
        <v>33</v>
      </c>
      <c r="E664" t="s">
        <v>25</v>
      </c>
      <c r="F664" t="s">
        <v>27</v>
      </c>
      <c r="G664">
        <v>26521.5</v>
      </c>
      <c r="H664" t="s">
        <v>20</v>
      </c>
      <c r="I664">
        <v>1977</v>
      </c>
      <c r="J664">
        <v>40</v>
      </c>
      <c r="K664">
        <v>7330</v>
      </c>
      <c r="L664">
        <v>1</v>
      </c>
    </row>
    <row r="665" spans="1:12">
      <c r="A665">
        <v>4160657</v>
      </c>
      <c r="B665">
        <v>24</v>
      </c>
      <c r="C665" t="s">
        <v>12</v>
      </c>
      <c r="D665" t="s">
        <v>13</v>
      </c>
      <c r="E665" t="s">
        <v>18</v>
      </c>
      <c r="F665" t="s">
        <v>45</v>
      </c>
      <c r="G665">
        <v>139763.94</v>
      </c>
      <c r="H665" t="s">
        <v>20</v>
      </c>
      <c r="I665">
        <v>0</v>
      </c>
      <c r="J665">
        <v>24</v>
      </c>
      <c r="K665">
        <v>0</v>
      </c>
      <c r="L665">
        <v>0</v>
      </c>
    </row>
    <row r="666" spans="1:12">
      <c r="A666">
        <v>4168195</v>
      </c>
      <c r="B666">
        <v>24</v>
      </c>
      <c r="C666" t="s">
        <v>12</v>
      </c>
      <c r="D666" t="s">
        <v>21</v>
      </c>
      <c r="E666" t="s">
        <v>18</v>
      </c>
      <c r="F666" t="s">
        <v>15</v>
      </c>
      <c r="G666">
        <v>47686.85</v>
      </c>
      <c r="H666" t="s">
        <v>20</v>
      </c>
      <c r="I666">
        <v>0</v>
      </c>
      <c r="J666">
        <v>40</v>
      </c>
      <c r="K666">
        <v>0</v>
      </c>
      <c r="L666">
        <v>0</v>
      </c>
    </row>
    <row r="667" spans="1:12">
      <c r="A667">
        <v>4172373</v>
      </c>
      <c r="B667">
        <v>36</v>
      </c>
      <c r="C667" t="s">
        <v>12</v>
      </c>
      <c r="D667" t="s">
        <v>21</v>
      </c>
      <c r="E667" t="s">
        <v>25</v>
      </c>
      <c r="F667" t="s">
        <v>19</v>
      </c>
      <c r="G667">
        <v>44957.03</v>
      </c>
      <c r="H667" t="s">
        <v>20</v>
      </c>
      <c r="I667">
        <v>0</v>
      </c>
      <c r="J667">
        <v>50</v>
      </c>
      <c r="K667">
        <v>0</v>
      </c>
      <c r="L667">
        <v>0</v>
      </c>
    </row>
    <row r="668" spans="1:12">
      <c r="A668">
        <v>4181716</v>
      </c>
      <c r="B668">
        <v>25</v>
      </c>
      <c r="C668" t="s">
        <v>12</v>
      </c>
      <c r="D668" t="s">
        <v>21</v>
      </c>
      <c r="E668" t="s">
        <v>14</v>
      </c>
      <c r="F668" t="s">
        <v>54</v>
      </c>
      <c r="G668">
        <v>70116.88</v>
      </c>
      <c r="H668" t="s">
        <v>20</v>
      </c>
      <c r="I668">
        <v>0</v>
      </c>
      <c r="J668">
        <v>40</v>
      </c>
      <c r="K668">
        <v>0</v>
      </c>
      <c r="L668">
        <v>0</v>
      </c>
    </row>
    <row r="669" spans="1:12">
      <c r="A669">
        <v>4188390</v>
      </c>
      <c r="B669">
        <v>40</v>
      </c>
      <c r="C669" t="s">
        <v>12</v>
      </c>
      <c r="D669" t="s">
        <v>21</v>
      </c>
      <c r="E669" t="s">
        <v>22</v>
      </c>
      <c r="F669" t="s">
        <v>15</v>
      </c>
      <c r="G669">
        <v>76714.87</v>
      </c>
      <c r="H669" t="s">
        <v>20</v>
      </c>
      <c r="I669">
        <v>0</v>
      </c>
      <c r="J669">
        <v>40</v>
      </c>
      <c r="K669">
        <v>0</v>
      </c>
      <c r="L669">
        <v>0</v>
      </c>
    </row>
    <row r="670" spans="1:12">
      <c r="A670">
        <v>4188956</v>
      </c>
      <c r="B670">
        <v>27</v>
      </c>
      <c r="C670" t="s">
        <v>12</v>
      </c>
      <c r="D670" t="s">
        <v>21</v>
      </c>
      <c r="E670" t="s">
        <v>22</v>
      </c>
      <c r="F670" t="s">
        <v>23</v>
      </c>
      <c r="G670">
        <v>278897.99</v>
      </c>
      <c r="H670" t="s">
        <v>16</v>
      </c>
      <c r="I670">
        <v>0</v>
      </c>
      <c r="J670">
        <v>40</v>
      </c>
      <c r="K670">
        <v>0</v>
      </c>
      <c r="L670">
        <v>0</v>
      </c>
    </row>
    <row r="671" spans="1:12">
      <c r="A671">
        <v>4202636</v>
      </c>
      <c r="B671">
        <v>30</v>
      </c>
      <c r="C671" t="s">
        <v>12</v>
      </c>
      <c r="D671" t="s">
        <v>21</v>
      </c>
      <c r="E671" t="s">
        <v>25</v>
      </c>
      <c r="F671" t="s">
        <v>27</v>
      </c>
      <c r="G671">
        <v>144481.35999999999</v>
      </c>
      <c r="H671" t="s">
        <v>16</v>
      </c>
      <c r="I671">
        <v>0</v>
      </c>
      <c r="J671">
        <v>40</v>
      </c>
      <c r="K671">
        <v>0</v>
      </c>
      <c r="L671">
        <v>0</v>
      </c>
    </row>
    <row r="672" spans="1:12">
      <c r="A672">
        <v>4204164</v>
      </c>
      <c r="B672">
        <v>44</v>
      </c>
      <c r="C672" t="s">
        <v>12</v>
      </c>
      <c r="D672" t="s">
        <v>24</v>
      </c>
      <c r="E672" t="s">
        <v>25</v>
      </c>
      <c r="F672" t="s">
        <v>39</v>
      </c>
      <c r="G672">
        <v>60405.43</v>
      </c>
      <c r="H672" t="s">
        <v>20</v>
      </c>
      <c r="I672">
        <v>1902</v>
      </c>
      <c r="J672">
        <v>50</v>
      </c>
      <c r="K672">
        <v>4164</v>
      </c>
      <c r="L672">
        <v>1</v>
      </c>
    </row>
    <row r="673" spans="1:12">
      <c r="A673">
        <v>4204648</v>
      </c>
      <c r="B673">
        <v>31</v>
      </c>
      <c r="C673" t="s">
        <v>12</v>
      </c>
      <c r="D673" t="s">
        <v>21</v>
      </c>
      <c r="E673" t="s">
        <v>22</v>
      </c>
      <c r="F673" t="s">
        <v>23</v>
      </c>
      <c r="G673">
        <v>225049.48</v>
      </c>
      <c r="H673" t="s">
        <v>16</v>
      </c>
      <c r="I673">
        <v>0</v>
      </c>
      <c r="J673">
        <v>38</v>
      </c>
      <c r="K673">
        <v>0</v>
      </c>
      <c r="L673">
        <v>0</v>
      </c>
    </row>
    <row r="674" spans="1:12">
      <c r="A674">
        <v>4206069</v>
      </c>
      <c r="B674">
        <v>18</v>
      </c>
      <c r="C674" t="s">
        <v>12</v>
      </c>
      <c r="D674" t="s">
        <v>38</v>
      </c>
      <c r="E674" t="s">
        <v>18</v>
      </c>
      <c r="F674" t="s">
        <v>15</v>
      </c>
      <c r="G674">
        <v>65037.68</v>
      </c>
      <c r="H674" t="s">
        <v>20</v>
      </c>
      <c r="I674">
        <v>0</v>
      </c>
      <c r="J674">
        <v>20</v>
      </c>
      <c r="K674">
        <v>0</v>
      </c>
      <c r="L674">
        <v>0</v>
      </c>
    </row>
    <row r="675" spans="1:12">
      <c r="A675">
        <v>4209493</v>
      </c>
      <c r="B675">
        <v>39</v>
      </c>
      <c r="C675" t="s">
        <v>12</v>
      </c>
      <c r="D675" t="s">
        <v>21</v>
      </c>
      <c r="E675" t="s">
        <v>18</v>
      </c>
      <c r="F675" t="s">
        <v>26</v>
      </c>
      <c r="G675">
        <v>45401.02</v>
      </c>
      <c r="H675" t="s">
        <v>20</v>
      </c>
      <c r="I675">
        <v>1564</v>
      </c>
      <c r="J675">
        <v>50</v>
      </c>
      <c r="K675">
        <v>6173</v>
      </c>
      <c r="L675">
        <v>1</v>
      </c>
    </row>
    <row r="676" spans="1:12">
      <c r="A676">
        <v>4210604</v>
      </c>
      <c r="B676">
        <v>55</v>
      </c>
      <c r="C676" t="s">
        <v>12</v>
      </c>
      <c r="D676" t="s">
        <v>33</v>
      </c>
      <c r="E676" t="s">
        <v>25</v>
      </c>
      <c r="F676" t="s">
        <v>27</v>
      </c>
      <c r="G676">
        <v>32999.58</v>
      </c>
      <c r="H676" t="s">
        <v>20</v>
      </c>
      <c r="I676">
        <v>1977</v>
      </c>
      <c r="J676">
        <v>60</v>
      </c>
      <c r="K676">
        <v>8200</v>
      </c>
      <c r="L676">
        <v>1</v>
      </c>
    </row>
    <row r="677" spans="1:12">
      <c r="A677">
        <v>4219509</v>
      </c>
      <c r="B677">
        <v>41</v>
      </c>
      <c r="C677" t="s">
        <v>50</v>
      </c>
      <c r="D677" t="s">
        <v>21</v>
      </c>
      <c r="E677" t="s">
        <v>18</v>
      </c>
      <c r="F677" t="s">
        <v>50</v>
      </c>
      <c r="G677">
        <v>82889.320000000007</v>
      </c>
      <c r="H677" t="s">
        <v>16</v>
      </c>
      <c r="I677">
        <v>0</v>
      </c>
      <c r="J677">
        <v>30</v>
      </c>
      <c r="K677">
        <v>0</v>
      </c>
      <c r="L677">
        <v>0</v>
      </c>
    </row>
    <row r="678" spans="1:12">
      <c r="A678">
        <v>4228062</v>
      </c>
      <c r="B678">
        <v>24</v>
      </c>
      <c r="C678" t="s">
        <v>12</v>
      </c>
      <c r="D678" t="s">
        <v>21</v>
      </c>
      <c r="E678" t="s">
        <v>18</v>
      </c>
      <c r="F678" t="s">
        <v>30</v>
      </c>
      <c r="G678">
        <v>69457.59</v>
      </c>
      <c r="H678" t="s">
        <v>16</v>
      </c>
      <c r="I678">
        <v>0</v>
      </c>
      <c r="J678">
        <v>48</v>
      </c>
      <c r="K678">
        <v>0</v>
      </c>
      <c r="L678">
        <v>0</v>
      </c>
    </row>
    <row r="679" spans="1:12">
      <c r="A679">
        <v>4228263</v>
      </c>
      <c r="B679">
        <v>46</v>
      </c>
      <c r="C679" t="s">
        <v>12</v>
      </c>
      <c r="D679" t="s">
        <v>21</v>
      </c>
      <c r="E679" t="s">
        <v>18</v>
      </c>
      <c r="F679" t="s">
        <v>26</v>
      </c>
      <c r="G679">
        <v>77205.17</v>
      </c>
      <c r="H679" t="s">
        <v>16</v>
      </c>
      <c r="I679">
        <v>0</v>
      </c>
      <c r="J679">
        <v>48</v>
      </c>
      <c r="K679">
        <v>0</v>
      </c>
      <c r="L679">
        <v>0</v>
      </c>
    </row>
    <row r="680" spans="1:12">
      <c r="A680">
        <v>4232024</v>
      </c>
      <c r="B680">
        <v>45</v>
      </c>
      <c r="C680" t="s">
        <v>12</v>
      </c>
      <c r="D680" t="s">
        <v>33</v>
      </c>
      <c r="E680" t="s">
        <v>25</v>
      </c>
      <c r="F680" t="s">
        <v>27</v>
      </c>
      <c r="G680">
        <v>34120.79</v>
      </c>
      <c r="H680" t="s">
        <v>20</v>
      </c>
      <c r="I680">
        <v>0</v>
      </c>
      <c r="J680">
        <v>40</v>
      </c>
      <c r="K680">
        <v>17463</v>
      </c>
      <c r="L680">
        <v>1</v>
      </c>
    </row>
    <row r="681" spans="1:12">
      <c r="A681">
        <v>4233732</v>
      </c>
      <c r="B681">
        <v>62</v>
      </c>
      <c r="C681" t="s">
        <v>37</v>
      </c>
      <c r="D681" t="s">
        <v>33</v>
      </c>
      <c r="E681" t="s">
        <v>25</v>
      </c>
      <c r="F681" t="s">
        <v>39</v>
      </c>
      <c r="G681">
        <v>27452.47</v>
      </c>
      <c r="H681" t="s">
        <v>20</v>
      </c>
      <c r="I681">
        <v>0</v>
      </c>
      <c r="J681">
        <v>60</v>
      </c>
      <c r="K681">
        <v>11827</v>
      </c>
      <c r="L681">
        <v>1</v>
      </c>
    </row>
    <row r="682" spans="1:12">
      <c r="A682">
        <v>4236873</v>
      </c>
      <c r="B682">
        <v>36</v>
      </c>
      <c r="C682" t="s">
        <v>12</v>
      </c>
      <c r="D682" t="s">
        <v>42</v>
      </c>
      <c r="E682" t="s">
        <v>25</v>
      </c>
      <c r="F682" t="s">
        <v>26</v>
      </c>
      <c r="G682">
        <v>29073.78</v>
      </c>
      <c r="H682" t="s">
        <v>20</v>
      </c>
      <c r="I682">
        <v>0</v>
      </c>
      <c r="J682">
        <v>40</v>
      </c>
      <c r="K682">
        <v>0</v>
      </c>
      <c r="L682">
        <v>0</v>
      </c>
    </row>
    <row r="683" spans="1:12">
      <c r="A683">
        <v>4238405</v>
      </c>
      <c r="B683">
        <v>25</v>
      </c>
      <c r="C683" t="s">
        <v>35</v>
      </c>
      <c r="D683" t="s">
        <v>17</v>
      </c>
      <c r="E683" t="s">
        <v>18</v>
      </c>
      <c r="F683" t="s">
        <v>30</v>
      </c>
      <c r="G683">
        <v>13254.73</v>
      </c>
      <c r="H683" t="s">
        <v>20</v>
      </c>
      <c r="I683">
        <v>0</v>
      </c>
      <c r="J683">
        <v>60</v>
      </c>
      <c r="K683">
        <v>0</v>
      </c>
      <c r="L683">
        <v>0</v>
      </c>
    </row>
    <row r="684" spans="1:12">
      <c r="A684">
        <v>4254629</v>
      </c>
      <c r="B684">
        <v>42</v>
      </c>
      <c r="C684" t="s">
        <v>12</v>
      </c>
      <c r="D684" t="s">
        <v>21</v>
      </c>
      <c r="E684" t="s">
        <v>25</v>
      </c>
      <c r="F684" t="s">
        <v>29</v>
      </c>
      <c r="G684">
        <v>135665.63</v>
      </c>
      <c r="H684" t="s">
        <v>16</v>
      </c>
      <c r="I684">
        <v>0</v>
      </c>
      <c r="J684">
        <v>40</v>
      </c>
      <c r="K684">
        <v>0</v>
      </c>
      <c r="L684">
        <v>0</v>
      </c>
    </row>
    <row r="685" spans="1:12">
      <c r="A685">
        <v>4270526</v>
      </c>
      <c r="B685">
        <v>19</v>
      </c>
      <c r="C685" t="s">
        <v>50</v>
      </c>
      <c r="D685" t="s">
        <v>21</v>
      </c>
      <c r="E685" t="s">
        <v>18</v>
      </c>
      <c r="F685" t="s">
        <v>50</v>
      </c>
      <c r="G685">
        <v>171533.02</v>
      </c>
      <c r="H685" t="s">
        <v>20</v>
      </c>
      <c r="I685">
        <v>0</v>
      </c>
      <c r="J685">
        <v>40</v>
      </c>
      <c r="K685">
        <v>0</v>
      </c>
      <c r="L685">
        <v>0</v>
      </c>
    </row>
    <row r="686" spans="1:12">
      <c r="A686">
        <v>4287796</v>
      </c>
      <c r="B686">
        <v>38</v>
      </c>
      <c r="C686" t="s">
        <v>12</v>
      </c>
      <c r="D686" t="s">
        <v>13</v>
      </c>
      <c r="E686" t="s">
        <v>18</v>
      </c>
      <c r="F686" t="s">
        <v>30</v>
      </c>
      <c r="G686">
        <v>193681.15</v>
      </c>
      <c r="H686" t="s">
        <v>16</v>
      </c>
      <c r="I686">
        <v>0</v>
      </c>
      <c r="J686">
        <v>50</v>
      </c>
      <c r="K686">
        <v>0</v>
      </c>
      <c r="L686">
        <v>0</v>
      </c>
    </row>
    <row r="687" spans="1:12">
      <c r="A687">
        <v>4292213</v>
      </c>
      <c r="B687">
        <v>26</v>
      </c>
      <c r="C687" t="s">
        <v>12</v>
      </c>
      <c r="D687" t="s">
        <v>13</v>
      </c>
      <c r="E687" t="s">
        <v>18</v>
      </c>
      <c r="F687" t="s">
        <v>23</v>
      </c>
      <c r="G687">
        <v>195976.31</v>
      </c>
      <c r="H687" t="s">
        <v>20</v>
      </c>
      <c r="I687">
        <v>0</v>
      </c>
      <c r="J687">
        <v>20</v>
      </c>
      <c r="K687">
        <v>0</v>
      </c>
      <c r="L687">
        <v>0</v>
      </c>
    </row>
    <row r="688" spans="1:12">
      <c r="A688">
        <v>4312533</v>
      </c>
      <c r="B688">
        <v>22</v>
      </c>
      <c r="C688" t="s">
        <v>50</v>
      </c>
      <c r="D688" t="s">
        <v>13</v>
      </c>
      <c r="E688" t="s">
        <v>18</v>
      </c>
      <c r="F688" t="s">
        <v>50</v>
      </c>
      <c r="G688">
        <v>53409.99</v>
      </c>
      <c r="H688" t="s">
        <v>16</v>
      </c>
      <c r="I688">
        <v>0</v>
      </c>
      <c r="J688">
        <v>12</v>
      </c>
      <c r="K688">
        <v>0</v>
      </c>
      <c r="L688">
        <v>0</v>
      </c>
    </row>
    <row r="689" spans="1:12">
      <c r="A689">
        <v>4315172</v>
      </c>
      <c r="B689">
        <v>27</v>
      </c>
      <c r="C689" t="s">
        <v>50</v>
      </c>
      <c r="D689" t="s">
        <v>24</v>
      </c>
      <c r="E689" t="s">
        <v>48</v>
      </c>
      <c r="F689" t="s">
        <v>50</v>
      </c>
      <c r="G689">
        <v>33897.08</v>
      </c>
      <c r="H689" t="s">
        <v>20</v>
      </c>
      <c r="I689">
        <v>0</v>
      </c>
      <c r="J689">
        <v>50</v>
      </c>
      <c r="K689">
        <v>0</v>
      </c>
      <c r="L689">
        <v>0</v>
      </c>
    </row>
    <row r="690" spans="1:12">
      <c r="A690">
        <v>4330936</v>
      </c>
      <c r="B690">
        <v>28</v>
      </c>
      <c r="C690" t="s">
        <v>12</v>
      </c>
      <c r="D690" t="s">
        <v>52</v>
      </c>
      <c r="E690" t="s">
        <v>18</v>
      </c>
      <c r="F690" t="s">
        <v>23</v>
      </c>
      <c r="G690">
        <v>114956.87</v>
      </c>
      <c r="H690" t="s">
        <v>20</v>
      </c>
      <c r="I690">
        <v>0</v>
      </c>
      <c r="J690">
        <v>40</v>
      </c>
      <c r="K690">
        <v>0</v>
      </c>
      <c r="L690">
        <v>0</v>
      </c>
    </row>
    <row r="691" spans="1:12">
      <c r="A691">
        <v>4336652</v>
      </c>
      <c r="B691">
        <v>37</v>
      </c>
      <c r="C691" t="s">
        <v>12</v>
      </c>
      <c r="D691" t="s">
        <v>21</v>
      </c>
      <c r="E691" t="s">
        <v>25</v>
      </c>
      <c r="F691" t="s">
        <v>19</v>
      </c>
      <c r="G691">
        <v>23972.13</v>
      </c>
      <c r="H691" t="s">
        <v>20</v>
      </c>
      <c r="I691">
        <v>0</v>
      </c>
      <c r="J691">
        <v>40</v>
      </c>
      <c r="K691">
        <v>0</v>
      </c>
      <c r="L691">
        <v>0</v>
      </c>
    </row>
    <row r="692" spans="1:12">
      <c r="A692">
        <v>4339452</v>
      </c>
      <c r="B692">
        <v>21</v>
      </c>
      <c r="C692" t="s">
        <v>12</v>
      </c>
      <c r="D692" t="s">
        <v>13</v>
      </c>
      <c r="E692" t="s">
        <v>18</v>
      </c>
      <c r="F692" t="s">
        <v>30</v>
      </c>
      <c r="G692">
        <v>164461.64000000001</v>
      </c>
      <c r="H692" t="s">
        <v>20</v>
      </c>
      <c r="I692">
        <v>0</v>
      </c>
      <c r="J692">
        <v>43</v>
      </c>
      <c r="K692">
        <v>0</v>
      </c>
      <c r="L692">
        <v>0</v>
      </c>
    </row>
    <row r="693" spans="1:12">
      <c r="A693">
        <v>4341192</v>
      </c>
      <c r="B693">
        <v>38</v>
      </c>
      <c r="C693" t="s">
        <v>12</v>
      </c>
      <c r="D693" t="s">
        <v>24</v>
      </c>
      <c r="E693" t="s">
        <v>25</v>
      </c>
      <c r="F693" t="s">
        <v>27</v>
      </c>
      <c r="G693">
        <v>31609.41</v>
      </c>
      <c r="H693" t="s">
        <v>20</v>
      </c>
      <c r="I693">
        <v>0</v>
      </c>
      <c r="J693">
        <v>40</v>
      </c>
      <c r="K693">
        <v>8872</v>
      </c>
      <c r="L693">
        <v>1</v>
      </c>
    </row>
    <row r="694" spans="1:12">
      <c r="A694">
        <v>4345343</v>
      </c>
      <c r="B694">
        <v>74</v>
      </c>
      <c r="C694" t="s">
        <v>50</v>
      </c>
      <c r="D694" t="s">
        <v>13</v>
      </c>
      <c r="E694" t="s">
        <v>32</v>
      </c>
      <c r="F694" t="s">
        <v>50</v>
      </c>
      <c r="G694">
        <v>60529.25</v>
      </c>
      <c r="H694" t="s">
        <v>16</v>
      </c>
      <c r="I694">
        <v>0</v>
      </c>
      <c r="J694">
        <v>3</v>
      </c>
      <c r="K694">
        <v>0</v>
      </c>
      <c r="L694">
        <v>0</v>
      </c>
    </row>
    <row r="695" spans="1:12">
      <c r="A695">
        <v>4345440</v>
      </c>
      <c r="B695">
        <v>59</v>
      </c>
      <c r="C695" t="s">
        <v>36</v>
      </c>
      <c r="D695" t="s">
        <v>21</v>
      </c>
      <c r="E695" t="s">
        <v>32</v>
      </c>
      <c r="F695" t="s">
        <v>46</v>
      </c>
      <c r="G695">
        <v>110146.06</v>
      </c>
      <c r="H695" t="s">
        <v>20</v>
      </c>
      <c r="I695">
        <v>1559.333333</v>
      </c>
      <c r="J695">
        <v>40</v>
      </c>
      <c r="K695">
        <v>0</v>
      </c>
      <c r="L695">
        <v>0</v>
      </c>
    </row>
    <row r="696" spans="1:12">
      <c r="A696">
        <v>4348527</v>
      </c>
      <c r="B696">
        <v>45</v>
      </c>
      <c r="C696" t="s">
        <v>12</v>
      </c>
      <c r="D696" t="s">
        <v>43</v>
      </c>
      <c r="E696" t="s">
        <v>25</v>
      </c>
      <c r="F696" t="s">
        <v>39</v>
      </c>
      <c r="G696">
        <v>25651.97</v>
      </c>
      <c r="H696" t="s">
        <v>20</v>
      </c>
      <c r="I696">
        <v>0</v>
      </c>
      <c r="J696">
        <v>50</v>
      </c>
      <c r="K696">
        <v>0</v>
      </c>
      <c r="L696">
        <v>1</v>
      </c>
    </row>
    <row r="697" spans="1:12">
      <c r="A697">
        <v>4349170</v>
      </c>
      <c r="B697">
        <v>39</v>
      </c>
      <c r="C697" t="s">
        <v>12</v>
      </c>
      <c r="D697" t="s">
        <v>17</v>
      </c>
      <c r="E697" t="s">
        <v>32</v>
      </c>
      <c r="F697" t="s">
        <v>23</v>
      </c>
      <c r="G697">
        <v>5226.03</v>
      </c>
      <c r="H697" t="s">
        <v>16</v>
      </c>
      <c r="I697">
        <v>0</v>
      </c>
      <c r="J697">
        <v>45</v>
      </c>
      <c r="K697">
        <v>0</v>
      </c>
      <c r="L697">
        <v>0</v>
      </c>
    </row>
    <row r="698" spans="1:12">
      <c r="A698">
        <v>4350090</v>
      </c>
      <c r="B698">
        <v>23</v>
      </c>
      <c r="C698" t="s">
        <v>12</v>
      </c>
      <c r="D698" t="s">
        <v>24</v>
      </c>
      <c r="E698" t="s">
        <v>18</v>
      </c>
      <c r="F698" t="s">
        <v>45</v>
      </c>
      <c r="G698">
        <v>120980.4</v>
      </c>
      <c r="H698" t="s">
        <v>20</v>
      </c>
      <c r="I698">
        <v>0</v>
      </c>
      <c r="J698">
        <v>40</v>
      </c>
      <c r="K698">
        <v>0</v>
      </c>
      <c r="L698">
        <v>0</v>
      </c>
    </row>
    <row r="699" spans="1:12">
      <c r="A699">
        <v>4355587</v>
      </c>
      <c r="B699">
        <v>29</v>
      </c>
      <c r="C699" t="s">
        <v>12</v>
      </c>
      <c r="D699" t="s">
        <v>21</v>
      </c>
      <c r="E699" t="s">
        <v>25</v>
      </c>
      <c r="F699" t="s">
        <v>46</v>
      </c>
      <c r="G699">
        <v>48301.94</v>
      </c>
      <c r="H699" t="s">
        <v>20</v>
      </c>
      <c r="I699">
        <v>0</v>
      </c>
      <c r="J699">
        <v>60</v>
      </c>
      <c r="K699">
        <v>0</v>
      </c>
      <c r="L699">
        <v>0</v>
      </c>
    </row>
    <row r="700" spans="1:12">
      <c r="A700">
        <v>4356425</v>
      </c>
      <c r="B700">
        <v>44</v>
      </c>
      <c r="C700" t="s">
        <v>12</v>
      </c>
      <c r="D700" t="s">
        <v>31</v>
      </c>
      <c r="E700" t="s">
        <v>25</v>
      </c>
      <c r="F700" t="s">
        <v>27</v>
      </c>
      <c r="G700">
        <v>9528.2199999999993</v>
      </c>
      <c r="H700" t="s">
        <v>20</v>
      </c>
      <c r="I700">
        <v>0</v>
      </c>
      <c r="J700">
        <v>40</v>
      </c>
      <c r="K700">
        <v>0</v>
      </c>
      <c r="L700">
        <v>0</v>
      </c>
    </row>
    <row r="701" spans="1:12">
      <c r="A701">
        <v>4373718</v>
      </c>
      <c r="B701">
        <v>38</v>
      </c>
      <c r="C701" t="s">
        <v>34</v>
      </c>
      <c r="D701" t="s">
        <v>13</v>
      </c>
      <c r="E701" t="s">
        <v>18</v>
      </c>
      <c r="F701" t="s">
        <v>15</v>
      </c>
      <c r="G701">
        <v>23291.16</v>
      </c>
      <c r="H701" t="s">
        <v>16</v>
      </c>
      <c r="I701">
        <v>0</v>
      </c>
      <c r="J701">
        <v>20</v>
      </c>
      <c r="K701">
        <v>0</v>
      </c>
      <c r="L701">
        <v>0</v>
      </c>
    </row>
    <row r="702" spans="1:12">
      <c r="A702">
        <v>4380645</v>
      </c>
      <c r="B702">
        <v>29</v>
      </c>
      <c r="C702" t="s">
        <v>12</v>
      </c>
      <c r="D702" t="s">
        <v>13</v>
      </c>
      <c r="E702" t="s">
        <v>14</v>
      </c>
      <c r="F702" t="s">
        <v>55</v>
      </c>
      <c r="G702">
        <v>97217.72</v>
      </c>
      <c r="H702" t="s">
        <v>16</v>
      </c>
      <c r="I702">
        <v>0</v>
      </c>
      <c r="J702">
        <v>30</v>
      </c>
      <c r="K702">
        <v>0</v>
      </c>
      <c r="L702">
        <v>0</v>
      </c>
    </row>
    <row r="703" spans="1:12">
      <c r="A703">
        <v>4384924</v>
      </c>
      <c r="B703">
        <v>21</v>
      </c>
      <c r="C703" t="s">
        <v>12</v>
      </c>
      <c r="D703" t="s">
        <v>38</v>
      </c>
      <c r="E703" t="s">
        <v>18</v>
      </c>
      <c r="F703" t="s">
        <v>39</v>
      </c>
      <c r="G703">
        <v>70125.289999999994</v>
      </c>
      <c r="H703" t="s">
        <v>16</v>
      </c>
      <c r="I703">
        <v>0</v>
      </c>
      <c r="J703">
        <v>24</v>
      </c>
      <c r="K703">
        <v>0</v>
      </c>
      <c r="L703">
        <v>0</v>
      </c>
    </row>
    <row r="704" spans="1:12">
      <c r="A704">
        <v>4385915</v>
      </c>
      <c r="B704">
        <v>24</v>
      </c>
      <c r="C704" t="s">
        <v>12</v>
      </c>
      <c r="D704" t="s">
        <v>21</v>
      </c>
      <c r="E704" t="s">
        <v>25</v>
      </c>
      <c r="F704" t="s">
        <v>30</v>
      </c>
      <c r="G704">
        <v>11616.92</v>
      </c>
      <c r="H704" t="s">
        <v>20</v>
      </c>
      <c r="I704">
        <v>0</v>
      </c>
      <c r="J704">
        <v>50</v>
      </c>
      <c r="K704">
        <v>0</v>
      </c>
      <c r="L704">
        <v>0</v>
      </c>
    </row>
    <row r="705" spans="1:12">
      <c r="A705">
        <v>4387401</v>
      </c>
      <c r="B705">
        <v>40</v>
      </c>
      <c r="C705" t="s">
        <v>35</v>
      </c>
      <c r="D705" t="s">
        <v>33</v>
      </c>
      <c r="E705" t="s">
        <v>25</v>
      </c>
      <c r="F705" t="s">
        <v>30</v>
      </c>
      <c r="G705">
        <v>48443.01</v>
      </c>
      <c r="H705" t="s">
        <v>20</v>
      </c>
      <c r="I705">
        <v>0</v>
      </c>
      <c r="J705">
        <v>70</v>
      </c>
      <c r="K705">
        <v>4385</v>
      </c>
      <c r="L705">
        <v>1</v>
      </c>
    </row>
    <row r="706" spans="1:12">
      <c r="A706">
        <v>4390758</v>
      </c>
      <c r="B706">
        <v>38</v>
      </c>
      <c r="C706" t="s">
        <v>12</v>
      </c>
      <c r="D706" t="s">
        <v>21</v>
      </c>
      <c r="E706" t="s">
        <v>22</v>
      </c>
      <c r="F706" t="s">
        <v>26</v>
      </c>
      <c r="G706">
        <v>148170.22</v>
      </c>
      <c r="H706" t="s">
        <v>20</v>
      </c>
      <c r="I706">
        <v>0</v>
      </c>
      <c r="J706">
        <v>40</v>
      </c>
      <c r="K706">
        <v>0</v>
      </c>
      <c r="L706">
        <v>0</v>
      </c>
    </row>
    <row r="707" spans="1:12">
      <c r="A707">
        <v>4391305</v>
      </c>
      <c r="B707">
        <v>38</v>
      </c>
      <c r="C707" t="s">
        <v>36</v>
      </c>
      <c r="D707" t="s">
        <v>21</v>
      </c>
      <c r="E707" t="s">
        <v>18</v>
      </c>
      <c r="F707" t="s">
        <v>19</v>
      </c>
      <c r="G707">
        <v>38001.699999999997</v>
      </c>
      <c r="H707" t="s">
        <v>20</v>
      </c>
      <c r="I707">
        <v>0</v>
      </c>
      <c r="J707">
        <v>40</v>
      </c>
      <c r="K707">
        <v>0</v>
      </c>
      <c r="L707">
        <v>0</v>
      </c>
    </row>
    <row r="708" spans="1:12">
      <c r="A708">
        <v>4396587</v>
      </c>
      <c r="B708">
        <v>24</v>
      </c>
      <c r="C708" t="s">
        <v>12</v>
      </c>
      <c r="D708" t="s">
        <v>21</v>
      </c>
      <c r="E708" t="s">
        <v>18</v>
      </c>
      <c r="F708" t="s">
        <v>30</v>
      </c>
      <c r="G708">
        <v>2378.63</v>
      </c>
      <c r="H708" t="s">
        <v>20</v>
      </c>
      <c r="I708">
        <v>0</v>
      </c>
      <c r="J708">
        <v>38</v>
      </c>
      <c r="K708">
        <v>0</v>
      </c>
      <c r="L708">
        <v>0</v>
      </c>
    </row>
    <row r="709" spans="1:12">
      <c r="A709">
        <v>4398573</v>
      </c>
      <c r="B709">
        <v>46</v>
      </c>
      <c r="C709" t="s">
        <v>35</v>
      </c>
      <c r="D709" t="s">
        <v>13</v>
      </c>
      <c r="E709" t="s">
        <v>25</v>
      </c>
      <c r="F709" t="s">
        <v>30</v>
      </c>
      <c r="G709">
        <v>50055.68</v>
      </c>
      <c r="H709" t="s">
        <v>20</v>
      </c>
      <c r="I709">
        <v>0</v>
      </c>
      <c r="J709">
        <v>60</v>
      </c>
      <c r="K709">
        <v>10503</v>
      </c>
      <c r="L709">
        <v>1</v>
      </c>
    </row>
    <row r="710" spans="1:12">
      <c r="A710">
        <v>4399029</v>
      </c>
      <c r="B710">
        <v>23</v>
      </c>
      <c r="C710" t="s">
        <v>12</v>
      </c>
      <c r="D710" t="s">
        <v>21</v>
      </c>
      <c r="E710" t="s">
        <v>18</v>
      </c>
      <c r="F710" t="s">
        <v>19</v>
      </c>
      <c r="G710">
        <v>153876.57</v>
      </c>
      <c r="H710" t="s">
        <v>20</v>
      </c>
      <c r="I710">
        <v>0</v>
      </c>
      <c r="J710">
        <v>40</v>
      </c>
      <c r="K710">
        <v>0</v>
      </c>
      <c r="L710">
        <v>0</v>
      </c>
    </row>
    <row r="711" spans="1:12">
      <c r="A711">
        <v>4399044</v>
      </c>
      <c r="B711">
        <v>58</v>
      </c>
      <c r="C711" t="s">
        <v>12</v>
      </c>
      <c r="D711" t="s">
        <v>56</v>
      </c>
      <c r="E711" t="s">
        <v>25</v>
      </c>
      <c r="F711" t="s">
        <v>46</v>
      </c>
      <c r="G711">
        <v>3150</v>
      </c>
      <c r="H711" t="s">
        <v>20</v>
      </c>
      <c r="I711">
        <v>0</v>
      </c>
      <c r="J711">
        <v>40</v>
      </c>
      <c r="K711">
        <v>0</v>
      </c>
      <c r="L711">
        <v>0</v>
      </c>
    </row>
    <row r="712" spans="1:12">
      <c r="A712">
        <v>4404017</v>
      </c>
      <c r="B712">
        <v>34</v>
      </c>
      <c r="C712" t="s">
        <v>12</v>
      </c>
      <c r="D712" t="s">
        <v>13</v>
      </c>
      <c r="E712" t="s">
        <v>25</v>
      </c>
      <c r="F712" t="s">
        <v>15</v>
      </c>
      <c r="G712">
        <v>36792.25</v>
      </c>
      <c r="H712" t="s">
        <v>20</v>
      </c>
      <c r="I712">
        <v>0</v>
      </c>
      <c r="J712">
        <v>62</v>
      </c>
      <c r="K712">
        <v>0</v>
      </c>
      <c r="L712">
        <v>0</v>
      </c>
    </row>
    <row r="713" spans="1:12">
      <c r="A713">
        <v>4406299</v>
      </c>
      <c r="B713">
        <v>51</v>
      </c>
      <c r="C713" t="s">
        <v>12</v>
      </c>
      <c r="D713" t="s">
        <v>33</v>
      </c>
      <c r="E713" t="s">
        <v>18</v>
      </c>
      <c r="F713" t="s">
        <v>39</v>
      </c>
      <c r="G713">
        <v>90090.03</v>
      </c>
      <c r="H713" t="s">
        <v>20</v>
      </c>
      <c r="I713">
        <v>0</v>
      </c>
      <c r="J713">
        <v>40</v>
      </c>
      <c r="K713">
        <v>27828</v>
      </c>
      <c r="L713">
        <v>1</v>
      </c>
    </row>
    <row r="714" spans="1:12">
      <c r="A714">
        <v>4411529</v>
      </c>
      <c r="B714">
        <v>40</v>
      </c>
      <c r="C714" t="s">
        <v>12</v>
      </c>
      <c r="D714" t="s">
        <v>44</v>
      </c>
      <c r="E714" t="s">
        <v>18</v>
      </c>
      <c r="F714" t="s">
        <v>26</v>
      </c>
      <c r="G714">
        <v>90825.33</v>
      </c>
      <c r="H714" t="s">
        <v>20</v>
      </c>
      <c r="I714">
        <v>0</v>
      </c>
      <c r="J714">
        <v>49</v>
      </c>
      <c r="K714">
        <v>0</v>
      </c>
      <c r="L714">
        <v>0</v>
      </c>
    </row>
    <row r="715" spans="1:12">
      <c r="A715">
        <v>4412566</v>
      </c>
      <c r="B715">
        <v>19</v>
      </c>
      <c r="C715" t="s">
        <v>12</v>
      </c>
      <c r="D715" t="s">
        <v>42</v>
      </c>
      <c r="E715" t="s">
        <v>18</v>
      </c>
      <c r="F715" t="s">
        <v>15</v>
      </c>
      <c r="G715">
        <v>56946.06</v>
      </c>
      <c r="H715" t="s">
        <v>16</v>
      </c>
      <c r="I715">
        <v>0</v>
      </c>
      <c r="J715">
        <v>20</v>
      </c>
      <c r="K715">
        <v>0</v>
      </c>
      <c r="L715">
        <v>0</v>
      </c>
    </row>
    <row r="716" spans="1:12">
      <c r="A716">
        <v>4413601</v>
      </c>
      <c r="B716">
        <v>38</v>
      </c>
      <c r="C716" t="s">
        <v>12</v>
      </c>
      <c r="D716" t="s">
        <v>21</v>
      </c>
      <c r="E716" t="s">
        <v>25</v>
      </c>
      <c r="F716" t="s">
        <v>27</v>
      </c>
      <c r="G716">
        <v>30927.17</v>
      </c>
      <c r="H716" t="s">
        <v>20</v>
      </c>
      <c r="I716">
        <v>0</v>
      </c>
      <c r="J716">
        <v>40</v>
      </c>
      <c r="K716">
        <v>4327</v>
      </c>
      <c r="L716">
        <v>1</v>
      </c>
    </row>
    <row r="717" spans="1:12">
      <c r="A717">
        <v>4417625</v>
      </c>
      <c r="B717">
        <v>35</v>
      </c>
      <c r="C717" t="s">
        <v>12</v>
      </c>
      <c r="D717" t="s">
        <v>24</v>
      </c>
      <c r="E717" t="s">
        <v>25</v>
      </c>
      <c r="F717" t="s">
        <v>15</v>
      </c>
      <c r="G717">
        <v>26682.44</v>
      </c>
      <c r="H717" t="s">
        <v>20</v>
      </c>
      <c r="I717">
        <v>0</v>
      </c>
      <c r="J717">
        <v>20</v>
      </c>
      <c r="K717">
        <v>7688</v>
      </c>
      <c r="L717">
        <v>1</v>
      </c>
    </row>
    <row r="718" spans="1:12">
      <c r="A718">
        <v>4423809</v>
      </c>
      <c r="B718">
        <v>41</v>
      </c>
      <c r="C718" t="s">
        <v>12</v>
      </c>
      <c r="D718" t="s">
        <v>17</v>
      </c>
      <c r="E718" t="s">
        <v>25</v>
      </c>
      <c r="F718" t="s">
        <v>26</v>
      </c>
      <c r="G718">
        <v>35224.300000000003</v>
      </c>
      <c r="H718" t="s">
        <v>20</v>
      </c>
      <c r="I718">
        <v>0</v>
      </c>
      <c r="J718">
        <v>60</v>
      </c>
      <c r="K718">
        <v>4090</v>
      </c>
      <c r="L718">
        <v>1</v>
      </c>
    </row>
    <row r="719" spans="1:12">
      <c r="A719">
        <v>4425483</v>
      </c>
      <c r="B719">
        <v>23</v>
      </c>
      <c r="C719" t="s">
        <v>12</v>
      </c>
      <c r="D719" t="s">
        <v>38</v>
      </c>
      <c r="E719" t="s">
        <v>25</v>
      </c>
      <c r="F719" t="s">
        <v>45</v>
      </c>
      <c r="G719">
        <v>20261.099999999999</v>
      </c>
      <c r="H719" t="s">
        <v>20</v>
      </c>
      <c r="I719">
        <v>0</v>
      </c>
      <c r="J719">
        <v>40</v>
      </c>
      <c r="K719">
        <v>0</v>
      </c>
      <c r="L719">
        <v>0</v>
      </c>
    </row>
    <row r="720" spans="1:12">
      <c r="A720">
        <v>4425639</v>
      </c>
      <c r="B720">
        <v>49</v>
      </c>
      <c r="C720" t="s">
        <v>12</v>
      </c>
      <c r="D720" t="s">
        <v>52</v>
      </c>
      <c r="E720" t="s">
        <v>25</v>
      </c>
      <c r="F720" t="s">
        <v>29</v>
      </c>
      <c r="G720">
        <v>24076.66</v>
      </c>
      <c r="H720" t="s">
        <v>20</v>
      </c>
      <c r="I720">
        <v>0</v>
      </c>
      <c r="J720">
        <v>48</v>
      </c>
      <c r="K720">
        <v>0</v>
      </c>
      <c r="L720">
        <v>0</v>
      </c>
    </row>
    <row r="721" spans="1:12">
      <c r="A721">
        <v>4429760</v>
      </c>
      <c r="B721">
        <v>36</v>
      </c>
      <c r="C721" t="s">
        <v>12</v>
      </c>
      <c r="D721" t="s">
        <v>21</v>
      </c>
      <c r="E721" t="s">
        <v>32</v>
      </c>
      <c r="F721" t="s">
        <v>45</v>
      </c>
      <c r="G721">
        <v>178082.65</v>
      </c>
      <c r="H721" t="s">
        <v>16</v>
      </c>
      <c r="I721">
        <v>0</v>
      </c>
      <c r="J721">
        <v>30</v>
      </c>
      <c r="K721">
        <v>0</v>
      </c>
      <c r="L721">
        <v>0</v>
      </c>
    </row>
    <row r="722" spans="1:12">
      <c r="A722">
        <v>4449415</v>
      </c>
      <c r="B722">
        <v>20</v>
      </c>
      <c r="C722" t="s">
        <v>12</v>
      </c>
      <c r="D722" t="s">
        <v>13</v>
      </c>
      <c r="E722" t="s">
        <v>18</v>
      </c>
      <c r="F722" t="s">
        <v>15</v>
      </c>
      <c r="G722">
        <v>117717.61</v>
      </c>
      <c r="H722" t="s">
        <v>20</v>
      </c>
      <c r="I722">
        <v>0</v>
      </c>
      <c r="J722">
        <v>40</v>
      </c>
      <c r="K722">
        <v>0</v>
      </c>
      <c r="L722">
        <v>0</v>
      </c>
    </row>
    <row r="723" spans="1:12">
      <c r="A723">
        <v>4449560</v>
      </c>
      <c r="B723">
        <v>35</v>
      </c>
      <c r="C723" t="s">
        <v>35</v>
      </c>
      <c r="D723" t="s">
        <v>13</v>
      </c>
      <c r="E723" t="s">
        <v>25</v>
      </c>
      <c r="F723" t="s">
        <v>30</v>
      </c>
      <c r="G723">
        <v>11328.85</v>
      </c>
      <c r="H723" t="s">
        <v>20</v>
      </c>
      <c r="I723">
        <v>0</v>
      </c>
      <c r="J723">
        <v>60</v>
      </c>
      <c r="K723">
        <v>8568</v>
      </c>
      <c r="L723">
        <v>1</v>
      </c>
    </row>
    <row r="724" spans="1:12">
      <c r="A724">
        <v>4451001</v>
      </c>
      <c r="B724">
        <v>37</v>
      </c>
      <c r="C724" t="s">
        <v>37</v>
      </c>
      <c r="D724" t="s">
        <v>24</v>
      </c>
      <c r="E724" t="s">
        <v>18</v>
      </c>
      <c r="F724" t="s">
        <v>23</v>
      </c>
      <c r="G724">
        <v>67520.289999999994</v>
      </c>
      <c r="H724" t="s">
        <v>20</v>
      </c>
      <c r="I724">
        <v>0</v>
      </c>
      <c r="J724">
        <v>38</v>
      </c>
      <c r="K724">
        <v>0</v>
      </c>
      <c r="L724">
        <v>0</v>
      </c>
    </row>
    <row r="725" spans="1:12">
      <c r="A725">
        <v>4460483</v>
      </c>
      <c r="B725">
        <v>29</v>
      </c>
      <c r="C725" t="s">
        <v>36</v>
      </c>
      <c r="D725" t="s">
        <v>33</v>
      </c>
      <c r="E725" t="s">
        <v>18</v>
      </c>
      <c r="F725" t="s">
        <v>39</v>
      </c>
      <c r="G725">
        <v>117495.98</v>
      </c>
      <c r="H725" t="s">
        <v>20</v>
      </c>
      <c r="I725">
        <v>0</v>
      </c>
      <c r="J725">
        <v>40</v>
      </c>
      <c r="K725">
        <v>0</v>
      </c>
      <c r="L725">
        <v>0</v>
      </c>
    </row>
    <row r="726" spans="1:12">
      <c r="A726">
        <v>4467852</v>
      </c>
      <c r="B726">
        <v>26</v>
      </c>
      <c r="C726" t="s">
        <v>12</v>
      </c>
      <c r="D726" t="s">
        <v>13</v>
      </c>
      <c r="E726" t="s">
        <v>18</v>
      </c>
      <c r="F726" t="s">
        <v>27</v>
      </c>
      <c r="G726">
        <v>83863.350000000006</v>
      </c>
      <c r="H726" t="s">
        <v>16</v>
      </c>
      <c r="I726">
        <v>0</v>
      </c>
      <c r="J726">
        <v>40</v>
      </c>
      <c r="K726">
        <v>0</v>
      </c>
      <c r="L726">
        <v>0</v>
      </c>
    </row>
    <row r="727" spans="1:12">
      <c r="A727">
        <v>4475711</v>
      </c>
      <c r="B727">
        <v>38</v>
      </c>
      <c r="C727" t="s">
        <v>34</v>
      </c>
      <c r="D727" t="s">
        <v>21</v>
      </c>
      <c r="E727" t="s">
        <v>25</v>
      </c>
      <c r="F727" t="s">
        <v>30</v>
      </c>
      <c r="G727">
        <v>35520.730000000003</v>
      </c>
      <c r="H727" t="s">
        <v>20</v>
      </c>
      <c r="I727">
        <v>0</v>
      </c>
      <c r="J727">
        <v>64</v>
      </c>
      <c r="K727">
        <v>0</v>
      </c>
      <c r="L727">
        <v>0</v>
      </c>
    </row>
    <row r="728" spans="1:12">
      <c r="A728">
        <v>4477040</v>
      </c>
      <c r="B728">
        <v>27</v>
      </c>
      <c r="C728" t="s">
        <v>12</v>
      </c>
      <c r="D728" t="s">
        <v>39</v>
      </c>
      <c r="E728" t="s">
        <v>25</v>
      </c>
      <c r="F728" t="s">
        <v>39</v>
      </c>
      <c r="G728">
        <v>393393.42</v>
      </c>
      <c r="H728" t="s">
        <v>16</v>
      </c>
      <c r="I728">
        <v>0</v>
      </c>
      <c r="J728">
        <v>50</v>
      </c>
      <c r="K728">
        <v>791</v>
      </c>
      <c r="L728">
        <v>1</v>
      </c>
    </row>
    <row r="729" spans="1:12">
      <c r="A729">
        <v>4480150</v>
      </c>
      <c r="B729">
        <v>36</v>
      </c>
      <c r="C729" t="s">
        <v>12</v>
      </c>
      <c r="D729" t="s">
        <v>21</v>
      </c>
      <c r="E729" t="s">
        <v>25</v>
      </c>
      <c r="F729" t="s">
        <v>27</v>
      </c>
      <c r="G729">
        <v>52940.73</v>
      </c>
      <c r="H729" t="s">
        <v>20</v>
      </c>
      <c r="I729">
        <v>0</v>
      </c>
      <c r="J729">
        <v>40</v>
      </c>
      <c r="K729">
        <v>0</v>
      </c>
      <c r="L729">
        <v>0</v>
      </c>
    </row>
    <row r="730" spans="1:12">
      <c r="A730">
        <v>4482559</v>
      </c>
      <c r="B730">
        <v>40</v>
      </c>
      <c r="C730" t="s">
        <v>40</v>
      </c>
      <c r="D730" t="s">
        <v>33</v>
      </c>
      <c r="E730" t="s">
        <v>18</v>
      </c>
      <c r="F730" t="s">
        <v>39</v>
      </c>
      <c r="G730">
        <v>89901.16</v>
      </c>
      <c r="H730" t="s">
        <v>20</v>
      </c>
      <c r="I730">
        <v>0</v>
      </c>
      <c r="J730">
        <v>40</v>
      </c>
      <c r="K730">
        <v>0</v>
      </c>
      <c r="L730">
        <v>0</v>
      </c>
    </row>
    <row r="731" spans="1:12">
      <c r="A731">
        <v>4493227</v>
      </c>
      <c r="B731">
        <v>36</v>
      </c>
      <c r="C731" t="s">
        <v>40</v>
      </c>
      <c r="D731" t="s">
        <v>31</v>
      </c>
      <c r="E731" t="s">
        <v>25</v>
      </c>
      <c r="F731" t="s">
        <v>41</v>
      </c>
      <c r="G731">
        <v>51114.65</v>
      </c>
      <c r="H731" t="s">
        <v>20</v>
      </c>
      <c r="I731">
        <v>0</v>
      </c>
      <c r="J731">
        <v>40</v>
      </c>
      <c r="K731">
        <v>0</v>
      </c>
      <c r="L731">
        <v>0</v>
      </c>
    </row>
    <row r="732" spans="1:12">
      <c r="A732">
        <v>4493295</v>
      </c>
      <c r="B732">
        <v>32</v>
      </c>
      <c r="C732" t="s">
        <v>12</v>
      </c>
      <c r="D732" t="s">
        <v>24</v>
      </c>
      <c r="E732" t="s">
        <v>18</v>
      </c>
      <c r="F732" t="s">
        <v>39</v>
      </c>
      <c r="G732">
        <v>74199.12</v>
      </c>
      <c r="H732" t="s">
        <v>20</v>
      </c>
      <c r="I732">
        <v>0</v>
      </c>
      <c r="J732">
        <v>40</v>
      </c>
      <c r="K732">
        <v>5576</v>
      </c>
      <c r="L732">
        <v>1</v>
      </c>
    </row>
    <row r="733" spans="1:12">
      <c r="A733">
        <v>4502102</v>
      </c>
      <c r="B733">
        <v>50</v>
      </c>
      <c r="C733" t="s">
        <v>34</v>
      </c>
      <c r="D733" t="s">
        <v>21</v>
      </c>
      <c r="E733" t="s">
        <v>22</v>
      </c>
      <c r="F733" t="s">
        <v>39</v>
      </c>
      <c r="G733">
        <v>43445.15</v>
      </c>
      <c r="H733" t="s">
        <v>16</v>
      </c>
      <c r="I733">
        <v>0</v>
      </c>
      <c r="J733">
        <v>60</v>
      </c>
      <c r="K733">
        <v>0</v>
      </c>
      <c r="L733">
        <v>0</v>
      </c>
    </row>
    <row r="734" spans="1:12">
      <c r="A734">
        <v>4502195</v>
      </c>
      <c r="B734">
        <v>47</v>
      </c>
      <c r="C734" t="s">
        <v>36</v>
      </c>
      <c r="D734" t="s">
        <v>13</v>
      </c>
      <c r="E734" t="s">
        <v>22</v>
      </c>
      <c r="F734" t="s">
        <v>27</v>
      </c>
      <c r="G734">
        <v>56729.66</v>
      </c>
      <c r="H734" t="s">
        <v>20</v>
      </c>
      <c r="I734">
        <v>0</v>
      </c>
      <c r="J734">
        <v>56</v>
      </c>
      <c r="K734">
        <v>344</v>
      </c>
      <c r="L734">
        <v>1</v>
      </c>
    </row>
    <row r="735" spans="1:12">
      <c r="A735">
        <v>4505407</v>
      </c>
      <c r="B735">
        <v>61</v>
      </c>
      <c r="C735" t="s">
        <v>50</v>
      </c>
      <c r="D735" t="s">
        <v>24</v>
      </c>
      <c r="E735" t="s">
        <v>18</v>
      </c>
      <c r="F735" t="s">
        <v>50</v>
      </c>
      <c r="G735">
        <v>52767.29</v>
      </c>
      <c r="H735" t="s">
        <v>20</v>
      </c>
      <c r="I735">
        <v>0</v>
      </c>
      <c r="J735">
        <v>7</v>
      </c>
      <c r="K735">
        <v>0</v>
      </c>
      <c r="L735">
        <v>1</v>
      </c>
    </row>
    <row r="736" spans="1:12">
      <c r="A736">
        <v>4508455</v>
      </c>
      <c r="B736">
        <v>54</v>
      </c>
      <c r="C736" t="s">
        <v>12</v>
      </c>
      <c r="D736" t="s">
        <v>21</v>
      </c>
      <c r="E736" t="s">
        <v>25</v>
      </c>
      <c r="F736" t="s">
        <v>26</v>
      </c>
      <c r="G736">
        <v>5360.35</v>
      </c>
      <c r="H736" t="s">
        <v>20</v>
      </c>
      <c r="I736">
        <v>0</v>
      </c>
      <c r="J736">
        <v>44</v>
      </c>
      <c r="K736">
        <v>0</v>
      </c>
      <c r="L736">
        <v>0</v>
      </c>
    </row>
    <row r="737" spans="1:12">
      <c r="A737">
        <v>4516220</v>
      </c>
      <c r="B737">
        <v>48</v>
      </c>
      <c r="C737" t="s">
        <v>12</v>
      </c>
      <c r="D737" t="s">
        <v>24</v>
      </c>
      <c r="E737" t="s">
        <v>25</v>
      </c>
      <c r="F737" t="s">
        <v>41</v>
      </c>
      <c r="G737">
        <v>113867.76</v>
      </c>
      <c r="H737" t="s">
        <v>16</v>
      </c>
      <c r="I737">
        <v>0</v>
      </c>
      <c r="J737">
        <v>40</v>
      </c>
      <c r="K737">
        <v>99999</v>
      </c>
      <c r="L737">
        <v>1</v>
      </c>
    </row>
    <row r="738" spans="1:12">
      <c r="A738">
        <v>4516940</v>
      </c>
      <c r="B738">
        <v>37</v>
      </c>
      <c r="C738" t="s">
        <v>12</v>
      </c>
      <c r="D738" t="s">
        <v>24</v>
      </c>
      <c r="E738" t="s">
        <v>25</v>
      </c>
      <c r="F738" t="s">
        <v>39</v>
      </c>
      <c r="G738">
        <v>39289.480000000003</v>
      </c>
      <c r="H738" t="s">
        <v>20</v>
      </c>
      <c r="I738">
        <v>0</v>
      </c>
      <c r="J738">
        <v>45</v>
      </c>
      <c r="K738">
        <v>14389</v>
      </c>
      <c r="L738">
        <v>1</v>
      </c>
    </row>
    <row r="739" spans="1:12">
      <c r="A739">
        <v>4517660</v>
      </c>
      <c r="B739">
        <v>44</v>
      </c>
      <c r="C739" t="s">
        <v>12</v>
      </c>
      <c r="D739" t="s">
        <v>21</v>
      </c>
      <c r="E739" t="s">
        <v>25</v>
      </c>
      <c r="F739" t="s">
        <v>19</v>
      </c>
      <c r="G739">
        <v>49981.25</v>
      </c>
      <c r="H739" t="s">
        <v>20</v>
      </c>
      <c r="I739">
        <v>0</v>
      </c>
      <c r="J739">
        <v>40</v>
      </c>
      <c r="K739">
        <v>0</v>
      </c>
      <c r="L739">
        <v>1</v>
      </c>
    </row>
    <row r="740" spans="1:12">
      <c r="A740">
        <v>4520829</v>
      </c>
      <c r="B740">
        <v>40</v>
      </c>
      <c r="C740" t="s">
        <v>12</v>
      </c>
      <c r="D740" t="s">
        <v>13</v>
      </c>
      <c r="E740" t="s">
        <v>25</v>
      </c>
      <c r="F740" t="s">
        <v>26</v>
      </c>
      <c r="G740">
        <v>35791.19</v>
      </c>
      <c r="H740" t="s">
        <v>20</v>
      </c>
      <c r="I740">
        <v>0</v>
      </c>
      <c r="J740">
        <v>40</v>
      </c>
      <c r="K740">
        <v>0</v>
      </c>
      <c r="L740">
        <v>0</v>
      </c>
    </row>
    <row r="741" spans="1:12">
      <c r="A741">
        <v>4524960</v>
      </c>
      <c r="B741">
        <v>27</v>
      </c>
      <c r="C741" t="s">
        <v>12</v>
      </c>
      <c r="D741" t="s">
        <v>13</v>
      </c>
      <c r="E741" t="s">
        <v>18</v>
      </c>
      <c r="F741" t="s">
        <v>46</v>
      </c>
      <c r="G741">
        <v>108664.63</v>
      </c>
      <c r="H741" t="s">
        <v>20</v>
      </c>
      <c r="I741">
        <v>0</v>
      </c>
      <c r="J741">
        <v>45</v>
      </c>
      <c r="K741">
        <v>0</v>
      </c>
      <c r="L741">
        <v>0</v>
      </c>
    </row>
    <row r="742" spans="1:12">
      <c r="A742">
        <v>4527269</v>
      </c>
      <c r="B742">
        <v>36</v>
      </c>
      <c r="C742" t="s">
        <v>12</v>
      </c>
      <c r="D742" t="s">
        <v>24</v>
      </c>
      <c r="E742" t="s">
        <v>25</v>
      </c>
      <c r="F742" t="s">
        <v>41</v>
      </c>
      <c r="G742">
        <v>34606.74</v>
      </c>
      <c r="H742" t="s">
        <v>20</v>
      </c>
      <c r="I742">
        <v>0</v>
      </c>
      <c r="J742">
        <v>40</v>
      </c>
      <c r="K742">
        <v>0</v>
      </c>
      <c r="L742">
        <v>0</v>
      </c>
    </row>
    <row r="743" spans="1:12">
      <c r="A743">
        <v>4530435</v>
      </c>
      <c r="B743">
        <v>45</v>
      </c>
      <c r="C743" t="s">
        <v>12</v>
      </c>
      <c r="D743" t="s">
        <v>13</v>
      </c>
      <c r="E743" t="s">
        <v>25</v>
      </c>
      <c r="F743" t="s">
        <v>23</v>
      </c>
      <c r="G743">
        <v>198316.61</v>
      </c>
      <c r="H743" t="s">
        <v>16</v>
      </c>
      <c r="I743">
        <v>1902</v>
      </c>
      <c r="J743">
        <v>35</v>
      </c>
      <c r="K743">
        <v>3812</v>
      </c>
      <c r="L743">
        <v>1</v>
      </c>
    </row>
    <row r="744" spans="1:12">
      <c r="A744">
        <v>4533489</v>
      </c>
      <c r="B744">
        <v>32</v>
      </c>
      <c r="C744" t="s">
        <v>37</v>
      </c>
      <c r="D744" t="s">
        <v>24</v>
      </c>
      <c r="E744" t="s">
        <v>25</v>
      </c>
      <c r="F744" t="s">
        <v>27</v>
      </c>
      <c r="G744">
        <v>134250.87</v>
      </c>
      <c r="H744" t="s">
        <v>16</v>
      </c>
      <c r="I744">
        <v>0</v>
      </c>
      <c r="J744">
        <v>55</v>
      </c>
      <c r="K744">
        <v>0</v>
      </c>
      <c r="L744">
        <v>1</v>
      </c>
    </row>
    <row r="745" spans="1:12">
      <c r="A745">
        <v>4537353</v>
      </c>
      <c r="B745">
        <v>19</v>
      </c>
      <c r="C745" t="s">
        <v>12</v>
      </c>
      <c r="D745" t="s">
        <v>13</v>
      </c>
      <c r="E745" t="s">
        <v>18</v>
      </c>
      <c r="F745" t="s">
        <v>23</v>
      </c>
      <c r="G745">
        <v>260015.72</v>
      </c>
      <c r="H745" t="s">
        <v>16</v>
      </c>
      <c r="I745">
        <v>0</v>
      </c>
      <c r="J745">
        <v>20</v>
      </c>
      <c r="K745">
        <v>0</v>
      </c>
      <c r="L745">
        <v>0</v>
      </c>
    </row>
    <row r="746" spans="1:12">
      <c r="A746">
        <v>4538700</v>
      </c>
      <c r="B746">
        <v>22</v>
      </c>
      <c r="C746" t="s">
        <v>12</v>
      </c>
      <c r="D746" t="s">
        <v>21</v>
      </c>
      <c r="E746" t="s">
        <v>18</v>
      </c>
      <c r="F746" t="s">
        <v>15</v>
      </c>
      <c r="G746">
        <v>85976.68</v>
      </c>
      <c r="H746" t="s">
        <v>16</v>
      </c>
      <c r="I746">
        <v>0</v>
      </c>
      <c r="J746">
        <v>40</v>
      </c>
      <c r="K746">
        <v>0</v>
      </c>
      <c r="L746">
        <v>0</v>
      </c>
    </row>
    <row r="747" spans="1:12">
      <c r="A747">
        <v>4540171</v>
      </c>
      <c r="B747">
        <v>40</v>
      </c>
      <c r="C747" t="s">
        <v>12</v>
      </c>
      <c r="D747" t="s">
        <v>21</v>
      </c>
      <c r="E747" t="s">
        <v>18</v>
      </c>
      <c r="F747" t="s">
        <v>29</v>
      </c>
      <c r="G747">
        <v>111604.03</v>
      </c>
      <c r="H747" t="s">
        <v>16</v>
      </c>
      <c r="I747">
        <v>0</v>
      </c>
      <c r="J747">
        <v>40</v>
      </c>
      <c r="K747">
        <v>0</v>
      </c>
      <c r="L747">
        <v>0</v>
      </c>
    </row>
    <row r="748" spans="1:12">
      <c r="A748">
        <v>4542027</v>
      </c>
      <c r="B748">
        <v>45</v>
      </c>
      <c r="C748" t="s">
        <v>37</v>
      </c>
      <c r="D748" t="s">
        <v>21</v>
      </c>
      <c r="E748" t="s">
        <v>22</v>
      </c>
      <c r="F748" t="s">
        <v>41</v>
      </c>
      <c r="G748">
        <v>93983.38</v>
      </c>
      <c r="H748" t="s">
        <v>16</v>
      </c>
      <c r="I748">
        <v>0</v>
      </c>
      <c r="J748">
        <v>40</v>
      </c>
      <c r="K748">
        <v>0</v>
      </c>
      <c r="L748">
        <v>0</v>
      </c>
    </row>
    <row r="749" spans="1:12">
      <c r="A749">
        <v>4546438</v>
      </c>
      <c r="B749">
        <v>45</v>
      </c>
      <c r="C749" t="s">
        <v>37</v>
      </c>
      <c r="D749" t="s">
        <v>39</v>
      </c>
      <c r="E749" t="s">
        <v>22</v>
      </c>
      <c r="F749" t="s">
        <v>39</v>
      </c>
      <c r="G749">
        <v>105763.11</v>
      </c>
      <c r="H749" t="s">
        <v>16</v>
      </c>
      <c r="I749">
        <v>0</v>
      </c>
      <c r="J749">
        <v>43</v>
      </c>
      <c r="K749">
        <v>0</v>
      </c>
      <c r="L749">
        <v>0</v>
      </c>
    </row>
    <row r="750" spans="1:12">
      <c r="A750">
        <v>4558251</v>
      </c>
      <c r="B750">
        <v>42</v>
      </c>
      <c r="C750" t="s">
        <v>12</v>
      </c>
      <c r="D750" t="s">
        <v>31</v>
      </c>
      <c r="E750" t="s">
        <v>18</v>
      </c>
      <c r="F750" t="s">
        <v>23</v>
      </c>
      <c r="G750">
        <v>97380.27</v>
      </c>
      <c r="H750" t="s">
        <v>16</v>
      </c>
      <c r="I750">
        <v>0</v>
      </c>
      <c r="J750">
        <v>60</v>
      </c>
      <c r="K750">
        <v>0</v>
      </c>
      <c r="L750">
        <v>0</v>
      </c>
    </row>
    <row r="751" spans="1:12">
      <c r="A751">
        <v>4558485</v>
      </c>
      <c r="B751">
        <v>42</v>
      </c>
      <c r="C751" t="s">
        <v>12</v>
      </c>
      <c r="D751" t="s">
        <v>52</v>
      </c>
      <c r="E751" t="s">
        <v>25</v>
      </c>
      <c r="F751" t="s">
        <v>45</v>
      </c>
      <c r="G751">
        <v>51245.9</v>
      </c>
      <c r="H751" t="s">
        <v>20</v>
      </c>
      <c r="I751">
        <v>0</v>
      </c>
      <c r="J751">
        <v>30</v>
      </c>
      <c r="K751">
        <v>0</v>
      </c>
      <c r="L751">
        <v>0</v>
      </c>
    </row>
    <row r="752" spans="1:12">
      <c r="A752">
        <v>4559741</v>
      </c>
      <c r="B752">
        <v>60</v>
      </c>
      <c r="C752" t="s">
        <v>50</v>
      </c>
      <c r="D752" t="s">
        <v>21</v>
      </c>
      <c r="E752" t="s">
        <v>25</v>
      </c>
      <c r="F752" t="s">
        <v>50</v>
      </c>
      <c r="G752">
        <v>13061.1</v>
      </c>
      <c r="H752" t="s">
        <v>20</v>
      </c>
      <c r="I752">
        <v>1848</v>
      </c>
      <c r="J752">
        <v>40</v>
      </c>
      <c r="K752">
        <v>11588</v>
      </c>
      <c r="L752">
        <v>1</v>
      </c>
    </row>
    <row r="753" spans="1:12">
      <c r="A753">
        <v>4562337</v>
      </c>
      <c r="B753">
        <v>53</v>
      </c>
      <c r="C753" t="s">
        <v>12</v>
      </c>
      <c r="D753" t="s">
        <v>21</v>
      </c>
      <c r="E753" t="s">
        <v>22</v>
      </c>
      <c r="F753" t="s">
        <v>29</v>
      </c>
      <c r="G753">
        <v>102342.44</v>
      </c>
      <c r="H753" t="s">
        <v>20</v>
      </c>
      <c r="I753">
        <v>0</v>
      </c>
      <c r="J753">
        <v>40</v>
      </c>
      <c r="K753">
        <v>0</v>
      </c>
      <c r="L753">
        <v>0</v>
      </c>
    </row>
    <row r="754" spans="1:12">
      <c r="A754">
        <v>4572048</v>
      </c>
      <c r="B754">
        <v>45</v>
      </c>
      <c r="C754" t="s">
        <v>12</v>
      </c>
      <c r="D754" t="s">
        <v>21</v>
      </c>
      <c r="E754" t="s">
        <v>22</v>
      </c>
      <c r="F754" t="s">
        <v>23</v>
      </c>
      <c r="G754">
        <v>130502.82</v>
      </c>
      <c r="H754" t="s">
        <v>16</v>
      </c>
      <c r="I754">
        <v>0</v>
      </c>
      <c r="J754">
        <v>38</v>
      </c>
      <c r="K754">
        <v>0</v>
      </c>
      <c r="L754">
        <v>0</v>
      </c>
    </row>
    <row r="755" spans="1:12">
      <c r="A755">
        <v>4577329</v>
      </c>
      <c r="B755">
        <v>57</v>
      </c>
      <c r="C755" t="s">
        <v>12</v>
      </c>
      <c r="D755" t="s">
        <v>21</v>
      </c>
      <c r="E755" t="s">
        <v>25</v>
      </c>
      <c r="F755" t="s">
        <v>27</v>
      </c>
      <c r="G755">
        <v>37598.92</v>
      </c>
      <c r="H755" t="s">
        <v>20</v>
      </c>
      <c r="I755">
        <v>0</v>
      </c>
      <c r="J755">
        <v>50</v>
      </c>
      <c r="K755">
        <v>0</v>
      </c>
      <c r="L755">
        <v>0</v>
      </c>
    </row>
    <row r="756" spans="1:12">
      <c r="A756">
        <v>4579400</v>
      </c>
      <c r="B756">
        <v>61</v>
      </c>
      <c r="C756" t="s">
        <v>34</v>
      </c>
      <c r="D756" t="s">
        <v>21</v>
      </c>
      <c r="E756" t="s">
        <v>25</v>
      </c>
      <c r="F756" t="s">
        <v>46</v>
      </c>
      <c r="G756">
        <v>29392.560000000001</v>
      </c>
      <c r="H756" t="s">
        <v>20</v>
      </c>
      <c r="I756">
        <v>1568</v>
      </c>
      <c r="J756">
        <v>50</v>
      </c>
      <c r="K756">
        <v>0</v>
      </c>
      <c r="L756">
        <v>0</v>
      </c>
    </row>
    <row r="757" spans="1:12">
      <c r="A757">
        <v>4580432</v>
      </c>
      <c r="B757">
        <v>20</v>
      </c>
      <c r="C757" t="s">
        <v>12</v>
      </c>
      <c r="D757" t="s">
        <v>31</v>
      </c>
      <c r="E757" t="s">
        <v>18</v>
      </c>
      <c r="F757" t="s">
        <v>15</v>
      </c>
      <c r="G757">
        <v>180841.47</v>
      </c>
      <c r="H757" t="s">
        <v>16</v>
      </c>
      <c r="I757">
        <v>0</v>
      </c>
      <c r="J757">
        <v>20</v>
      </c>
      <c r="K757">
        <v>0</v>
      </c>
      <c r="L757">
        <v>0</v>
      </c>
    </row>
    <row r="758" spans="1:12">
      <c r="A758">
        <v>4584715</v>
      </c>
      <c r="B758">
        <v>43</v>
      </c>
      <c r="C758" t="s">
        <v>50</v>
      </c>
      <c r="D758" t="s">
        <v>21</v>
      </c>
      <c r="E758" t="s">
        <v>25</v>
      </c>
      <c r="F758" t="s">
        <v>50</v>
      </c>
      <c r="G758">
        <v>47064.34</v>
      </c>
      <c r="H758" t="s">
        <v>20</v>
      </c>
      <c r="I758">
        <v>0</v>
      </c>
      <c r="J758">
        <v>40</v>
      </c>
      <c r="K758">
        <v>0</v>
      </c>
      <c r="L758">
        <v>0</v>
      </c>
    </row>
    <row r="759" spans="1:12">
      <c r="A759">
        <v>4587838</v>
      </c>
      <c r="B759">
        <v>31</v>
      </c>
      <c r="C759" t="s">
        <v>12</v>
      </c>
      <c r="D759" t="s">
        <v>24</v>
      </c>
      <c r="E759" t="s">
        <v>25</v>
      </c>
      <c r="F759" t="s">
        <v>39</v>
      </c>
      <c r="G759">
        <v>36692.699999999997</v>
      </c>
      <c r="H759" t="s">
        <v>20</v>
      </c>
      <c r="I759">
        <v>0</v>
      </c>
      <c r="J759">
        <v>48</v>
      </c>
      <c r="K759">
        <v>15024</v>
      </c>
      <c r="L759">
        <v>1</v>
      </c>
    </row>
    <row r="760" spans="1:12">
      <c r="A760">
        <v>4600372</v>
      </c>
      <c r="B760">
        <v>29</v>
      </c>
      <c r="C760" t="s">
        <v>12</v>
      </c>
      <c r="D760" t="s">
        <v>42</v>
      </c>
      <c r="E760" t="s">
        <v>18</v>
      </c>
      <c r="F760" t="s">
        <v>39</v>
      </c>
      <c r="G760">
        <v>78257.05</v>
      </c>
      <c r="H760" t="s">
        <v>20</v>
      </c>
      <c r="I760">
        <v>0</v>
      </c>
      <c r="J760">
        <v>40</v>
      </c>
      <c r="K760">
        <v>0</v>
      </c>
      <c r="L760">
        <v>0</v>
      </c>
    </row>
    <row r="761" spans="1:12">
      <c r="A761">
        <v>4608348</v>
      </c>
      <c r="B761">
        <v>29</v>
      </c>
      <c r="C761" t="s">
        <v>12</v>
      </c>
      <c r="D761" t="s">
        <v>43</v>
      </c>
      <c r="E761" t="s">
        <v>18</v>
      </c>
      <c r="F761" t="s">
        <v>39</v>
      </c>
      <c r="G761">
        <v>128737.61</v>
      </c>
      <c r="H761" t="s">
        <v>20</v>
      </c>
      <c r="I761">
        <v>0</v>
      </c>
      <c r="J761">
        <v>40</v>
      </c>
      <c r="K761">
        <v>0</v>
      </c>
      <c r="L761">
        <v>0</v>
      </c>
    </row>
    <row r="762" spans="1:12">
      <c r="A762">
        <v>4611333</v>
      </c>
      <c r="B762">
        <v>56</v>
      </c>
      <c r="C762" t="s">
        <v>12</v>
      </c>
      <c r="D762" t="s">
        <v>21</v>
      </c>
      <c r="E762" t="s">
        <v>25</v>
      </c>
      <c r="F762" t="s">
        <v>26</v>
      </c>
      <c r="G762">
        <v>35987.72</v>
      </c>
      <c r="H762" t="s">
        <v>20</v>
      </c>
      <c r="I762">
        <v>0</v>
      </c>
      <c r="J762">
        <v>60</v>
      </c>
      <c r="K762">
        <v>0</v>
      </c>
      <c r="L762">
        <v>0</v>
      </c>
    </row>
    <row r="763" spans="1:12">
      <c r="A763">
        <v>4614197</v>
      </c>
      <c r="B763">
        <v>21</v>
      </c>
      <c r="C763" t="s">
        <v>12</v>
      </c>
      <c r="D763" t="s">
        <v>53</v>
      </c>
      <c r="E763" t="s">
        <v>18</v>
      </c>
      <c r="F763" t="s">
        <v>46</v>
      </c>
      <c r="G763">
        <v>67198.880000000005</v>
      </c>
      <c r="H763" t="s">
        <v>20</v>
      </c>
      <c r="I763">
        <v>0</v>
      </c>
      <c r="J763">
        <v>50</v>
      </c>
      <c r="K763">
        <v>0</v>
      </c>
      <c r="L763">
        <v>0</v>
      </c>
    </row>
    <row r="764" spans="1:12">
      <c r="A764">
        <v>4622365</v>
      </c>
      <c r="B764">
        <v>37</v>
      </c>
      <c r="C764" t="s">
        <v>12</v>
      </c>
      <c r="D764" t="s">
        <v>21</v>
      </c>
      <c r="E764" t="s">
        <v>25</v>
      </c>
      <c r="F764" t="s">
        <v>15</v>
      </c>
      <c r="G764">
        <v>214984.25</v>
      </c>
      <c r="H764" t="s">
        <v>16</v>
      </c>
      <c r="I764">
        <v>0</v>
      </c>
      <c r="J764">
        <v>60</v>
      </c>
      <c r="K764">
        <v>0</v>
      </c>
      <c r="L764">
        <v>0</v>
      </c>
    </row>
    <row r="765" spans="1:12">
      <c r="A765">
        <v>4631716</v>
      </c>
      <c r="B765">
        <v>34</v>
      </c>
      <c r="C765" t="s">
        <v>37</v>
      </c>
      <c r="D765" t="s">
        <v>21</v>
      </c>
      <c r="E765" t="s">
        <v>14</v>
      </c>
      <c r="F765" t="s">
        <v>23</v>
      </c>
      <c r="G765">
        <v>138982.23000000001</v>
      </c>
      <c r="H765" t="s">
        <v>16</v>
      </c>
      <c r="I765">
        <v>0</v>
      </c>
      <c r="J765">
        <v>20</v>
      </c>
      <c r="K765">
        <v>0</v>
      </c>
      <c r="L765">
        <v>0</v>
      </c>
    </row>
    <row r="766" spans="1:12">
      <c r="A766">
        <v>4633218</v>
      </c>
      <c r="B766">
        <v>40</v>
      </c>
      <c r="C766" t="s">
        <v>12</v>
      </c>
      <c r="D766" t="s">
        <v>13</v>
      </c>
      <c r="E766" t="s">
        <v>25</v>
      </c>
      <c r="F766" t="s">
        <v>39</v>
      </c>
      <c r="G766">
        <v>39459.43</v>
      </c>
      <c r="H766" t="s">
        <v>20</v>
      </c>
      <c r="I766">
        <v>0</v>
      </c>
      <c r="J766">
        <v>40</v>
      </c>
      <c r="K766">
        <v>1778</v>
      </c>
      <c r="L766">
        <v>1</v>
      </c>
    </row>
    <row r="767" spans="1:12">
      <c r="A767">
        <v>4639176</v>
      </c>
      <c r="B767">
        <v>33</v>
      </c>
      <c r="C767" t="s">
        <v>12</v>
      </c>
      <c r="D767" t="s">
        <v>13</v>
      </c>
      <c r="E767" t="s">
        <v>25</v>
      </c>
      <c r="F767" t="s">
        <v>29</v>
      </c>
      <c r="G767">
        <v>12121.85</v>
      </c>
      <c r="H767" t="s">
        <v>20</v>
      </c>
      <c r="I767">
        <v>0</v>
      </c>
      <c r="J767">
        <v>55</v>
      </c>
      <c r="K767">
        <v>0</v>
      </c>
      <c r="L767">
        <v>0</v>
      </c>
    </row>
    <row r="768" spans="1:12">
      <c r="A768">
        <v>4639600</v>
      </c>
      <c r="B768">
        <v>42</v>
      </c>
      <c r="C768" t="s">
        <v>40</v>
      </c>
      <c r="D768" t="s">
        <v>24</v>
      </c>
      <c r="E768" t="s">
        <v>25</v>
      </c>
      <c r="F768" t="s">
        <v>27</v>
      </c>
      <c r="G768">
        <v>60667.89</v>
      </c>
      <c r="H768" t="s">
        <v>20</v>
      </c>
      <c r="I768">
        <v>0</v>
      </c>
      <c r="J768">
        <v>52</v>
      </c>
      <c r="K768">
        <v>5139</v>
      </c>
      <c r="L768">
        <v>1</v>
      </c>
    </row>
    <row r="769" spans="1:12">
      <c r="A769">
        <v>4644562</v>
      </c>
      <c r="B769">
        <v>31</v>
      </c>
      <c r="C769" t="s">
        <v>12</v>
      </c>
      <c r="D769" t="s">
        <v>31</v>
      </c>
      <c r="E769" t="s">
        <v>25</v>
      </c>
      <c r="F769" t="s">
        <v>27</v>
      </c>
      <c r="G769">
        <v>33700.67</v>
      </c>
      <c r="H769" t="s">
        <v>20</v>
      </c>
      <c r="I769">
        <v>0</v>
      </c>
      <c r="J769">
        <v>40</v>
      </c>
      <c r="K769">
        <v>0</v>
      </c>
      <c r="L769">
        <v>0</v>
      </c>
    </row>
    <row r="770" spans="1:12">
      <c r="A770">
        <v>4647508</v>
      </c>
      <c r="B770">
        <v>58</v>
      </c>
      <c r="C770" t="s">
        <v>12</v>
      </c>
      <c r="D770" t="s">
        <v>24</v>
      </c>
      <c r="E770" t="s">
        <v>25</v>
      </c>
      <c r="F770" t="s">
        <v>39</v>
      </c>
      <c r="G770">
        <v>46084.160000000003</v>
      </c>
      <c r="H770" t="s">
        <v>20</v>
      </c>
      <c r="I770">
        <v>0</v>
      </c>
      <c r="J770">
        <v>40</v>
      </c>
      <c r="K770">
        <v>5885</v>
      </c>
      <c r="L770">
        <v>1</v>
      </c>
    </row>
    <row r="771" spans="1:12">
      <c r="A771">
        <v>4649943</v>
      </c>
      <c r="B771">
        <v>37</v>
      </c>
      <c r="C771" t="s">
        <v>12</v>
      </c>
      <c r="D771" t="s">
        <v>21</v>
      </c>
      <c r="E771" t="s">
        <v>18</v>
      </c>
      <c r="F771" t="s">
        <v>19</v>
      </c>
      <c r="G771">
        <v>84445.119999999995</v>
      </c>
      <c r="H771" t="s">
        <v>20</v>
      </c>
      <c r="I771">
        <v>0</v>
      </c>
      <c r="J771">
        <v>50</v>
      </c>
      <c r="K771">
        <v>0</v>
      </c>
      <c r="L771">
        <v>0</v>
      </c>
    </row>
    <row r="772" spans="1:12">
      <c r="A772">
        <v>4652713</v>
      </c>
      <c r="B772">
        <v>33</v>
      </c>
      <c r="C772" t="s">
        <v>12</v>
      </c>
      <c r="D772" t="s">
        <v>21</v>
      </c>
      <c r="E772" t="s">
        <v>22</v>
      </c>
      <c r="F772" t="s">
        <v>15</v>
      </c>
      <c r="G772">
        <v>158246.57999999999</v>
      </c>
      <c r="H772" t="s">
        <v>16</v>
      </c>
      <c r="I772">
        <v>0</v>
      </c>
      <c r="J772">
        <v>40</v>
      </c>
      <c r="K772">
        <v>0</v>
      </c>
      <c r="L772">
        <v>0</v>
      </c>
    </row>
    <row r="773" spans="1:12">
      <c r="A773">
        <v>4655009</v>
      </c>
      <c r="B773">
        <v>46</v>
      </c>
      <c r="C773" t="s">
        <v>12</v>
      </c>
      <c r="D773" t="s">
        <v>24</v>
      </c>
      <c r="E773" t="s">
        <v>25</v>
      </c>
      <c r="F773" t="s">
        <v>30</v>
      </c>
      <c r="G773">
        <v>11056.48</v>
      </c>
      <c r="H773" t="s">
        <v>20</v>
      </c>
      <c r="I773">
        <v>0</v>
      </c>
      <c r="J773">
        <v>50</v>
      </c>
      <c r="K773">
        <v>7395</v>
      </c>
      <c r="L773">
        <v>1</v>
      </c>
    </row>
    <row r="774" spans="1:12">
      <c r="A774">
        <v>4655111</v>
      </c>
      <c r="B774">
        <v>51</v>
      </c>
      <c r="C774" t="s">
        <v>36</v>
      </c>
      <c r="D774" t="s">
        <v>43</v>
      </c>
      <c r="E774" t="s">
        <v>25</v>
      </c>
      <c r="F774" t="s">
        <v>39</v>
      </c>
      <c r="G774">
        <v>58901.13</v>
      </c>
      <c r="H774" t="s">
        <v>16</v>
      </c>
      <c r="I774">
        <v>0</v>
      </c>
      <c r="J774">
        <v>40</v>
      </c>
      <c r="K774">
        <v>3100</v>
      </c>
      <c r="L774">
        <v>1</v>
      </c>
    </row>
    <row r="775" spans="1:12">
      <c r="A775">
        <v>4666008</v>
      </c>
      <c r="B775">
        <v>22</v>
      </c>
      <c r="C775" t="s">
        <v>12</v>
      </c>
      <c r="D775" t="s">
        <v>21</v>
      </c>
      <c r="E775" t="s">
        <v>18</v>
      </c>
      <c r="F775" t="s">
        <v>19</v>
      </c>
      <c r="G775">
        <v>179631.06</v>
      </c>
      <c r="H775" t="s">
        <v>20</v>
      </c>
      <c r="I775">
        <v>0</v>
      </c>
      <c r="J775">
        <v>40</v>
      </c>
      <c r="K775">
        <v>0</v>
      </c>
      <c r="L775">
        <v>0</v>
      </c>
    </row>
    <row r="776" spans="1:12">
      <c r="A776">
        <v>4666599</v>
      </c>
      <c r="B776">
        <v>61</v>
      </c>
      <c r="C776" t="s">
        <v>50</v>
      </c>
      <c r="D776" t="s">
        <v>33</v>
      </c>
      <c r="E776" t="s">
        <v>25</v>
      </c>
      <c r="F776" t="s">
        <v>50</v>
      </c>
      <c r="G776">
        <v>49353.08</v>
      </c>
      <c r="H776" t="s">
        <v>20</v>
      </c>
      <c r="I776">
        <v>0</v>
      </c>
      <c r="J776">
        <v>2</v>
      </c>
      <c r="K776">
        <v>13703</v>
      </c>
      <c r="L776">
        <v>1</v>
      </c>
    </row>
    <row r="777" spans="1:12">
      <c r="A777">
        <v>4668300</v>
      </c>
      <c r="B777">
        <v>23</v>
      </c>
      <c r="C777" t="s">
        <v>12</v>
      </c>
      <c r="D777" t="s">
        <v>21</v>
      </c>
      <c r="E777" t="s">
        <v>18</v>
      </c>
      <c r="F777" t="s">
        <v>41</v>
      </c>
      <c r="G777">
        <v>105740.62</v>
      </c>
      <c r="H777" t="s">
        <v>20</v>
      </c>
      <c r="I777">
        <v>0</v>
      </c>
      <c r="J777">
        <v>50</v>
      </c>
      <c r="K777">
        <v>0</v>
      </c>
      <c r="L777">
        <v>0</v>
      </c>
    </row>
    <row r="778" spans="1:12">
      <c r="A778">
        <v>4682669</v>
      </c>
      <c r="B778">
        <v>24</v>
      </c>
      <c r="C778" t="s">
        <v>12</v>
      </c>
      <c r="D778" t="s">
        <v>52</v>
      </c>
      <c r="E778" t="s">
        <v>18</v>
      </c>
      <c r="F778" t="s">
        <v>45</v>
      </c>
      <c r="G778">
        <v>97678.27</v>
      </c>
      <c r="H778" t="s">
        <v>20</v>
      </c>
      <c r="I778">
        <v>0</v>
      </c>
      <c r="J778">
        <v>40</v>
      </c>
      <c r="K778">
        <v>0</v>
      </c>
      <c r="L778">
        <v>0</v>
      </c>
    </row>
    <row r="779" spans="1:12">
      <c r="A779">
        <v>4689490</v>
      </c>
      <c r="B779">
        <v>30</v>
      </c>
      <c r="C779" t="s">
        <v>12</v>
      </c>
      <c r="D779" t="s">
        <v>38</v>
      </c>
      <c r="E779" t="s">
        <v>25</v>
      </c>
      <c r="F779" t="s">
        <v>15</v>
      </c>
      <c r="G779">
        <v>24104.35</v>
      </c>
      <c r="H779" t="s">
        <v>20</v>
      </c>
      <c r="I779">
        <v>0</v>
      </c>
      <c r="J779">
        <v>40</v>
      </c>
      <c r="K779">
        <v>0</v>
      </c>
      <c r="L779">
        <v>0</v>
      </c>
    </row>
    <row r="780" spans="1:12">
      <c r="A780">
        <v>4689637</v>
      </c>
      <c r="B780">
        <v>30</v>
      </c>
      <c r="C780" t="s">
        <v>12</v>
      </c>
      <c r="D780" t="s">
        <v>31</v>
      </c>
      <c r="E780" t="s">
        <v>48</v>
      </c>
      <c r="F780" t="s">
        <v>23</v>
      </c>
      <c r="G780">
        <v>56324.13</v>
      </c>
      <c r="H780" t="s">
        <v>16</v>
      </c>
      <c r="I780">
        <v>0</v>
      </c>
      <c r="J780">
        <v>40</v>
      </c>
      <c r="K780">
        <v>0</v>
      </c>
      <c r="L780">
        <v>0</v>
      </c>
    </row>
    <row r="781" spans="1:12">
      <c r="A781">
        <v>4692559</v>
      </c>
      <c r="B781">
        <v>27</v>
      </c>
      <c r="C781" t="s">
        <v>12</v>
      </c>
      <c r="D781" t="s">
        <v>21</v>
      </c>
      <c r="E781" t="s">
        <v>25</v>
      </c>
      <c r="F781" t="s">
        <v>26</v>
      </c>
      <c r="G781">
        <v>50784.51</v>
      </c>
      <c r="H781" t="s">
        <v>20</v>
      </c>
      <c r="I781">
        <v>0</v>
      </c>
      <c r="J781">
        <v>40</v>
      </c>
      <c r="K781">
        <v>-173</v>
      </c>
      <c r="L781">
        <v>1</v>
      </c>
    </row>
    <row r="782" spans="1:12">
      <c r="A782">
        <v>4694319</v>
      </c>
      <c r="B782">
        <v>20</v>
      </c>
      <c r="C782" t="s">
        <v>12</v>
      </c>
      <c r="D782" t="s">
        <v>44</v>
      </c>
      <c r="E782" t="s">
        <v>18</v>
      </c>
      <c r="F782" t="s">
        <v>27</v>
      </c>
      <c r="G782">
        <v>190280.44</v>
      </c>
      <c r="H782" t="s">
        <v>16</v>
      </c>
      <c r="I782">
        <v>0</v>
      </c>
      <c r="J782">
        <v>40</v>
      </c>
      <c r="K782">
        <v>0</v>
      </c>
      <c r="L782">
        <v>0</v>
      </c>
    </row>
    <row r="783" spans="1:12">
      <c r="A783">
        <v>4694662</v>
      </c>
      <c r="B783">
        <v>46</v>
      </c>
      <c r="C783" t="s">
        <v>12</v>
      </c>
      <c r="D783" t="s">
        <v>47</v>
      </c>
      <c r="E783" t="s">
        <v>18</v>
      </c>
      <c r="F783" t="s">
        <v>29</v>
      </c>
      <c r="G783">
        <v>122773.27</v>
      </c>
      <c r="H783" t="s">
        <v>16</v>
      </c>
      <c r="I783">
        <v>0</v>
      </c>
      <c r="J783">
        <v>40</v>
      </c>
      <c r="K783">
        <v>0</v>
      </c>
      <c r="L783">
        <v>0</v>
      </c>
    </row>
    <row r="784" spans="1:12">
      <c r="A784">
        <v>4700366</v>
      </c>
      <c r="B784">
        <v>26</v>
      </c>
      <c r="C784" t="s">
        <v>12</v>
      </c>
      <c r="D784" t="s">
        <v>21</v>
      </c>
      <c r="E784" t="s">
        <v>18</v>
      </c>
      <c r="F784" t="s">
        <v>15</v>
      </c>
      <c r="G784">
        <v>131220.35</v>
      </c>
      <c r="H784" t="s">
        <v>20</v>
      </c>
      <c r="I784">
        <v>0</v>
      </c>
      <c r="J784">
        <v>25</v>
      </c>
      <c r="K784">
        <v>0</v>
      </c>
      <c r="L784">
        <v>0</v>
      </c>
    </row>
    <row r="785" spans="1:12">
      <c r="A785">
        <v>4701408</v>
      </c>
      <c r="B785">
        <v>21</v>
      </c>
      <c r="C785" t="s">
        <v>12</v>
      </c>
      <c r="D785" t="s">
        <v>13</v>
      </c>
      <c r="E785" t="s">
        <v>18</v>
      </c>
      <c r="F785" t="s">
        <v>15</v>
      </c>
      <c r="G785">
        <v>142964.60999999999</v>
      </c>
      <c r="H785" t="s">
        <v>16</v>
      </c>
      <c r="I785">
        <v>0</v>
      </c>
      <c r="J785">
        <v>20</v>
      </c>
      <c r="K785">
        <v>0</v>
      </c>
      <c r="L785">
        <v>0</v>
      </c>
    </row>
    <row r="786" spans="1:12">
      <c r="A786">
        <v>4703983</v>
      </c>
      <c r="B786">
        <v>51</v>
      </c>
      <c r="C786" t="s">
        <v>12</v>
      </c>
      <c r="D786" t="s">
        <v>21</v>
      </c>
      <c r="E786" t="s">
        <v>25</v>
      </c>
      <c r="F786" t="s">
        <v>41</v>
      </c>
      <c r="G786">
        <v>50330.96</v>
      </c>
      <c r="H786" t="s">
        <v>20</v>
      </c>
      <c r="I786">
        <v>0</v>
      </c>
      <c r="J786">
        <v>40</v>
      </c>
      <c r="K786">
        <v>0</v>
      </c>
      <c r="L786">
        <v>0</v>
      </c>
    </row>
    <row r="787" spans="1:12">
      <c r="A787">
        <v>4715531</v>
      </c>
      <c r="B787">
        <v>27</v>
      </c>
      <c r="C787" t="s">
        <v>36</v>
      </c>
      <c r="D787" t="s">
        <v>21</v>
      </c>
      <c r="E787" t="s">
        <v>25</v>
      </c>
      <c r="F787" t="s">
        <v>54</v>
      </c>
      <c r="G787">
        <v>96788.66</v>
      </c>
      <c r="H787" t="s">
        <v>16</v>
      </c>
      <c r="I787">
        <v>0</v>
      </c>
      <c r="J787">
        <v>40</v>
      </c>
      <c r="K787">
        <v>0</v>
      </c>
      <c r="L787">
        <v>0</v>
      </c>
    </row>
    <row r="788" spans="1:12">
      <c r="A788">
        <v>4729221</v>
      </c>
      <c r="B788">
        <v>50</v>
      </c>
      <c r="C788" t="s">
        <v>12</v>
      </c>
      <c r="D788" t="s">
        <v>24</v>
      </c>
      <c r="E788" t="s">
        <v>25</v>
      </c>
      <c r="F788" t="s">
        <v>27</v>
      </c>
      <c r="G788">
        <v>12860.37</v>
      </c>
      <c r="H788" t="s">
        <v>20</v>
      </c>
      <c r="I788">
        <v>0</v>
      </c>
      <c r="J788">
        <v>40</v>
      </c>
      <c r="K788">
        <v>11649</v>
      </c>
      <c r="L788">
        <v>1</v>
      </c>
    </row>
    <row r="789" spans="1:12">
      <c r="A789">
        <v>4738785</v>
      </c>
      <c r="B789">
        <v>51</v>
      </c>
      <c r="C789" t="s">
        <v>12</v>
      </c>
      <c r="D789" t="s">
        <v>24</v>
      </c>
      <c r="E789" t="s">
        <v>25</v>
      </c>
      <c r="F789" t="s">
        <v>26</v>
      </c>
      <c r="G789">
        <v>25755.81</v>
      </c>
      <c r="H789" t="s">
        <v>20</v>
      </c>
      <c r="I789">
        <v>0</v>
      </c>
      <c r="J789">
        <v>50</v>
      </c>
      <c r="K789">
        <v>0</v>
      </c>
      <c r="L789">
        <v>0</v>
      </c>
    </row>
    <row r="790" spans="1:12">
      <c r="A790">
        <v>4741336</v>
      </c>
      <c r="B790">
        <v>17</v>
      </c>
      <c r="C790" t="s">
        <v>12</v>
      </c>
      <c r="D790" t="s">
        <v>38</v>
      </c>
      <c r="E790" t="s">
        <v>18</v>
      </c>
      <c r="F790" t="s">
        <v>15</v>
      </c>
      <c r="G790">
        <v>160238.04999999999</v>
      </c>
      <c r="H790" t="s">
        <v>20</v>
      </c>
      <c r="I790">
        <v>0</v>
      </c>
      <c r="J790">
        <v>20</v>
      </c>
      <c r="K790">
        <v>0</v>
      </c>
      <c r="L790">
        <v>0</v>
      </c>
    </row>
    <row r="791" spans="1:12">
      <c r="A791">
        <v>4751997</v>
      </c>
      <c r="B791">
        <v>29</v>
      </c>
      <c r="C791" t="s">
        <v>12</v>
      </c>
      <c r="D791" t="s">
        <v>21</v>
      </c>
      <c r="E791" t="s">
        <v>25</v>
      </c>
      <c r="F791" t="s">
        <v>30</v>
      </c>
      <c r="G791">
        <v>37701.18</v>
      </c>
      <c r="H791" t="s">
        <v>20</v>
      </c>
      <c r="I791">
        <v>0</v>
      </c>
      <c r="J791">
        <v>50</v>
      </c>
      <c r="K791">
        <v>0</v>
      </c>
      <c r="L791">
        <v>0</v>
      </c>
    </row>
    <row r="792" spans="1:12">
      <c r="A792">
        <v>4752955</v>
      </c>
      <c r="B792">
        <v>23</v>
      </c>
      <c r="C792" t="s">
        <v>12</v>
      </c>
      <c r="D792" t="s">
        <v>17</v>
      </c>
      <c r="E792" t="s">
        <v>25</v>
      </c>
      <c r="F792" t="s">
        <v>30</v>
      </c>
      <c r="G792">
        <v>291572.84000000003</v>
      </c>
      <c r="H792" t="s">
        <v>16</v>
      </c>
      <c r="I792">
        <v>0</v>
      </c>
      <c r="J792">
        <v>25</v>
      </c>
      <c r="K792">
        <v>0</v>
      </c>
      <c r="L792">
        <v>0</v>
      </c>
    </row>
    <row r="793" spans="1:12">
      <c r="A793">
        <v>4753272</v>
      </c>
      <c r="B793">
        <v>35</v>
      </c>
      <c r="C793" t="s">
        <v>12</v>
      </c>
      <c r="D793" t="s">
        <v>24</v>
      </c>
      <c r="E793" t="s">
        <v>25</v>
      </c>
      <c r="F793" t="s">
        <v>39</v>
      </c>
      <c r="G793">
        <v>325013.98</v>
      </c>
      <c r="H793" t="s">
        <v>16</v>
      </c>
      <c r="I793">
        <v>0</v>
      </c>
      <c r="J793">
        <v>8</v>
      </c>
      <c r="K793">
        <v>7298</v>
      </c>
      <c r="L793">
        <v>1</v>
      </c>
    </row>
    <row r="794" spans="1:12">
      <c r="A794">
        <v>4753958</v>
      </c>
      <c r="B794">
        <v>40</v>
      </c>
      <c r="C794" t="s">
        <v>34</v>
      </c>
      <c r="D794" t="s">
        <v>21</v>
      </c>
      <c r="E794" t="s">
        <v>22</v>
      </c>
      <c r="F794" t="s">
        <v>27</v>
      </c>
      <c r="G794">
        <v>73617.56</v>
      </c>
      <c r="H794" t="s">
        <v>20</v>
      </c>
      <c r="I794">
        <v>0</v>
      </c>
      <c r="J794">
        <v>50</v>
      </c>
      <c r="K794">
        <v>0</v>
      </c>
      <c r="L794">
        <v>0</v>
      </c>
    </row>
    <row r="795" spans="1:12">
      <c r="A795">
        <v>4762720</v>
      </c>
      <c r="B795">
        <v>27</v>
      </c>
      <c r="C795" t="s">
        <v>12</v>
      </c>
      <c r="D795" t="s">
        <v>42</v>
      </c>
      <c r="E795" t="s">
        <v>18</v>
      </c>
      <c r="F795" t="s">
        <v>15</v>
      </c>
      <c r="G795">
        <v>69852.03</v>
      </c>
      <c r="H795" t="s">
        <v>20</v>
      </c>
      <c r="I795">
        <v>0</v>
      </c>
      <c r="J795">
        <v>40</v>
      </c>
      <c r="K795">
        <v>0</v>
      </c>
      <c r="L795">
        <v>0</v>
      </c>
    </row>
    <row r="796" spans="1:12">
      <c r="A796">
        <v>4763133</v>
      </c>
      <c r="B796">
        <v>19</v>
      </c>
      <c r="C796" t="s">
        <v>12</v>
      </c>
      <c r="D796" t="s">
        <v>13</v>
      </c>
      <c r="E796" t="s">
        <v>18</v>
      </c>
      <c r="F796" t="s">
        <v>39</v>
      </c>
      <c r="G796">
        <v>102168.43</v>
      </c>
      <c r="H796" t="s">
        <v>16</v>
      </c>
      <c r="I796">
        <v>0</v>
      </c>
      <c r="J796">
        <v>40</v>
      </c>
      <c r="K796">
        <v>0</v>
      </c>
      <c r="L796">
        <v>0</v>
      </c>
    </row>
    <row r="797" spans="1:12">
      <c r="A797">
        <v>4770990</v>
      </c>
      <c r="B797">
        <v>20</v>
      </c>
      <c r="C797" t="s">
        <v>12</v>
      </c>
      <c r="D797" t="s">
        <v>13</v>
      </c>
      <c r="E797" t="s">
        <v>18</v>
      </c>
      <c r="F797" t="s">
        <v>15</v>
      </c>
      <c r="G797">
        <v>224389.29</v>
      </c>
      <c r="H797" t="s">
        <v>20</v>
      </c>
      <c r="I797">
        <v>0</v>
      </c>
      <c r="J797">
        <v>30</v>
      </c>
      <c r="K797">
        <v>0</v>
      </c>
      <c r="L797">
        <v>0</v>
      </c>
    </row>
    <row r="798" spans="1:12">
      <c r="A798">
        <v>4777364</v>
      </c>
      <c r="B798">
        <v>38</v>
      </c>
      <c r="C798" t="s">
        <v>12</v>
      </c>
      <c r="D798" t="s">
        <v>17</v>
      </c>
      <c r="E798" t="s">
        <v>25</v>
      </c>
      <c r="F798" t="s">
        <v>30</v>
      </c>
      <c r="G798">
        <v>47401.48</v>
      </c>
      <c r="H798" t="s">
        <v>20</v>
      </c>
      <c r="I798">
        <v>0</v>
      </c>
      <c r="J798">
        <v>50</v>
      </c>
      <c r="K798">
        <v>7414</v>
      </c>
      <c r="L798">
        <v>1</v>
      </c>
    </row>
    <row r="799" spans="1:12">
      <c r="A799">
        <v>4782309</v>
      </c>
      <c r="B799">
        <v>61</v>
      </c>
      <c r="C799" t="s">
        <v>12</v>
      </c>
      <c r="D799" t="s">
        <v>43</v>
      </c>
      <c r="E799" t="s">
        <v>25</v>
      </c>
      <c r="F799" t="s">
        <v>39</v>
      </c>
      <c r="G799">
        <v>40935.01</v>
      </c>
      <c r="H799" t="s">
        <v>20</v>
      </c>
      <c r="I799">
        <v>0</v>
      </c>
      <c r="J799">
        <v>40</v>
      </c>
      <c r="K799">
        <v>4426</v>
      </c>
      <c r="L799">
        <v>1</v>
      </c>
    </row>
    <row r="800" spans="1:12">
      <c r="A800">
        <v>4782610</v>
      </c>
      <c r="B800">
        <v>55</v>
      </c>
      <c r="C800" t="s">
        <v>37</v>
      </c>
      <c r="D800" t="s">
        <v>33</v>
      </c>
      <c r="E800" t="s">
        <v>25</v>
      </c>
      <c r="F800" t="s">
        <v>39</v>
      </c>
      <c r="G800">
        <v>40516.120000000003</v>
      </c>
      <c r="H800" t="s">
        <v>20</v>
      </c>
      <c r="I800">
        <v>0</v>
      </c>
      <c r="J800">
        <v>45</v>
      </c>
      <c r="K800">
        <v>7688</v>
      </c>
      <c r="L800">
        <v>1</v>
      </c>
    </row>
    <row r="801" spans="1:12">
      <c r="A801">
        <v>4784636</v>
      </c>
      <c r="B801">
        <v>26</v>
      </c>
      <c r="C801" t="s">
        <v>12</v>
      </c>
      <c r="D801" t="s">
        <v>13</v>
      </c>
      <c r="E801" t="s">
        <v>18</v>
      </c>
      <c r="F801" t="s">
        <v>23</v>
      </c>
      <c r="G801">
        <v>57726.47</v>
      </c>
      <c r="H801" t="s">
        <v>16</v>
      </c>
      <c r="I801">
        <v>0</v>
      </c>
      <c r="J801">
        <v>40</v>
      </c>
      <c r="K801">
        <v>0</v>
      </c>
      <c r="L801">
        <v>0</v>
      </c>
    </row>
    <row r="802" spans="1:12">
      <c r="A802">
        <v>4790985</v>
      </c>
      <c r="B802">
        <v>36</v>
      </c>
      <c r="C802" t="s">
        <v>35</v>
      </c>
      <c r="D802" t="s">
        <v>13</v>
      </c>
      <c r="E802" t="s">
        <v>25</v>
      </c>
      <c r="F802" t="s">
        <v>30</v>
      </c>
      <c r="G802">
        <v>9113.89</v>
      </c>
      <c r="H802" t="s">
        <v>20</v>
      </c>
      <c r="I802">
        <v>0</v>
      </c>
      <c r="J802">
        <v>60</v>
      </c>
      <c r="K802">
        <v>15024</v>
      </c>
      <c r="L802">
        <v>1</v>
      </c>
    </row>
    <row r="803" spans="1:12">
      <c r="A803">
        <v>4793952</v>
      </c>
      <c r="B803">
        <v>59</v>
      </c>
      <c r="C803" t="s">
        <v>37</v>
      </c>
      <c r="D803" t="s">
        <v>24</v>
      </c>
      <c r="E803" t="s">
        <v>18</v>
      </c>
      <c r="F803" t="s">
        <v>27</v>
      </c>
      <c r="G803">
        <v>49513.57</v>
      </c>
      <c r="H803" t="s">
        <v>16</v>
      </c>
      <c r="I803">
        <v>0</v>
      </c>
      <c r="J803">
        <v>40</v>
      </c>
      <c r="K803">
        <v>0</v>
      </c>
      <c r="L803">
        <v>0</v>
      </c>
    </row>
    <row r="804" spans="1:12">
      <c r="A804">
        <v>4800945</v>
      </c>
      <c r="B804">
        <v>61</v>
      </c>
      <c r="C804" t="s">
        <v>12</v>
      </c>
      <c r="D804" t="s">
        <v>42</v>
      </c>
      <c r="E804" t="s">
        <v>25</v>
      </c>
      <c r="F804" t="s">
        <v>30</v>
      </c>
      <c r="G804">
        <v>46060.23</v>
      </c>
      <c r="H804" t="s">
        <v>20</v>
      </c>
      <c r="I804">
        <v>0</v>
      </c>
      <c r="J804">
        <v>40</v>
      </c>
      <c r="K804">
        <v>0</v>
      </c>
      <c r="L804">
        <v>0</v>
      </c>
    </row>
    <row r="805" spans="1:12">
      <c r="A805">
        <v>4804248</v>
      </c>
      <c r="B805">
        <v>27</v>
      </c>
      <c r="C805" t="s">
        <v>12</v>
      </c>
      <c r="D805" t="s">
        <v>21</v>
      </c>
      <c r="E805" t="s">
        <v>25</v>
      </c>
      <c r="F805" t="s">
        <v>26</v>
      </c>
      <c r="G805">
        <v>10662.97</v>
      </c>
      <c r="H805" t="s">
        <v>20</v>
      </c>
      <c r="I805">
        <v>0</v>
      </c>
      <c r="J805">
        <v>53</v>
      </c>
      <c r="K805">
        <v>0</v>
      </c>
      <c r="L805">
        <v>0</v>
      </c>
    </row>
    <row r="806" spans="1:12">
      <c r="A806">
        <v>4809463</v>
      </c>
      <c r="B806">
        <v>59</v>
      </c>
      <c r="C806" t="s">
        <v>50</v>
      </c>
      <c r="D806" t="s">
        <v>24</v>
      </c>
      <c r="E806" t="s">
        <v>25</v>
      </c>
      <c r="F806" t="s">
        <v>50</v>
      </c>
      <c r="G806">
        <v>6964.85</v>
      </c>
      <c r="H806" t="s">
        <v>20</v>
      </c>
      <c r="I806">
        <v>0</v>
      </c>
      <c r="J806">
        <v>40</v>
      </c>
      <c r="K806">
        <v>0</v>
      </c>
      <c r="L806">
        <v>0</v>
      </c>
    </row>
    <row r="807" spans="1:12">
      <c r="A807">
        <v>4820536</v>
      </c>
      <c r="B807">
        <v>39</v>
      </c>
      <c r="C807" t="s">
        <v>12</v>
      </c>
      <c r="D807" t="s">
        <v>21</v>
      </c>
      <c r="E807" t="s">
        <v>22</v>
      </c>
      <c r="F807" t="s">
        <v>27</v>
      </c>
      <c r="G807">
        <v>274431.09999999998</v>
      </c>
      <c r="H807" t="s">
        <v>16</v>
      </c>
      <c r="I807">
        <v>0</v>
      </c>
      <c r="J807">
        <v>45</v>
      </c>
      <c r="K807">
        <v>0</v>
      </c>
      <c r="L807">
        <v>0</v>
      </c>
    </row>
    <row r="808" spans="1:12">
      <c r="A808">
        <v>4823221</v>
      </c>
      <c r="B808">
        <v>45</v>
      </c>
      <c r="C808" t="s">
        <v>40</v>
      </c>
      <c r="D808" t="s">
        <v>21</v>
      </c>
      <c r="E808" t="s">
        <v>25</v>
      </c>
      <c r="F808" t="s">
        <v>23</v>
      </c>
      <c r="G808">
        <v>21793.84</v>
      </c>
      <c r="H808" t="s">
        <v>20</v>
      </c>
      <c r="I808">
        <v>1114.666667</v>
      </c>
      <c r="J808">
        <v>40</v>
      </c>
      <c r="K808">
        <v>0</v>
      </c>
      <c r="L808">
        <v>0</v>
      </c>
    </row>
    <row r="809" spans="1:12">
      <c r="A809">
        <v>4829979</v>
      </c>
      <c r="B809">
        <v>47</v>
      </c>
      <c r="C809" t="s">
        <v>36</v>
      </c>
      <c r="D809" t="s">
        <v>24</v>
      </c>
      <c r="E809" t="s">
        <v>25</v>
      </c>
      <c r="F809" t="s">
        <v>39</v>
      </c>
      <c r="G809">
        <v>16366.22</v>
      </c>
      <c r="H809" t="s">
        <v>20</v>
      </c>
      <c r="I809">
        <v>0</v>
      </c>
      <c r="J809">
        <v>40</v>
      </c>
      <c r="K809">
        <v>0</v>
      </c>
      <c r="L809">
        <v>0</v>
      </c>
    </row>
    <row r="810" spans="1:12">
      <c r="A810">
        <v>4844691</v>
      </c>
      <c r="B810">
        <v>23</v>
      </c>
      <c r="C810" t="s">
        <v>12</v>
      </c>
      <c r="D810" t="s">
        <v>13</v>
      </c>
      <c r="E810" t="s">
        <v>18</v>
      </c>
      <c r="F810" t="s">
        <v>23</v>
      </c>
      <c r="G810">
        <v>126590.09</v>
      </c>
      <c r="H810" t="s">
        <v>16</v>
      </c>
      <c r="I810">
        <v>0</v>
      </c>
      <c r="J810">
        <v>40</v>
      </c>
      <c r="K810">
        <v>0</v>
      </c>
      <c r="L810">
        <v>0</v>
      </c>
    </row>
    <row r="811" spans="1:12">
      <c r="A811">
        <v>4862788</v>
      </c>
      <c r="B811">
        <v>32</v>
      </c>
      <c r="C811" t="s">
        <v>12</v>
      </c>
      <c r="D811" t="s">
        <v>13</v>
      </c>
      <c r="E811" t="s">
        <v>18</v>
      </c>
      <c r="F811" t="s">
        <v>30</v>
      </c>
      <c r="G811">
        <v>57984.3</v>
      </c>
      <c r="H811" t="s">
        <v>16</v>
      </c>
      <c r="I811">
        <v>0</v>
      </c>
      <c r="J811">
        <v>40</v>
      </c>
      <c r="K811">
        <v>0</v>
      </c>
      <c r="L811">
        <v>0</v>
      </c>
    </row>
    <row r="812" spans="1:12">
      <c r="A812">
        <v>4864846</v>
      </c>
      <c r="B812">
        <v>32</v>
      </c>
      <c r="C812" t="s">
        <v>12</v>
      </c>
      <c r="D812" t="s">
        <v>42</v>
      </c>
      <c r="E812" t="s">
        <v>25</v>
      </c>
      <c r="F812" t="s">
        <v>26</v>
      </c>
      <c r="G812">
        <v>37420.49</v>
      </c>
      <c r="H812" t="s">
        <v>20</v>
      </c>
      <c r="I812">
        <v>0</v>
      </c>
      <c r="J812">
        <v>40</v>
      </c>
      <c r="K812">
        <v>1622</v>
      </c>
      <c r="L812">
        <v>1</v>
      </c>
    </row>
    <row r="813" spans="1:12">
      <c r="A813">
        <v>4872030</v>
      </c>
      <c r="B813">
        <v>32</v>
      </c>
      <c r="C813" t="s">
        <v>12</v>
      </c>
      <c r="D813" t="s">
        <v>21</v>
      </c>
      <c r="E813" t="s">
        <v>18</v>
      </c>
      <c r="F813" t="s">
        <v>29</v>
      </c>
      <c r="G813">
        <v>183554.05</v>
      </c>
      <c r="H813" t="s">
        <v>20</v>
      </c>
      <c r="I813">
        <v>0</v>
      </c>
      <c r="J813">
        <v>40</v>
      </c>
      <c r="K813">
        <v>0</v>
      </c>
      <c r="L813">
        <v>0</v>
      </c>
    </row>
    <row r="814" spans="1:12">
      <c r="A814">
        <v>4878009</v>
      </c>
      <c r="B814">
        <v>56</v>
      </c>
      <c r="C814" t="s">
        <v>12</v>
      </c>
      <c r="D814" t="s">
        <v>21</v>
      </c>
      <c r="E814" t="s">
        <v>18</v>
      </c>
      <c r="F814" t="s">
        <v>45</v>
      </c>
      <c r="G814">
        <v>157371.23000000001</v>
      </c>
      <c r="H814" t="s">
        <v>20</v>
      </c>
      <c r="I814">
        <v>0</v>
      </c>
      <c r="J814">
        <v>28</v>
      </c>
      <c r="K814">
        <v>0</v>
      </c>
      <c r="L814">
        <v>0</v>
      </c>
    </row>
    <row r="815" spans="1:12">
      <c r="A815">
        <v>4880357</v>
      </c>
      <c r="B815">
        <v>24</v>
      </c>
      <c r="C815" t="s">
        <v>12</v>
      </c>
      <c r="D815" t="s">
        <v>13</v>
      </c>
      <c r="E815" t="s">
        <v>18</v>
      </c>
      <c r="F815" t="s">
        <v>46</v>
      </c>
      <c r="G815">
        <v>102611.6</v>
      </c>
      <c r="H815" t="s">
        <v>20</v>
      </c>
      <c r="I815">
        <v>0</v>
      </c>
      <c r="J815">
        <v>50</v>
      </c>
      <c r="K815">
        <v>0</v>
      </c>
      <c r="L815">
        <v>0</v>
      </c>
    </row>
    <row r="816" spans="1:12">
      <c r="A816">
        <v>4881559</v>
      </c>
      <c r="B816">
        <v>19</v>
      </c>
      <c r="C816" t="s">
        <v>12</v>
      </c>
      <c r="D816" t="s">
        <v>21</v>
      </c>
      <c r="E816" t="s">
        <v>18</v>
      </c>
      <c r="F816" t="s">
        <v>30</v>
      </c>
      <c r="G816">
        <v>87617.15</v>
      </c>
      <c r="H816" t="s">
        <v>16</v>
      </c>
      <c r="I816">
        <v>0</v>
      </c>
      <c r="J816">
        <v>24</v>
      </c>
      <c r="K816">
        <v>0</v>
      </c>
      <c r="L816">
        <v>0</v>
      </c>
    </row>
    <row r="817" spans="1:12">
      <c r="A817">
        <v>4885229</v>
      </c>
      <c r="B817">
        <v>52</v>
      </c>
      <c r="C817" t="s">
        <v>34</v>
      </c>
      <c r="D817" t="s">
        <v>13</v>
      </c>
      <c r="E817" t="s">
        <v>25</v>
      </c>
      <c r="F817" t="s">
        <v>41</v>
      </c>
      <c r="G817">
        <v>28753.79</v>
      </c>
      <c r="H817" t="s">
        <v>20</v>
      </c>
      <c r="I817">
        <v>0</v>
      </c>
      <c r="J817">
        <v>60</v>
      </c>
      <c r="K817">
        <v>6321</v>
      </c>
      <c r="L817">
        <v>1</v>
      </c>
    </row>
    <row r="818" spans="1:12">
      <c r="A818">
        <v>4888098</v>
      </c>
      <c r="B818">
        <v>31</v>
      </c>
      <c r="C818" t="s">
        <v>12</v>
      </c>
      <c r="D818" t="s">
        <v>44</v>
      </c>
      <c r="E818" t="s">
        <v>25</v>
      </c>
      <c r="F818" t="s">
        <v>29</v>
      </c>
      <c r="G818">
        <v>42408.09</v>
      </c>
      <c r="H818" t="s">
        <v>20</v>
      </c>
      <c r="I818">
        <v>0</v>
      </c>
      <c r="J818">
        <v>40</v>
      </c>
      <c r="K818">
        <v>0</v>
      </c>
      <c r="L818">
        <v>0</v>
      </c>
    </row>
    <row r="819" spans="1:12">
      <c r="A819">
        <v>4889345</v>
      </c>
      <c r="B819">
        <v>47</v>
      </c>
      <c r="C819" t="s">
        <v>12</v>
      </c>
      <c r="D819" t="s">
        <v>13</v>
      </c>
      <c r="E819" t="s">
        <v>25</v>
      </c>
      <c r="F819" t="s">
        <v>26</v>
      </c>
      <c r="G819">
        <v>38787.53</v>
      </c>
      <c r="H819" t="s">
        <v>20</v>
      </c>
      <c r="I819">
        <v>0</v>
      </c>
      <c r="J819">
        <v>40</v>
      </c>
      <c r="K819">
        <v>0</v>
      </c>
      <c r="L819">
        <v>0</v>
      </c>
    </row>
    <row r="820" spans="1:12">
      <c r="A820">
        <v>4890811</v>
      </c>
      <c r="B820">
        <v>46</v>
      </c>
      <c r="C820" t="s">
        <v>12</v>
      </c>
      <c r="D820" t="s">
        <v>13</v>
      </c>
      <c r="E820" t="s">
        <v>25</v>
      </c>
      <c r="F820" t="s">
        <v>27</v>
      </c>
      <c r="G820">
        <v>100347.61</v>
      </c>
      <c r="H820" t="s">
        <v>16</v>
      </c>
      <c r="I820">
        <v>0</v>
      </c>
      <c r="J820">
        <v>40</v>
      </c>
      <c r="K820">
        <v>2741</v>
      </c>
      <c r="L820">
        <v>1</v>
      </c>
    </row>
    <row r="821" spans="1:12">
      <c r="A821">
        <v>4895144</v>
      </c>
      <c r="B821">
        <v>17</v>
      </c>
      <c r="C821" t="s">
        <v>12</v>
      </c>
      <c r="D821" t="s">
        <v>44</v>
      </c>
      <c r="E821" t="s">
        <v>18</v>
      </c>
      <c r="F821" t="s">
        <v>19</v>
      </c>
      <c r="G821">
        <v>61681.73</v>
      </c>
      <c r="H821" t="s">
        <v>20</v>
      </c>
      <c r="I821">
        <v>0</v>
      </c>
      <c r="J821">
        <v>20</v>
      </c>
      <c r="K821">
        <v>0</v>
      </c>
      <c r="L821">
        <v>0</v>
      </c>
    </row>
    <row r="822" spans="1:12">
      <c r="A822">
        <v>4897621</v>
      </c>
      <c r="B822">
        <v>21</v>
      </c>
      <c r="C822" t="s">
        <v>12</v>
      </c>
      <c r="D822" t="s">
        <v>13</v>
      </c>
      <c r="E822" t="s">
        <v>18</v>
      </c>
      <c r="F822" t="s">
        <v>23</v>
      </c>
      <c r="G822">
        <v>154890.29999999999</v>
      </c>
      <c r="H822" t="s">
        <v>16</v>
      </c>
      <c r="I822">
        <v>0</v>
      </c>
      <c r="J822">
        <v>15</v>
      </c>
      <c r="K822">
        <v>0</v>
      </c>
      <c r="L822">
        <v>0</v>
      </c>
    </row>
    <row r="823" spans="1:12">
      <c r="A823">
        <v>4901863</v>
      </c>
      <c r="B823">
        <v>44</v>
      </c>
      <c r="C823" t="s">
        <v>36</v>
      </c>
      <c r="D823" t="s">
        <v>31</v>
      </c>
      <c r="E823" t="s">
        <v>18</v>
      </c>
      <c r="F823" t="s">
        <v>26</v>
      </c>
      <c r="G823">
        <v>53696.99</v>
      </c>
      <c r="H823" t="s">
        <v>20</v>
      </c>
      <c r="I823">
        <v>0</v>
      </c>
      <c r="J823">
        <v>44</v>
      </c>
      <c r="K823">
        <v>0</v>
      </c>
      <c r="L823">
        <v>0</v>
      </c>
    </row>
    <row r="824" spans="1:12">
      <c r="A824">
        <v>4909545</v>
      </c>
      <c r="B824">
        <v>34</v>
      </c>
      <c r="C824" t="s">
        <v>12</v>
      </c>
      <c r="D824" t="s">
        <v>17</v>
      </c>
      <c r="E824" t="s">
        <v>25</v>
      </c>
      <c r="F824" t="s">
        <v>30</v>
      </c>
      <c r="G824">
        <v>61153.39</v>
      </c>
      <c r="H824" t="s">
        <v>20</v>
      </c>
      <c r="I824">
        <v>1902</v>
      </c>
      <c r="J824">
        <v>50</v>
      </c>
      <c r="K824">
        <v>11637</v>
      </c>
      <c r="L824">
        <v>1</v>
      </c>
    </row>
    <row r="825" spans="1:12">
      <c r="A825">
        <v>4914214</v>
      </c>
      <c r="B825">
        <v>35</v>
      </c>
      <c r="C825" t="s">
        <v>12</v>
      </c>
      <c r="D825" t="s">
        <v>24</v>
      </c>
      <c r="E825" t="s">
        <v>25</v>
      </c>
      <c r="F825" t="s">
        <v>27</v>
      </c>
      <c r="G825">
        <v>49430.62</v>
      </c>
      <c r="H825" t="s">
        <v>20</v>
      </c>
      <c r="I825">
        <v>0</v>
      </c>
      <c r="J825">
        <v>45</v>
      </c>
      <c r="K825">
        <v>0</v>
      </c>
      <c r="L825">
        <v>1</v>
      </c>
    </row>
    <row r="826" spans="1:12">
      <c r="A826">
        <v>4914481</v>
      </c>
      <c r="B826">
        <v>21</v>
      </c>
      <c r="C826" t="s">
        <v>12</v>
      </c>
      <c r="D826" t="s">
        <v>13</v>
      </c>
      <c r="E826" t="s">
        <v>18</v>
      </c>
      <c r="F826" t="s">
        <v>23</v>
      </c>
      <c r="G826">
        <v>172456.38</v>
      </c>
      <c r="H826" t="s">
        <v>16</v>
      </c>
      <c r="I826">
        <v>0</v>
      </c>
      <c r="J826">
        <v>40</v>
      </c>
      <c r="K826">
        <v>0</v>
      </c>
      <c r="L826">
        <v>0</v>
      </c>
    </row>
    <row r="827" spans="1:12">
      <c r="A827">
        <v>4917525</v>
      </c>
      <c r="B827">
        <v>20</v>
      </c>
      <c r="C827" t="s">
        <v>12</v>
      </c>
      <c r="D827" t="s">
        <v>13</v>
      </c>
      <c r="E827" t="s">
        <v>18</v>
      </c>
      <c r="F827" t="s">
        <v>30</v>
      </c>
      <c r="G827">
        <v>84471.66</v>
      </c>
      <c r="H827" t="s">
        <v>16</v>
      </c>
      <c r="I827">
        <v>0</v>
      </c>
      <c r="J827">
        <v>40</v>
      </c>
      <c r="K827">
        <v>0</v>
      </c>
      <c r="L827">
        <v>0</v>
      </c>
    </row>
    <row r="828" spans="1:12">
      <c r="A828">
        <v>4918789</v>
      </c>
      <c r="B828">
        <v>18</v>
      </c>
      <c r="C828" t="s">
        <v>12</v>
      </c>
      <c r="D828" t="s">
        <v>13</v>
      </c>
      <c r="E828" t="s">
        <v>18</v>
      </c>
      <c r="F828" t="s">
        <v>30</v>
      </c>
      <c r="G828">
        <v>56027.94</v>
      </c>
      <c r="H828" t="s">
        <v>16</v>
      </c>
      <c r="I828">
        <v>0</v>
      </c>
      <c r="J828">
        <v>20</v>
      </c>
      <c r="K828">
        <v>0</v>
      </c>
      <c r="L828">
        <v>0</v>
      </c>
    </row>
    <row r="829" spans="1:12">
      <c r="A829">
        <v>4919773</v>
      </c>
      <c r="B829">
        <v>60</v>
      </c>
      <c r="C829" t="s">
        <v>50</v>
      </c>
      <c r="D829" t="s">
        <v>44</v>
      </c>
      <c r="E829" t="s">
        <v>22</v>
      </c>
      <c r="F829" t="s">
        <v>50</v>
      </c>
      <c r="G829">
        <v>62317.89</v>
      </c>
      <c r="H829" t="s">
        <v>20</v>
      </c>
      <c r="I829">
        <v>0</v>
      </c>
      <c r="J829">
        <v>35</v>
      </c>
      <c r="K829">
        <v>0</v>
      </c>
      <c r="L829">
        <v>0</v>
      </c>
    </row>
    <row r="830" spans="1:12">
      <c r="A830">
        <v>4921569</v>
      </c>
      <c r="B830">
        <v>34</v>
      </c>
      <c r="C830" t="s">
        <v>12</v>
      </c>
      <c r="D830" t="s">
        <v>24</v>
      </c>
      <c r="E830" t="s">
        <v>18</v>
      </c>
      <c r="F830" t="s">
        <v>30</v>
      </c>
      <c r="G830">
        <v>104055.14</v>
      </c>
      <c r="H830" t="s">
        <v>16</v>
      </c>
      <c r="I830">
        <v>0</v>
      </c>
      <c r="J830">
        <v>40</v>
      </c>
      <c r="K830">
        <v>0</v>
      </c>
      <c r="L830">
        <v>0</v>
      </c>
    </row>
    <row r="831" spans="1:12">
      <c r="A831">
        <v>4924726</v>
      </c>
      <c r="B831">
        <v>43</v>
      </c>
      <c r="C831" t="s">
        <v>12</v>
      </c>
      <c r="D831" t="s">
        <v>13</v>
      </c>
      <c r="E831" t="s">
        <v>18</v>
      </c>
      <c r="F831" t="s">
        <v>27</v>
      </c>
      <c r="G831">
        <v>80053.94</v>
      </c>
      <c r="H831" t="s">
        <v>20</v>
      </c>
      <c r="I831">
        <v>0</v>
      </c>
      <c r="J831">
        <v>50</v>
      </c>
      <c r="K831">
        <v>0</v>
      </c>
      <c r="L831">
        <v>0</v>
      </c>
    </row>
    <row r="832" spans="1:12">
      <c r="A832">
        <v>4928150</v>
      </c>
      <c r="B832">
        <v>22</v>
      </c>
      <c r="C832" t="s">
        <v>36</v>
      </c>
      <c r="D832" t="s">
        <v>31</v>
      </c>
      <c r="E832" t="s">
        <v>18</v>
      </c>
      <c r="F832" t="s">
        <v>23</v>
      </c>
      <c r="G832">
        <v>82936.28</v>
      </c>
      <c r="H832" t="s">
        <v>16</v>
      </c>
      <c r="I832">
        <v>0</v>
      </c>
      <c r="J832">
        <v>10</v>
      </c>
      <c r="K832">
        <v>0</v>
      </c>
      <c r="L832">
        <v>0</v>
      </c>
    </row>
    <row r="833" spans="1:12">
      <c r="A833">
        <v>4930197</v>
      </c>
      <c r="B833">
        <v>48</v>
      </c>
      <c r="C833" t="s">
        <v>34</v>
      </c>
      <c r="D833" t="s">
        <v>13</v>
      </c>
      <c r="E833" t="s">
        <v>25</v>
      </c>
      <c r="F833" t="s">
        <v>19</v>
      </c>
      <c r="G833">
        <v>16557.72</v>
      </c>
      <c r="H833" t="s">
        <v>20</v>
      </c>
      <c r="I833">
        <v>0</v>
      </c>
      <c r="J833">
        <v>50</v>
      </c>
      <c r="K833">
        <v>4838</v>
      </c>
      <c r="L833">
        <v>1</v>
      </c>
    </row>
    <row r="834" spans="1:12">
      <c r="A834">
        <v>4933562</v>
      </c>
      <c r="B834">
        <v>61</v>
      </c>
      <c r="C834" t="s">
        <v>12</v>
      </c>
      <c r="D834" t="s">
        <v>21</v>
      </c>
      <c r="E834" t="s">
        <v>25</v>
      </c>
      <c r="F834" t="s">
        <v>26</v>
      </c>
      <c r="G834">
        <v>13147.86</v>
      </c>
      <c r="H834" t="s">
        <v>20</v>
      </c>
      <c r="I834">
        <v>1367.333333</v>
      </c>
      <c r="J834">
        <v>20</v>
      </c>
      <c r="K834">
        <v>0</v>
      </c>
      <c r="L834">
        <v>0</v>
      </c>
    </row>
    <row r="835" spans="1:12">
      <c r="A835">
        <v>4934504</v>
      </c>
      <c r="B835">
        <v>27</v>
      </c>
      <c r="C835" t="s">
        <v>12</v>
      </c>
      <c r="D835" t="s">
        <v>21</v>
      </c>
      <c r="E835" t="s">
        <v>18</v>
      </c>
      <c r="F835" t="s">
        <v>29</v>
      </c>
      <c r="G835">
        <v>158458.54</v>
      </c>
      <c r="H835" t="s">
        <v>20</v>
      </c>
      <c r="I835">
        <v>0</v>
      </c>
      <c r="J835">
        <v>45</v>
      </c>
      <c r="K835">
        <v>0</v>
      </c>
      <c r="L835">
        <v>0</v>
      </c>
    </row>
    <row r="836" spans="1:12">
      <c r="A836">
        <v>4935734</v>
      </c>
      <c r="B836">
        <v>33</v>
      </c>
      <c r="C836" t="s">
        <v>12</v>
      </c>
      <c r="D836" t="s">
        <v>24</v>
      </c>
      <c r="E836" t="s">
        <v>25</v>
      </c>
      <c r="F836" t="s">
        <v>27</v>
      </c>
      <c r="G836">
        <v>40925.699999999997</v>
      </c>
      <c r="H836" t="s">
        <v>20</v>
      </c>
      <c r="I836">
        <v>0</v>
      </c>
      <c r="J836">
        <v>55</v>
      </c>
      <c r="K836">
        <v>1021</v>
      </c>
      <c r="L836">
        <v>1</v>
      </c>
    </row>
    <row r="837" spans="1:12">
      <c r="A837">
        <v>4935771</v>
      </c>
      <c r="B837">
        <v>20</v>
      </c>
      <c r="C837" t="s">
        <v>12</v>
      </c>
      <c r="D837" t="s">
        <v>13</v>
      </c>
      <c r="E837" t="s">
        <v>18</v>
      </c>
      <c r="F837" t="s">
        <v>19</v>
      </c>
      <c r="G837">
        <v>163772</v>
      </c>
      <c r="H837" t="s">
        <v>20</v>
      </c>
      <c r="I837">
        <v>0</v>
      </c>
      <c r="J837">
        <v>40</v>
      </c>
      <c r="K837">
        <v>0</v>
      </c>
      <c r="L837">
        <v>0</v>
      </c>
    </row>
    <row r="838" spans="1:12">
      <c r="A838">
        <v>4940025</v>
      </c>
      <c r="B838">
        <v>19</v>
      </c>
      <c r="C838" t="s">
        <v>50</v>
      </c>
      <c r="D838" t="s">
        <v>38</v>
      </c>
      <c r="E838" t="s">
        <v>18</v>
      </c>
      <c r="F838" t="s">
        <v>50</v>
      </c>
      <c r="G838">
        <v>69773.740000000005</v>
      </c>
      <c r="H838" t="s">
        <v>16</v>
      </c>
      <c r="I838">
        <v>0</v>
      </c>
      <c r="J838">
        <v>30</v>
      </c>
      <c r="K838">
        <v>0</v>
      </c>
      <c r="L838">
        <v>0</v>
      </c>
    </row>
    <row r="839" spans="1:12">
      <c r="A839">
        <v>4941388</v>
      </c>
      <c r="B839">
        <v>33</v>
      </c>
      <c r="C839" t="s">
        <v>12</v>
      </c>
      <c r="D839" t="s">
        <v>21</v>
      </c>
      <c r="E839" t="s">
        <v>25</v>
      </c>
      <c r="F839" t="s">
        <v>19</v>
      </c>
      <c r="G839">
        <v>27661.599999999999</v>
      </c>
      <c r="H839" t="s">
        <v>20</v>
      </c>
      <c r="I839">
        <v>0</v>
      </c>
      <c r="J839">
        <v>55</v>
      </c>
      <c r="K839">
        <v>4973</v>
      </c>
      <c r="L839">
        <v>1</v>
      </c>
    </row>
    <row r="840" spans="1:12">
      <c r="A840">
        <v>4943700</v>
      </c>
      <c r="B840">
        <v>52</v>
      </c>
      <c r="C840" t="s">
        <v>12</v>
      </c>
      <c r="D840" t="s">
        <v>21</v>
      </c>
      <c r="E840" t="s">
        <v>25</v>
      </c>
      <c r="F840" t="s">
        <v>26</v>
      </c>
      <c r="G840">
        <v>33379.58</v>
      </c>
      <c r="H840" t="s">
        <v>20</v>
      </c>
      <c r="I840">
        <v>0</v>
      </c>
      <c r="J840">
        <v>40</v>
      </c>
      <c r="K840">
        <v>0</v>
      </c>
      <c r="L840">
        <v>0</v>
      </c>
    </row>
    <row r="841" spans="1:12">
      <c r="A841">
        <v>4946567</v>
      </c>
      <c r="B841">
        <v>37</v>
      </c>
      <c r="C841" t="s">
        <v>12</v>
      </c>
      <c r="D841" t="s">
        <v>24</v>
      </c>
      <c r="E841" t="s">
        <v>18</v>
      </c>
      <c r="F841" t="s">
        <v>23</v>
      </c>
      <c r="G841">
        <v>94623.76</v>
      </c>
      <c r="H841" t="s">
        <v>16</v>
      </c>
      <c r="I841">
        <v>0</v>
      </c>
      <c r="J841">
        <v>35</v>
      </c>
      <c r="K841">
        <v>0</v>
      </c>
      <c r="L841">
        <v>0</v>
      </c>
    </row>
    <row r="842" spans="1:12">
      <c r="A842">
        <v>4951488</v>
      </c>
      <c r="B842">
        <v>19</v>
      </c>
      <c r="C842" t="s">
        <v>37</v>
      </c>
      <c r="D842" t="s">
        <v>21</v>
      </c>
      <c r="E842" t="s">
        <v>18</v>
      </c>
      <c r="F842" t="s">
        <v>23</v>
      </c>
      <c r="G842">
        <v>213011.20000000001</v>
      </c>
      <c r="H842" t="s">
        <v>16</v>
      </c>
      <c r="I842">
        <v>0</v>
      </c>
      <c r="J842">
        <v>40</v>
      </c>
      <c r="K842">
        <v>0</v>
      </c>
      <c r="L842">
        <v>0</v>
      </c>
    </row>
    <row r="843" spans="1:12">
      <c r="A843">
        <v>4958992</v>
      </c>
      <c r="B843">
        <v>47</v>
      </c>
      <c r="C843" t="s">
        <v>34</v>
      </c>
      <c r="D843" t="s">
        <v>21</v>
      </c>
      <c r="E843" t="s">
        <v>25</v>
      </c>
      <c r="F843" t="s">
        <v>30</v>
      </c>
      <c r="G843">
        <v>69200.36</v>
      </c>
      <c r="H843" t="s">
        <v>20</v>
      </c>
      <c r="I843">
        <v>0</v>
      </c>
      <c r="J843">
        <v>75</v>
      </c>
      <c r="K843">
        <v>4064</v>
      </c>
      <c r="L843">
        <v>1</v>
      </c>
    </row>
    <row r="844" spans="1:12">
      <c r="A844">
        <v>4961462</v>
      </c>
      <c r="B844">
        <v>30</v>
      </c>
      <c r="C844" t="s">
        <v>12</v>
      </c>
      <c r="D844" t="s">
        <v>21</v>
      </c>
      <c r="E844" t="s">
        <v>25</v>
      </c>
      <c r="F844" t="s">
        <v>45</v>
      </c>
      <c r="G844">
        <v>33187.910000000003</v>
      </c>
      <c r="H844" t="s">
        <v>20</v>
      </c>
      <c r="I844">
        <v>0</v>
      </c>
      <c r="J844">
        <v>44</v>
      </c>
      <c r="K844">
        <v>0</v>
      </c>
      <c r="L844">
        <v>0</v>
      </c>
    </row>
    <row r="845" spans="1:12">
      <c r="A845">
        <v>4962427</v>
      </c>
      <c r="B845">
        <v>29</v>
      </c>
      <c r="C845" t="s">
        <v>12</v>
      </c>
      <c r="D845" t="s">
        <v>17</v>
      </c>
      <c r="E845" t="s">
        <v>18</v>
      </c>
      <c r="F845" t="s">
        <v>30</v>
      </c>
      <c r="G845">
        <v>40905.21</v>
      </c>
      <c r="H845" t="s">
        <v>16</v>
      </c>
      <c r="I845">
        <v>0</v>
      </c>
      <c r="J845">
        <v>40</v>
      </c>
      <c r="K845">
        <v>0</v>
      </c>
      <c r="L845">
        <v>0</v>
      </c>
    </row>
    <row r="846" spans="1:12">
      <c r="A846">
        <v>4962764</v>
      </c>
      <c r="B846">
        <v>33</v>
      </c>
      <c r="C846" t="s">
        <v>36</v>
      </c>
      <c r="D846" t="s">
        <v>33</v>
      </c>
      <c r="E846" t="s">
        <v>18</v>
      </c>
      <c r="F846" t="s">
        <v>39</v>
      </c>
      <c r="G846">
        <v>82559.710000000006</v>
      </c>
      <c r="H846" t="s">
        <v>16</v>
      </c>
      <c r="I846">
        <v>0</v>
      </c>
      <c r="J846">
        <v>40</v>
      </c>
      <c r="K846">
        <v>0</v>
      </c>
      <c r="L846">
        <v>0</v>
      </c>
    </row>
    <row r="847" spans="1:12">
      <c r="A847">
        <v>4974903</v>
      </c>
      <c r="B847">
        <v>41</v>
      </c>
      <c r="C847" t="s">
        <v>40</v>
      </c>
      <c r="D847" t="s">
        <v>13</v>
      </c>
      <c r="E847" t="s">
        <v>25</v>
      </c>
      <c r="F847" t="s">
        <v>27</v>
      </c>
      <c r="G847">
        <v>2654.56</v>
      </c>
      <c r="H847" t="s">
        <v>20</v>
      </c>
      <c r="I847">
        <v>0</v>
      </c>
      <c r="J847">
        <v>40</v>
      </c>
      <c r="K847">
        <v>12482</v>
      </c>
      <c r="L847">
        <v>1</v>
      </c>
    </row>
    <row r="848" spans="1:12">
      <c r="A848">
        <v>4977552</v>
      </c>
      <c r="B848">
        <v>44</v>
      </c>
      <c r="C848" t="s">
        <v>35</v>
      </c>
      <c r="D848" t="s">
        <v>24</v>
      </c>
      <c r="E848" t="s">
        <v>25</v>
      </c>
      <c r="F848" t="s">
        <v>30</v>
      </c>
      <c r="G848">
        <v>44226.52</v>
      </c>
      <c r="H848" t="s">
        <v>20</v>
      </c>
      <c r="I848">
        <v>0</v>
      </c>
      <c r="J848">
        <v>50</v>
      </c>
      <c r="K848">
        <v>2861</v>
      </c>
      <c r="L848">
        <v>1</v>
      </c>
    </row>
    <row r="849" spans="1:12">
      <c r="A849">
        <v>4987083</v>
      </c>
      <c r="B849">
        <v>33</v>
      </c>
      <c r="C849" t="s">
        <v>12</v>
      </c>
      <c r="D849" t="s">
        <v>24</v>
      </c>
      <c r="E849" t="s">
        <v>25</v>
      </c>
      <c r="F849" t="s">
        <v>27</v>
      </c>
      <c r="G849">
        <v>151493.63</v>
      </c>
      <c r="H849" t="s">
        <v>16</v>
      </c>
      <c r="I849">
        <v>0</v>
      </c>
      <c r="J849">
        <v>32</v>
      </c>
      <c r="K849">
        <v>0</v>
      </c>
      <c r="L849">
        <v>1</v>
      </c>
    </row>
    <row r="850" spans="1:12">
      <c r="A850">
        <v>4987768</v>
      </c>
      <c r="B850">
        <v>29</v>
      </c>
      <c r="C850" t="s">
        <v>34</v>
      </c>
      <c r="D850" t="s">
        <v>21</v>
      </c>
      <c r="E850" t="s">
        <v>18</v>
      </c>
      <c r="F850" t="s">
        <v>26</v>
      </c>
      <c r="G850">
        <v>50433</v>
      </c>
      <c r="H850" t="s">
        <v>20</v>
      </c>
      <c r="I850">
        <v>0</v>
      </c>
      <c r="J850">
        <v>50</v>
      </c>
      <c r="K850">
        <v>0</v>
      </c>
      <c r="L850">
        <v>1</v>
      </c>
    </row>
    <row r="851" spans="1:12">
      <c r="A851">
        <v>4989781</v>
      </c>
      <c r="B851">
        <v>48</v>
      </c>
      <c r="C851" t="s">
        <v>12</v>
      </c>
      <c r="D851" t="s">
        <v>24</v>
      </c>
      <c r="E851" t="s">
        <v>48</v>
      </c>
      <c r="F851" t="s">
        <v>39</v>
      </c>
      <c r="G851">
        <v>74381.259999999995</v>
      </c>
      <c r="H851" t="s">
        <v>16</v>
      </c>
      <c r="I851">
        <v>0</v>
      </c>
      <c r="J851">
        <v>36</v>
      </c>
      <c r="K851">
        <v>0</v>
      </c>
      <c r="L851">
        <v>1</v>
      </c>
    </row>
    <row r="852" spans="1:12">
      <c r="A852">
        <v>4991112</v>
      </c>
      <c r="B852">
        <v>34</v>
      </c>
      <c r="C852" t="s">
        <v>12</v>
      </c>
      <c r="D852" t="s">
        <v>24</v>
      </c>
      <c r="E852" t="s">
        <v>48</v>
      </c>
      <c r="F852" t="s">
        <v>23</v>
      </c>
      <c r="G852">
        <v>81418.44</v>
      </c>
      <c r="H852" t="s">
        <v>16</v>
      </c>
      <c r="I852">
        <v>0</v>
      </c>
      <c r="J852">
        <v>45</v>
      </c>
      <c r="K852">
        <v>0</v>
      </c>
      <c r="L852">
        <v>0</v>
      </c>
    </row>
    <row r="853" spans="1:12">
      <c r="A853">
        <v>4991634</v>
      </c>
      <c r="B853">
        <v>30</v>
      </c>
      <c r="C853" t="s">
        <v>12</v>
      </c>
      <c r="D853" t="s">
        <v>13</v>
      </c>
      <c r="E853" t="s">
        <v>18</v>
      </c>
      <c r="F853" t="s">
        <v>27</v>
      </c>
      <c r="G853">
        <v>52915.44</v>
      </c>
      <c r="H853" t="s">
        <v>20</v>
      </c>
      <c r="I853">
        <v>0</v>
      </c>
      <c r="J853">
        <v>52</v>
      </c>
      <c r="K853">
        <v>0</v>
      </c>
      <c r="L853">
        <v>0</v>
      </c>
    </row>
    <row r="854" spans="1:12">
      <c r="A854">
        <v>4996668</v>
      </c>
      <c r="B854">
        <v>23</v>
      </c>
      <c r="C854" t="s">
        <v>12</v>
      </c>
      <c r="D854" t="s">
        <v>21</v>
      </c>
      <c r="E854" t="s">
        <v>18</v>
      </c>
      <c r="F854" t="s">
        <v>15</v>
      </c>
      <c r="G854">
        <v>157676.14000000001</v>
      </c>
      <c r="H854" t="s">
        <v>20</v>
      </c>
      <c r="I854">
        <v>0</v>
      </c>
      <c r="J854">
        <v>35</v>
      </c>
      <c r="K854">
        <v>0</v>
      </c>
      <c r="L854">
        <v>0</v>
      </c>
    </row>
    <row r="855" spans="1:12">
      <c r="A855">
        <v>5005813</v>
      </c>
      <c r="B855">
        <v>44</v>
      </c>
      <c r="C855" t="s">
        <v>36</v>
      </c>
      <c r="D855" t="s">
        <v>17</v>
      </c>
      <c r="E855" t="s">
        <v>22</v>
      </c>
      <c r="F855" t="s">
        <v>54</v>
      </c>
      <c r="G855">
        <v>101677.29</v>
      </c>
      <c r="H855" t="s">
        <v>16</v>
      </c>
      <c r="I855">
        <v>0</v>
      </c>
      <c r="J855">
        <v>56</v>
      </c>
      <c r="K855">
        <v>6731</v>
      </c>
      <c r="L855">
        <v>1</v>
      </c>
    </row>
    <row r="856" spans="1:12">
      <c r="A856">
        <v>5020138</v>
      </c>
      <c r="B856">
        <v>45</v>
      </c>
      <c r="C856" t="s">
        <v>12</v>
      </c>
      <c r="D856" t="s">
        <v>21</v>
      </c>
      <c r="E856" t="s">
        <v>32</v>
      </c>
      <c r="F856" t="s">
        <v>15</v>
      </c>
      <c r="G856">
        <v>21611.94</v>
      </c>
      <c r="H856" t="s">
        <v>16</v>
      </c>
      <c r="I856">
        <v>0</v>
      </c>
      <c r="J856">
        <v>50</v>
      </c>
      <c r="K856">
        <v>0</v>
      </c>
      <c r="L856">
        <v>0</v>
      </c>
    </row>
    <row r="857" spans="1:12">
      <c r="A857">
        <v>5024034</v>
      </c>
      <c r="B857">
        <v>34</v>
      </c>
      <c r="C857" t="s">
        <v>12</v>
      </c>
      <c r="D857" t="s">
        <v>38</v>
      </c>
      <c r="E857" t="s">
        <v>25</v>
      </c>
      <c r="F857" t="s">
        <v>45</v>
      </c>
      <c r="G857">
        <v>18208.52</v>
      </c>
      <c r="H857" t="s">
        <v>20</v>
      </c>
      <c r="I857">
        <v>0</v>
      </c>
      <c r="J857">
        <v>40</v>
      </c>
      <c r="K857">
        <v>0</v>
      </c>
      <c r="L857">
        <v>0</v>
      </c>
    </row>
    <row r="858" spans="1:12">
      <c r="A858">
        <v>5027835</v>
      </c>
      <c r="B858">
        <v>41</v>
      </c>
      <c r="C858" t="s">
        <v>35</v>
      </c>
      <c r="D858" t="s">
        <v>21</v>
      </c>
      <c r="E858" t="s">
        <v>14</v>
      </c>
      <c r="F858" t="s">
        <v>27</v>
      </c>
      <c r="G858">
        <v>163715.34</v>
      </c>
      <c r="H858" t="s">
        <v>20</v>
      </c>
      <c r="I858">
        <v>0</v>
      </c>
      <c r="J858">
        <v>40</v>
      </c>
      <c r="K858">
        <v>0</v>
      </c>
      <c r="L858">
        <v>0</v>
      </c>
    </row>
    <row r="859" spans="1:12">
      <c r="A859">
        <v>5028042</v>
      </c>
      <c r="B859">
        <v>19</v>
      </c>
      <c r="C859" t="s">
        <v>12</v>
      </c>
      <c r="D859" t="s">
        <v>21</v>
      </c>
      <c r="E859" t="s">
        <v>18</v>
      </c>
      <c r="F859" t="s">
        <v>30</v>
      </c>
      <c r="G859">
        <v>184671.16</v>
      </c>
      <c r="H859" t="s">
        <v>16</v>
      </c>
      <c r="I859">
        <v>0</v>
      </c>
      <c r="J859">
        <v>20</v>
      </c>
      <c r="K859">
        <v>0</v>
      </c>
      <c r="L859">
        <v>0</v>
      </c>
    </row>
    <row r="860" spans="1:12">
      <c r="A860">
        <v>5029348</v>
      </c>
      <c r="B860">
        <v>48</v>
      </c>
      <c r="C860" t="s">
        <v>36</v>
      </c>
      <c r="D860" t="s">
        <v>33</v>
      </c>
      <c r="E860" t="s">
        <v>22</v>
      </c>
      <c r="F860" t="s">
        <v>39</v>
      </c>
      <c r="G860">
        <v>63452.61</v>
      </c>
      <c r="H860" t="s">
        <v>16</v>
      </c>
      <c r="I860">
        <v>0</v>
      </c>
      <c r="J860">
        <v>40</v>
      </c>
      <c r="K860">
        <v>5226</v>
      </c>
      <c r="L860">
        <v>1</v>
      </c>
    </row>
    <row r="861" spans="1:12">
      <c r="A861">
        <v>5036249</v>
      </c>
      <c r="B861">
        <v>40</v>
      </c>
      <c r="C861" t="s">
        <v>12</v>
      </c>
      <c r="D861" t="s">
        <v>13</v>
      </c>
      <c r="E861" t="s">
        <v>25</v>
      </c>
      <c r="F861" t="s">
        <v>23</v>
      </c>
      <c r="G861">
        <v>227449.1</v>
      </c>
      <c r="H861" t="s">
        <v>16</v>
      </c>
      <c r="I861">
        <v>0</v>
      </c>
      <c r="J861">
        <v>40</v>
      </c>
      <c r="K861">
        <v>7298</v>
      </c>
      <c r="L861">
        <v>1</v>
      </c>
    </row>
    <row r="862" spans="1:12">
      <c r="A862">
        <v>5040783</v>
      </c>
      <c r="B862">
        <v>66</v>
      </c>
      <c r="C862" t="s">
        <v>50</v>
      </c>
      <c r="D862" t="s">
        <v>21</v>
      </c>
      <c r="E862" t="s">
        <v>25</v>
      </c>
      <c r="F862" t="s">
        <v>50</v>
      </c>
      <c r="G862">
        <v>17004.3</v>
      </c>
      <c r="H862" t="s">
        <v>20</v>
      </c>
      <c r="I862">
        <v>0</v>
      </c>
      <c r="J862">
        <v>30</v>
      </c>
      <c r="K862">
        <v>0</v>
      </c>
      <c r="L862">
        <v>0</v>
      </c>
    </row>
    <row r="863" spans="1:12">
      <c r="A863">
        <v>5042008</v>
      </c>
      <c r="B863">
        <v>29</v>
      </c>
      <c r="C863" t="s">
        <v>12</v>
      </c>
      <c r="D863" t="s">
        <v>21</v>
      </c>
      <c r="E863" t="s">
        <v>22</v>
      </c>
      <c r="F863" t="s">
        <v>29</v>
      </c>
      <c r="G863">
        <v>192971.42</v>
      </c>
      <c r="H863" t="s">
        <v>20</v>
      </c>
      <c r="I863">
        <v>0</v>
      </c>
      <c r="J863">
        <v>56</v>
      </c>
      <c r="K863">
        <v>0</v>
      </c>
      <c r="L863">
        <v>0</v>
      </c>
    </row>
    <row r="864" spans="1:12">
      <c r="A864">
        <v>5043841</v>
      </c>
      <c r="B864">
        <v>50</v>
      </c>
      <c r="C864" t="s">
        <v>12</v>
      </c>
      <c r="D864" t="s">
        <v>21</v>
      </c>
      <c r="E864" t="s">
        <v>25</v>
      </c>
      <c r="F864" t="s">
        <v>23</v>
      </c>
      <c r="G864">
        <v>8292.7800000000007</v>
      </c>
      <c r="H864" t="s">
        <v>20</v>
      </c>
      <c r="I864">
        <v>0</v>
      </c>
      <c r="J864">
        <v>40</v>
      </c>
      <c r="K864">
        <v>0</v>
      </c>
      <c r="L864">
        <v>0</v>
      </c>
    </row>
    <row r="865" spans="1:12">
      <c r="A865">
        <v>5054126</v>
      </c>
      <c r="B865">
        <v>32</v>
      </c>
      <c r="C865" t="s">
        <v>37</v>
      </c>
      <c r="D865" t="s">
        <v>21</v>
      </c>
      <c r="E865" t="s">
        <v>22</v>
      </c>
      <c r="F865" t="s">
        <v>15</v>
      </c>
      <c r="G865">
        <v>45951.16</v>
      </c>
      <c r="H865" t="s">
        <v>16</v>
      </c>
      <c r="I865">
        <v>0</v>
      </c>
      <c r="J865">
        <v>25</v>
      </c>
      <c r="K865">
        <v>0</v>
      </c>
      <c r="L865">
        <v>0</v>
      </c>
    </row>
    <row r="866" spans="1:12">
      <c r="A866">
        <v>5063409</v>
      </c>
      <c r="B866">
        <v>30</v>
      </c>
      <c r="C866" t="s">
        <v>12</v>
      </c>
      <c r="D866" t="s">
        <v>24</v>
      </c>
      <c r="E866" t="s">
        <v>18</v>
      </c>
      <c r="F866" t="s">
        <v>30</v>
      </c>
      <c r="G866">
        <v>153262.9</v>
      </c>
      <c r="H866" t="s">
        <v>20</v>
      </c>
      <c r="I866">
        <v>0</v>
      </c>
      <c r="J866">
        <v>18</v>
      </c>
      <c r="K866">
        <v>0</v>
      </c>
      <c r="L866">
        <v>0</v>
      </c>
    </row>
    <row r="867" spans="1:12">
      <c r="A867">
        <v>5079199</v>
      </c>
      <c r="B867">
        <v>26</v>
      </c>
      <c r="C867" t="s">
        <v>34</v>
      </c>
      <c r="D867" t="s">
        <v>13</v>
      </c>
      <c r="E867" t="s">
        <v>14</v>
      </c>
      <c r="F867" t="s">
        <v>26</v>
      </c>
      <c r="G867">
        <v>120415.46</v>
      </c>
      <c r="H867" t="s">
        <v>20</v>
      </c>
      <c r="I867">
        <v>0</v>
      </c>
      <c r="J867">
        <v>30</v>
      </c>
      <c r="K867">
        <v>0</v>
      </c>
      <c r="L867">
        <v>0</v>
      </c>
    </row>
    <row r="868" spans="1:12">
      <c r="A868">
        <v>5083260</v>
      </c>
      <c r="B868">
        <v>21</v>
      </c>
      <c r="C868" t="s">
        <v>12</v>
      </c>
      <c r="D868" t="s">
        <v>13</v>
      </c>
      <c r="E868" t="s">
        <v>18</v>
      </c>
      <c r="F868" t="s">
        <v>15</v>
      </c>
      <c r="G868">
        <v>164221.31</v>
      </c>
      <c r="H868" t="s">
        <v>20</v>
      </c>
      <c r="I868">
        <v>0</v>
      </c>
      <c r="J868">
        <v>40</v>
      </c>
      <c r="K868">
        <v>0</v>
      </c>
      <c r="L868">
        <v>0</v>
      </c>
    </row>
    <row r="869" spans="1:12">
      <c r="A869">
        <v>5083552</v>
      </c>
      <c r="B869">
        <v>29</v>
      </c>
      <c r="C869" t="s">
        <v>12</v>
      </c>
      <c r="D869" t="s">
        <v>33</v>
      </c>
      <c r="E869" t="s">
        <v>25</v>
      </c>
      <c r="F869" t="s">
        <v>30</v>
      </c>
      <c r="G869">
        <v>71387.94</v>
      </c>
      <c r="H869" t="s">
        <v>20</v>
      </c>
      <c r="I869">
        <v>0</v>
      </c>
      <c r="J869">
        <v>40</v>
      </c>
      <c r="K869">
        <v>7298</v>
      </c>
      <c r="L869">
        <v>1</v>
      </c>
    </row>
    <row r="870" spans="1:12">
      <c r="A870">
        <v>5086101</v>
      </c>
      <c r="B870">
        <v>35</v>
      </c>
      <c r="C870" t="s">
        <v>12</v>
      </c>
      <c r="D870" t="s">
        <v>38</v>
      </c>
      <c r="E870" t="s">
        <v>25</v>
      </c>
      <c r="F870" t="s">
        <v>30</v>
      </c>
      <c r="G870">
        <v>48591.21</v>
      </c>
      <c r="H870" t="s">
        <v>20</v>
      </c>
      <c r="I870">
        <v>0</v>
      </c>
      <c r="J870">
        <v>65</v>
      </c>
      <c r="K870">
        <v>0</v>
      </c>
      <c r="L870">
        <v>0</v>
      </c>
    </row>
    <row r="871" spans="1:12">
      <c r="A871">
        <v>5087685</v>
      </c>
      <c r="B871">
        <v>41</v>
      </c>
      <c r="C871" t="s">
        <v>35</v>
      </c>
      <c r="D871" t="s">
        <v>21</v>
      </c>
      <c r="E871" t="s">
        <v>25</v>
      </c>
      <c r="F871" t="s">
        <v>26</v>
      </c>
      <c r="G871">
        <v>41275.839999999997</v>
      </c>
      <c r="H871" t="s">
        <v>20</v>
      </c>
      <c r="I871">
        <v>0</v>
      </c>
      <c r="J871">
        <v>50</v>
      </c>
      <c r="K871">
        <v>0</v>
      </c>
      <c r="L871">
        <v>0</v>
      </c>
    </row>
    <row r="872" spans="1:12">
      <c r="A872">
        <v>5097839</v>
      </c>
      <c r="B872">
        <v>22</v>
      </c>
      <c r="C872" t="s">
        <v>12</v>
      </c>
      <c r="D872" t="s">
        <v>13</v>
      </c>
      <c r="E872" t="s">
        <v>18</v>
      </c>
      <c r="F872" t="s">
        <v>29</v>
      </c>
      <c r="G872">
        <v>26127.67</v>
      </c>
      <c r="H872" t="s">
        <v>20</v>
      </c>
      <c r="I872">
        <v>0</v>
      </c>
      <c r="J872">
        <v>40</v>
      </c>
      <c r="K872">
        <v>0</v>
      </c>
      <c r="L872">
        <v>0</v>
      </c>
    </row>
    <row r="873" spans="1:12">
      <c r="A873">
        <v>5100635</v>
      </c>
      <c r="B873">
        <v>24</v>
      </c>
      <c r="C873" t="s">
        <v>12</v>
      </c>
      <c r="D873" t="s">
        <v>21</v>
      </c>
      <c r="E873" t="s">
        <v>22</v>
      </c>
      <c r="F873" t="s">
        <v>27</v>
      </c>
      <c r="G873">
        <v>107521.53</v>
      </c>
      <c r="H873" t="s">
        <v>16</v>
      </c>
      <c r="I873">
        <v>0</v>
      </c>
      <c r="J873">
        <v>50</v>
      </c>
      <c r="K873">
        <v>0</v>
      </c>
      <c r="L873">
        <v>0</v>
      </c>
    </row>
    <row r="874" spans="1:12">
      <c r="A874">
        <v>5108328</v>
      </c>
      <c r="B874">
        <v>55</v>
      </c>
      <c r="C874" t="s">
        <v>34</v>
      </c>
      <c r="D874" t="s">
        <v>24</v>
      </c>
      <c r="E874" t="s">
        <v>25</v>
      </c>
      <c r="F874" t="s">
        <v>39</v>
      </c>
      <c r="G874">
        <v>330573.21000000002</v>
      </c>
      <c r="H874" t="s">
        <v>16</v>
      </c>
      <c r="I874">
        <v>0</v>
      </c>
      <c r="J874">
        <v>8</v>
      </c>
      <c r="K874">
        <v>0</v>
      </c>
      <c r="L874">
        <v>0</v>
      </c>
    </row>
    <row r="875" spans="1:12">
      <c r="A875">
        <v>5110751</v>
      </c>
      <c r="B875">
        <v>27</v>
      </c>
      <c r="C875" t="s">
        <v>12</v>
      </c>
      <c r="D875" t="s">
        <v>21</v>
      </c>
      <c r="E875" t="s">
        <v>18</v>
      </c>
      <c r="F875" t="s">
        <v>45</v>
      </c>
      <c r="G875">
        <v>208645.63</v>
      </c>
      <c r="H875" t="s">
        <v>20</v>
      </c>
      <c r="I875">
        <v>0</v>
      </c>
      <c r="J875">
        <v>40</v>
      </c>
      <c r="K875">
        <v>0</v>
      </c>
      <c r="L875">
        <v>0</v>
      </c>
    </row>
    <row r="876" spans="1:12">
      <c r="A876">
        <v>5114511</v>
      </c>
      <c r="B876">
        <v>18</v>
      </c>
      <c r="C876" t="s">
        <v>12</v>
      </c>
      <c r="D876" t="s">
        <v>38</v>
      </c>
      <c r="E876" t="s">
        <v>18</v>
      </c>
      <c r="F876" t="s">
        <v>15</v>
      </c>
      <c r="G876">
        <v>127276.93</v>
      </c>
      <c r="H876" t="s">
        <v>16</v>
      </c>
      <c r="I876">
        <v>0</v>
      </c>
      <c r="J876">
        <v>15</v>
      </c>
      <c r="K876">
        <v>0</v>
      </c>
      <c r="L876">
        <v>0</v>
      </c>
    </row>
    <row r="877" spans="1:12">
      <c r="A877">
        <v>5118803</v>
      </c>
      <c r="B877">
        <v>45</v>
      </c>
      <c r="C877" t="s">
        <v>12</v>
      </c>
      <c r="D877" t="s">
        <v>24</v>
      </c>
      <c r="E877" t="s">
        <v>25</v>
      </c>
      <c r="F877" t="s">
        <v>39</v>
      </c>
      <c r="G877">
        <v>30060.37</v>
      </c>
      <c r="H877" t="s">
        <v>20</v>
      </c>
      <c r="I877">
        <v>1977</v>
      </c>
      <c r="J877">
        <v>40</v>
      </c>
      <c r="K877">
        <v>8903</v>
      </c>
      <c r="L877">
        <v>1</v>
      </c>
    </row>
    <row r="878" spans="1:12">
      <c r="A878">
        <v>5121776</v>
      </c>
      <c r="B878">
        <v>22</v>
      </c>
      <c r="C878" t="s">
        <v>12</v>
      </c>
      <c r="D878" t="s">
        <v>13</v>
      </c>
      <c r="E878" t="s">
        <v>18</v>
      </c>
      <c r="F878" t="s">
        <v>23</v>
      </c>
      <c r="G878">
        <v>154675.1</v>
      </c>
      <c r="H878" t="s">
        <v>16</v>
      </c>
      <c r="I878">
        <v>0</v>
      </c>
      <c r="J878">
        <v>35</v>
      </c>
      <c r="K878">
        <v>0</v>
      </c>
      <c r="L878">
        <v>0</v>
      </c>
    </row>
    <row r="879" spans="1:12">
      <c r="A879">
        <v>5124460</v>
      </c>
      <c r="B879">
        <v>49</v>
      </c>
      <c r="C879" t="s">
        <v>12</v>
      </c>
      <c r="D879" t="s">
        <v>31</v>
      </c>
      <c r="E879" t="s">
        <v>48</v>
      </c>
      <c r="F879" t="s">
        <v>45</v>
      </c>
      <c r="G879">
        <v>25113.040000000001</v>
      </c>
      <c r="H879" t="s">
        <v>20</v>
      </c>
      <c r="I879">
        <v>920</v>
      </c>
      <c r="J879">
        <v>42</v>
      </c>
      <c r="K879">
        <v>0</v>
      </c>
      <c r="L879">
        <v>0</v>
      </c>
    </row>
    <row r="880" spans="1:12">
      <c r="A880">
        <v>5132331</v>
      </c>
      <c r="B880">
        <v>36</v>
      </c>
      <c r="C880" t="s">
        <v>12</v>
      </c>
      <c r="D880" t="s">
        <v>21</v>
      </c>
      <c r="E880" t="s">
        <v>22</v>
      </c>
      <c r="F880" t="s">
        <v>15</v>
      </c>
      <c r="G880">
        <v>93966.02</v>
      </c>
      <c r="H880" t="s">
        <v>16</v>
      </c>
      <c r="I880">
        <v>0</v>
      </c>
      <c r="J880">
        <v>30</v>
      </c>
      <c r="K880">
        <v>0</v>
      </c>
      <c r="L880">
        <v>0</v>
      </c>
    </row>
    <row r="881" spans="1:12">
      <c r="A881">
        <v>5151739</v>
      </c>
      <c r="B881">
        <v>73</v>
      </c>
      <c r="C881" t="s">
        <v>50</v>
      </c>
      <c r="D881" t="s">
        <v>21</v>
      </c>
      <c r="E881" t="s">
        <v>32</v>
      </c>
      <c r="F881" t="s">
        <v>50</v>
      </c>
      <c r="G881">
        <v>44046.63</v>
      </c>
      <c r="H881" t="s">
        <v>16</v>
      </c>
      <c r="I881">
        <v>0</v>
      </c>
      <c r="J881">
        <v>8</v>
      </c>
      <c r="K881">
        <v>0</v>
      </c>
      <c r="L881">
        <v>0</v>
      </c>
    </row>
    <row r="882" spans="1:12">
      <c r="A882">
        <v>5157458</v>
      </c>
      <c r="B882">
        <v>19</v>
      </c>
      <c r="C882" t="s">
        <v>37</v>
      </c>
      <c r="D882" t="s">
        <v>28</v>
      </c>
      <c r="E882" t="s">
        <v>18</v>
      </c>
      <c r="F882" t="s">
        <v>19</v>
      </c>
      <c r="G882">
        <v>100155.39</v>
      </c>
      <c r="H882" t="s">
        <v>20</v>
      </c>
      <c r="I882">
        <v>0</v>
      </c>
      <c r="J882">
        <v>20</v>
      </c>
      <c r="K882">
        <v>0</v>
      </c>
      <c r="L882">
        <v>0</v>
      </c>
    </row>
    <row r="883" spans="1:12">
      <c r="A883">
        <v>5162451</v>
      </c>
      <c r="B883">
        <v>37</v>
      </c>
      <c r="C883" t="s">
        <v>12</v>
      </c>
      <c r="D883" t="s">
        <v>24</v>
      </c>
      <c r="E883" t="s">
        <v>25</v>
      </c>
      <c r="F883" t="s">
        <v>27</v>
      </c>
      <c r="G883">
        <v>15834.6</v>
      </c>
      <c r="H883" t="s">
        <v>20</v>
      </c>
      <c r="I883">
        <v>0</v>
      </c>
      <c r="J883">
        <v>50</v>
      </c>
      <c r="K883">
        <v>0</v>
      </c>
      <c r="L883">
        <v>1</v>
      </c>
    </row>
    <row r="884" spans="1:12">
      <c r="A884">
        <v>5168625</v>
      </c>
      <c r="B884">
        <v>21</v>
      </c>
      <c r="C884" t="s">
        <v>50</v>
      </c>
      <c r="D884" t="s">
        <v>13</v>
      </c>
      <c r="E884" t="s">
        <v>18</v>
      </c>
      <c r="F884" t="s">
        <v>50</v>
      </c>
      <c r="G884">
        <v>107108.44</v>
      </c>
      <c r="H884" t="s">
        <v>20</v>
      </c>
      <c r="I884">
        <v>0</v>
      </c>
      <c r="J884">
        <v>10</v>
      </c>
      <c r="K884">
        <v>0</v>
      </c>
      <c r="L884">
        <v>0</v>
      </c>
    </row>
    <row r="885" spans="1:12">
      <c r="A885">
        <v>5185133</v>
      </c>
      <c r="B885">
        <v>46</v>
      </c>
      <c r="C885" t="s">
        <v>12</v>
      </c>
      <c r="D885" t="s">
        <v>17</v>
      </c>
      <c r="E885" t="s">
        <v>25</v>
      </c>
      <c r="F885" t="s">
        <v>19</v>
      </c>
      <c r="G885">
        <v>48465.11</v>
      </c>
      <c r="H885" t="s">
        <v>20</v>
      </c>
      <c r="I885">
        <v>0</v>
      </c>
      <c r="J885">
        <v>36</v>
      </c>
      <c r="K885">
        <v>0</v>
      </c>
      <c r="L885">
        <v>0</v>
      </c>
    </row>
    <row r="886" spans="1:12">
      <c r="A886">
        <v>5185185</v>
      </c>
      <c r="B886">
        <v>66</v>
      </c>
      <c r="C886" t="s">
        <v>50</v>
      </c>
      <c r="D886" t="s">
        <v>31</v>
      </c>
      <c r="E886" t="s">
        <v>32</v>
      </c>
      <c r="F886" t="s">
        <v>50</v>
      </c>
      <c r="G886">
        <v>54347.79</v>
      </c>
      <c r="H886" t="s">
        <v>16</v>
      </c>
      <c r="I886">
        <v>0</v>
      </c>
      <c r="J886">
        <v>40</v>
      </c>
      <c r="K886">
        <v>0</v>
      </c>
      <c r="L886">
        <v>0</v>
      </c>
    </row>
    <row r="887" spans="1:12">
      <c r="A887">
        <v>5189066</v>
      </c>
      <c r="B887">
        <v>54</v>
      </c>
      <c r="C887" t="s">
        <v>35</v>
      </c>
      <c r="D887" t="s">
        <v>21</v>
      </c>
      <c r="E887" t="s">
        <v>25</v>
      </c>
      <c r="F887" t="s">
        <v>27</v>
      </c>
      <c r="G887">
        <v>45259.14</v>
      </c>
      <c r="H887" t="s">
        <v>20</v>
      </c>
      <c r="I887">
        <v>0</v>
      </c>
      <c r="J887">
        <v>98</v>
      </c>
      <c r="K887">
        <v>2446</v>
      </c>
      <c r="L887">
        <v>1</v>
      </c>
    </row>
    <row r="888" spans="1:12">
      <c r="A888">
        <v>5192673</v>
      </c>
      <c r="B888">
        <v>65</v>
      </c>
      <c r="C888" t="s">
        <v>12</v>
      </c>
      <c r="D888" t="s">
        <v>24</v>
      </c>
      <c r="E888" t="s">
        <v>25</v>
      </c>
      <c r="F888" t="s">
        <v>27</v>
      </c>
      <c r="G888">
        <v>43736.99</v>
      </c>
      <c r="H888" t="s">
        <v>20</v>
      </c>
      <c r="I888">
        <v>0</v>
      </c>
      <c r="J888">
        <v>40</v>
      </c>
      <c r="K888">
        <v>5541</v>
      </c>
      <c r="L888">
        <v>1</v>
      </c>
    </row>
    <row r="889" spans="1:12">
      <c r="A889">
        <v>5195494</v>
      </c>
      <c r="B889">
        <v>45</v>
      </c>
      <c r="C889" t="s">
        <v>12</v>
      </c>
      <c r="D889" t="s">
        <v>13</v>
      </c>
      <c r="E889" t="s">
        <v>25</v>
      </c>
      <c r="F889" t="s">
        <v>26</v>
      </c>
      <c r="G889">
        <v>35352.57</v>
      </c>
      <c r="H889" t="s">
        <v>20</v>
      </c>
      <c r="I889">
        <v>0</v>
      </c>
      <c r="J889">
        <v>40</v>
      </c>
      <c r="K889">
        <v>0</v>
      </c>
      <c r="L889">
        <v>1</v>
      </c>
    </row>
    <row r="890" spans="1:12">
      <c r="A890">
        <v>5195824</v>
      </c>
      <c r="B890">
        <v>44</v>
      </c>
      <c r="C890" t="s">
        <v>12</v>
      </c>
      <c r="D890" t="s">
        <v>21</v>
      </c>
      <c r="E890" t="s">
        <v>18</v>
      </c>
      <c r="F890" t="s">
        <v>26</v>
      </c>
      <c r="G890">
        <v>89285.95</v>
      </c>
      <c r="H890" t="s">
        <v>20</v>
      </c>
      <c r="I890">
        <v>0</v>
      </c>
      <c r="J890">
        <v>60</v>
      </c>
      <c r="K890">
        <v>0</v>
      </c>
      <c r="L890">
        <v>0</v>
      </c>
    </row>
    <row r="891" spans="1:12">
      <c r="A891">
        <v>5198017</v>
      </c>
      <c r="B891">
        <v>59</v>
      </c>
      <c r="C891" t="s">
        <v>36</v>
      </c>
      <c r="D891" t="s">
        <v>21</v>
      </c>
      <c r="E891" t="s">
        <v>25</v>
      </c>
      <c r="F891" t="s">
        <v>23</v>
      </c>
      <c r="G891">
        <v>91243.71</v>
      </c>
      <c r="H891" t="s">
        <v>16</v>
      </c>
      <c r="I891">
        <v>0</v>
      </c>
      <c r="J891">
        <v>38</v>
      </c>
      <c r="K891">
        <v>11409</v>
      </c>
      <c r="L891">
        <v>1</v>
      </c>
    </row>
    <row r="892" spans="1:12">
      <c r="A892">
        <v>5198986</v>
      </c>
      <c r="B892">
        <v>22</v>
      </c>
      <c r="C892" t="s">
        <v>12</v>
      </c>
      <c r="D892" t="s">
        <v>13</v>
      </c>
      <c r="E892" t="s">
        <v>18</v>
      </c>
      <c r="F892" t="s">
        <v>26</v>
      </c>
      <c r="G892">
        <v>285526.27</v>
      </c>
      <c r="H892" t="s">
        <v>20</v>
      </c>
      <c r="I892">
        <v>0</v>
      </c>
      <c r="J892">
        <v>40</v>
      </c>
      <c r="K892">
        <v>0</v>
      </c>
      <c r="L892">
        <v>0</v>
      </c>
    </row>
    <row r="893" spans="1:12">
      <c r="A893">
        <v>5199683</v>
      </c>
      <c r="B893">
        <v>32</v>
      </c>
      <c r="C893" t="s">
        <v>36</v>
      </c>
      <c r="D893" t="s">
        <v>21</v>
      </c>
      <c r="E893" t="s">
        <v>25</v>
      </c>
      <c r="F893" t="s">
        <v>15</v>
      </c>
      <c r="G893">
        <v>15392.23</v>
      </c>
      <c r="H893" t="s">
        <v>20</v>
      </c>
      <c r="I893">
        <v>0</v>
      </c>
      <c r="J893">
        <v>41</v>
      </c>
      <c r="K893">
        <v>0</v>
      </c>
      <c r="L893">
        <v>0</v>
      </c>
    </row>
    <row r="894" spans="1:12">
      <c r="A894">
        <v>5201451</v>
      </c>
      <c r="B894">
        <v>61</v>
      </c>
      <c r="C894" t="s">
        <v>12</v>
      </c>
      <c r="D894" t="s">
        <v>21</v>
      </c>
      <c r="E894" t="s">
        <v>25</v>
      </c>
      <c r="F894" t="s">
        <v>29</v>
      </c>
      <c r="G894">
        <v>34720.61</v>
      </c>
      <c r="H894" t="s">
        <v>20</v>
      </c>
      <c r="I894">
        <v>0</v>
      </c>
      <c r="J894">
        <v>40</v>
      </c>
      <c r="K894">
        <v>0</v>
      </c>
      <c r="L894">
        <v>0</v>
      </c>
    </row>
    <row r="895" spans="1:12">
      <c r="A895">
        <v>5201637</v>
      </c>
      <c r="B895">
        <v>35</v>
      </c>
      <c r="C895" t="s">
        <v>12</v>
      </c>
      <c r="D895" t="s">
        <v>13</v>
      </c>
      <c r="E895" t="s">
        <v>25</v>
      </c>
      <c r="F895" t="s">
        <v>27</v>
      </c>
      <c r="G895">
        <v>41900.160000000003</v>
      </c>
      <c r="H895" t="s">
        <v>20</v>
      </c>
      <c r="I895">
        <v>0</v>
      </c>
      <c r="J895">
        <v>60</v>
      </c>
      <c r="K895">
        <v>15024</v>
      </c>
      <c r="L895">
        <v>1</v>
      </c>
    </row>
    <row r="896" spans="1:12">
      <c r="A896">
        <v>5209691</v>
      </c>
      <c r="B896">
        <v>44</v>
      </c>
      <c r="C896" t="s">
        <v>12</v>
      </c>
      <c r="D896" t="s">
        <v>13</v>
      </c>
      <c r="E896" t="s">
        <v>25</v>
      </c>
      <c r="F896" t="s">
        <v>39</v>
      </c>
      <c r="G896">
        <v>50153.16</v>
      </c>
      <c r="H896" t="s">
        <v>20</v>
      </c>
      <c r="I896">
        <v>0</v>
      </c>
      <c r="J896">
        <v>40</v>
      </c>
      <c r="K896">
        <v>88402</v>
      </c>
      <c r="L896">
        <v>1</v>
      </c>
    </row>
    <row r="897" spans="1:12">
      <c r="A897">
        <v>5210369</v>
      </c>
      <c r="B897">
        <v>26</v>
      </c>
      <c r="C897" t="s">
        <v>12</v>
      </c>
      <c r="D897" t="s">
        <v>13</v>
      </c>
      <c r="E897" t="s">
        <v>18</v>
      </c>
      <c r="F897" t="s">
        <v>54</v>
      </c>
      <c r="G897">
        <v>84098.64</v>
      </c>
      <c r="H897" t="s">
        <v>20</v>
      </c>
      <c r="I897">
        <v>0</v>
      </c>
      <c r="J897">
        <v>44</v>
      </c>
      <c r="K897">
        <v>0</v>
      </c>
      <c r="L897">
        <v>0</v>
      </c>
    </row>
    <row r="898" spans="1:12">
      <c r="A898">
        <v>5220053</v>
      </c>
      <c r="B898">
        <v>35</v>
      </c>
      <c r="C898" t="s">
        <v>12</v>
      </c>
      <c r="D898" t="s">
        <v>24</v>
      </c>
      <c r="E898" t="s">
        <v>25</v>
      </c>
      <c r="F898" t="s">
        <v>39</v>
      </c>
      <c r="G898">
        <v>35840.089999999997</v>
      </c>
      <c r="H898" t="s">
        <v>20</v>
      </c>
      <c r="I898">
        <v>0</v>
      </c>
      <c r="J898">
        <v>50</v>
      </c>
      <c r="K898">
        <v>0</v>
      </c>
      <c r="L898">
        <v>0</v>
      </c>
    </row>
    <row r="899" spans="1:12">
      <c r="A899">
        <v>5224758</v>
      </c>
      <c r="B899">
        <v>27</v>
      </c>
      <c r="C899" t="s">
        <v>12</v>
      </c>
      <c r="D899" t="s">
        <v>21</v>
      </c>
      <c r="E899" t="s">
        <v>25</v>
      </c>
      <c r="F899" t="s">
        <v>45</v>
      </c>
      <c r="G899">
        <v>33613.769999999997</v>
      </c>
      <c r="H899" t="s">
        <v>20</v>
      </c>
      <c r="I899">
        <v>0</v>
      </c>
      <c r="J899">
        <v>80</v>
      </c>
      <c r="K899">
        <v>485</v>
      </c>
      <c r="L899">
        <v>1</v>
      </c>
    </row>
    <row r="900" spans="1:12">
      <c r="A900">
        <v>5226913</v>
      </c>
      <c r="B900">
        <v>50</v>
      </c>
      <c r="C900" t="s">
        <v>50</v>
      </c>
      <c r="D900" t="s">
        <v>33</v>
      </c>
      <c r="E900" t="s">
        <v>18</v>
      </c>
      <c r="F900" t="s">
        <v>50</v>
      </c>
      <c r="G900">
        <v>85184.47</v>
      </c>
      <c r="H900" t="s">
        <v>20</v>
      </c>
      <c r="I900">
        <v>0</v>
      </c>
      <c r="J900">
        <v>40</v>
      </c>
      <c r="K900">
        <v>0</v>
      </c>
      <c r="L900">
        <v>0</v>
      </c>
    </row>
    <row r="901" spans="1:12">
      <c r="A901">
        <v>5233423</v>
      </c>
      <c r="B901">
        <v>57</v>
      </c>
      <c r="C901" t="s">
        <v>12</v>
      </c>
      <c r="D901" t="s">
        <v>21</v>
      </c>
      <c r="E901" t="s">
        <v>25</v>
      </c>
      <c r="F901" t="s">
        <v>27</v>
      </c>
      <c r="G901">
        <v>180527.55</v>
      </c>
      <c r="H901" t="s">
        <v>16</v>
      </c>
      <c r="I901">
        <v>0</v>
      </c>
      <c r="J901">
        <v>38</v>
      </c>
      <c r="K901">
        <v>0</v>
      </c>
      <c r="L901">
        <v>0</v>
      </c>
    </row>
    <row r="902" spans="1:12">
      <c r="A902">
        <v>5234467</v>
      </c>
      <c r="B902">
        <v>45</v>
      </c>
      <c r="C902" t="s">
        <v>12</v>
      </c>
      <c r="D902" t="s">
        <v>24</v>
      </c>
      <c r="E902" t="s">
        <v>25</v>
      </c>
      <c r="F902" t="s">
        <v>27</v>
      </c>
      <c r="G902">
        <v>49376.01</v>
      </c>
      <c r="H902" t="s">
        <v>20</v>
      </c>
      <c r="I902">
        <v>0</v>
      </c>
      <c r="J902">
        <v>60</v>
      </c>
      <c r="K902">
        <v>7119</v>
      </c>
      <c r="L902">
        <v>1</v>
      </c>
    </row>
    <row r="903" spans="1:12">
      <c r="A903">
        <v>5235838</v>
      </c>
      <c r="B903">
        <v>33</v>
      </c>
      <c r="C903" t="s">
        <v>12</v>
      </c>
      <c r="D903" t="s">
        <v>24</v>
      </c>
      <c r="E903" t="s">
        <v>25</v>
      </c>
      <c r="F903" t="s">
        <v>27</v>
      </c>
      <c r="G903">
        <v>32526.41</v>
      </c>
      <c r="H903" t="s">
        <v>20</v>
      </c>
      <c r="I903">
        <v>0</v>
      </c>
      <c r="J903">
        <v>50</v>
      </c>
      <c r="K903">
        <v>2452</v>
      </c>
      <c r="L903">
        <v>1</v>
      </c>
    </row>
    <row r="904" spans="1:12">
      <c r="A904">
        <v>5252390</v>
      </c>
      <c r="B904">
        <v>34</v>
      </c>
      <c r="C904" t="s">
        <v>12</v>
      </c>
      <c r="D904" t="s">
        <v>21</v>
      </c>
      <c r="E904" t="s">
        <v>22</v>
      </c>
      <c r="F904" t="s">
        <v>23</v>
      </c>
      <c r="G904">
        <v>193043.03</v>
      </c>
      <c r="H904" t="s">
        <v>20</v>
      </c>
      <c r="I904">
        <v>0</v>
      </c>
      <c r="J904">
        <v>40</v>
      </c>
      <c r="K904">
        <v>0</v>
      </c>
      <c r="L904">
        <v>0</v>
      </c>
    </row>
    <row r="905" spans="1:12">
      <c r="A905">
        <v>5256627</v>
      </c>
      <c r="B905">
        <v>67</v>
      </c>
      <c r="C905" t="s">
        <v>50</v>
      </c>
      <c r="D905" t="s">
        <v>21</v>
      </c>
      <c r="E905" t="s">
        <v>25</v>
      </c>
      <c r="F905" t="s">
        <v>50</v>
      </c>
      <c r="G905">
        <v>14349.23</v>
      </c>
      <c r="H905" t="s">
        <v>20</v>
      </c>
      <c r="I905">
        <v>0</v>
      </c>
      <c r="J905">
        <v>11</v>
      </c>
      <c r="K905">
        <v>0</v>
      </c>
      <c r="L905">
        <v>0</v>
      </c>
    </row>
    <row r="906" spans="1:12">
      <c r="A906">
        <v>5257032</v>
      </c>
      <c r="B906">
        <v>29</v>
      </c>
      <c r="C906" t="s">
        <v>12</v>
      </c>
      <c r="D906" t="s">
        <v>13</v>
      </c>
      <c r="E906" t="s">
        <v>25</v>
      </c>
      <c r="F906" t="s">
        <v>26</v>
      </c>
      <c r="G906">
        <v>14845.09</v>
      </c>
      <c r="H906" t="s">
        <v>20</v>
      </c>
      <c r="I906">
        <v>0</v>
      </c>
      <c r="J906">
        <v>40</v>
      </c>
      <c r="K906">
        <v>9384</v>
      </c>
      <c r="L906">
        <v>1</v>
      </c>
    </row>
    <row r="907" spans="1:12">
      <c r="A907">
        <v>5258259</v>
      </c>
      <c r="B907">
        <v>44</v>
      </c>
      <c r="C907" t="s">
        <v>12</v>
      </c>
      <c r="D907" t="s">
        <v>24</v>
      </c>
      <c r="E907" t="s">
        <v>25</v>
      </c>
      <c r="F907" t="s">
        <v>27</v>
      </c>
      <c r="G907">
        <v>33987.25</v>
      </c>
      <c r="H907" t="s">
        <v>20</v>
      </c>
      <c r="I907">
        <v>0</v>
      </c>
      <c r="J907">
        <v>40</v>
      </c>
      <c r="K907">
        <v>2851</v>
      </c>
      <c r="L907">
        <v>1</v>
      </c>
    </row>
    <row r="908" spans="1:12">
      <c r="A908">
        <v>5263682</v>
      </c>
      <c r="B908">
        <v>21</v>
      </c>
      <c r="C908" t="s">
        <v>12</v>
      </c>
      <c r="D908" t="s">
        <v>21</v>
      </c>
      <c r="E908" t="s">
        <v>18</v>
      </c>
      <c r="F908" t="s">
        <v>46</v>
      </c>
      <c r="G908">
        <v>177077.59</v>
      </c>
      <c r="H908" t="s">
        <v>20</v>
      </c>
      <c r="I908">
        <v>0</v>
      </c>
      <c r="J908">
        <v>20</v>
      </c>
      <c r="K908">
        <v>0</v>
      </c>
      <c r="L908">
        <v>0</v>
      </c>
    </row>
    <row r="909" spans="1:12">
      <c r="A909">
        <v>5268572</v>
      </c>
      <c r="B909">
        <v>33</v>
      </c>
      <c r="C909" t="s">
        <v>37</v>
      </c>
      <c r="D909" t="s">
        <v>21</v>
      </c>
      <c r="E909" t="s">
        <v>25</v>
      </c>
      <c r="F909" t="s">
        <v>41</v>
      </c>
      <c r="G909">
        <v>10137.31</v>
      </c>
      <c r="H909" t="s">
        <v>20</v>
      </c>
      <c r="I909">
        <v>0</v>
      </c>
      <c r="J909">
        <v>40</v>
      </c>
      <c r="K909">
        <v>0</v>
      </c>
      <c r="L909">
        <v>0</v>
      </c>
    </row>
    <row r="910" spans="1:12">
      <c r="A910">
        <v>5268782</v>
      </c>
      <c r="B910">
        <v>49</v>
      </c>
      <c r="C910" t="s">
        <v>12</v>
      </c>
      <c r="D910" t="s">
        <v>24</v>
      </c>
      <c r="E910" t="s">
        <v>25</v>
      </c>
      <c r="F910" t="s">
        <v>39</v>
      </c>
      <c r="G910">
        <v>50834.09</v>
      </c>
      <c r="H910" t="s">
        <v>20</v>
      </c>
      <c r="I910">
        <v>0</v>
      </c>
      <c r="J910">
        <v>40</v>
      </c>
      <c r="K910">
        <v>0</v>
      </c>
      <c r="L910">
        <v>0</v>
      </c>
    </row>
    <row r="911" spans="1:12">
      <c r="A911">
        <v>5269457</v>
      </c>
      <c r="B911">
        <v>31</v>
      </c>
      <c r="C911" t="s">
        <v>12</v>
      </c>
      <c r="D911" t="s">
        <v>13</v>
      </c>
      <c r="E911" t="s">
        <v>22</v>
      </c>
      <c r="F911" t="s">
        <v>23</v>
      </c>
      <c r="G911">
        <v>234830.21</v>
      </c>
      <c r="H911" t="s">
        <v>16</v>
      </c>
      <c r="I911">
        <v>0</v>
      </c>
      <c r="J911">
        <v>40</v>
      </c>
      <c r="K911">
        <v>0</v>
      </c>
      <c r="L911">
        <v>0</v>
      </c>
    </row>
    <row r="912" spans="1:12">
      <c r="A912">
        <v>5282093</v>
      </c>
      <c r="B912">
        <v>19</v>
      </c>
      <c r="C912" t="s">
        <v>34</v>
      </c>
      <c r="D912" t="s">
        <v>21</v>
      </c>
      <c r="E912" t="s">
        <v>18</v>
      </c>
      <c r="F912" t="s">
        <v>26</v>
      </c>
      <c r="G912">
        <v>109743.23</v>
      </c>
      <c r="H912" t="s">
        <v>20</v>
      </c>
      <c r="I912">
        <v>0</v>
      </c>
      <c r="J912">
        <v>40</v>
      </c>
      <c r="K912">
        <v>0</v>
      </c>
      <c r="L912">
        <v>0</v>
      </c>
    </row>
    <row r="913" spans="1:12">
      <c r="A913">
        <v>5282817</v>
      </c>
      <c r="B913">
        <v>35</v>
      </c>
      <c r="C913" t="s">
        <v>12</v>
      </c>
      <c r="D913" t="s">
        <v>42</v>
      </c>
      <c r="E913" t="s">
        <v>22</v>
      </c>
      <c r="F913" t="s">
        <v>29</v>
      </c>
      <c r="G913">
        <v>51457.79</v>
      </c>
      <c r="H913" t="s">
        <v>20</v>
      </c>
      <c r="I913">
        <v>0</v>
      </c>
      <c r="J913">
        <v>50</v>
      </c>
      <c r="K913">
        <v>0</v>
      </c>
      <c r="L913">
        <v>0</v>
      </c>
    </row>
    <row r="914" spans="1:12">
      <c r="A914">
        <v>5288840</v>
      </c>
      <c r="B914">
        <v>70</v>
      </c>
      <c r="C914" t="s">
        <v>12</v>
      </c>
      <c r="D914" t="s">
        <v>38</v>
      </c>
      <c r="E914" t="s">
        <v>25</v>
      </c>
      <c r="F914" t="s">
        <v>19</v>
      </c>
      <c r="G914">
        <v>35483.35</v>
      </c>
      <c r="H914" t="s">
        <v>20</v>
      </c>
      <c r="I914">
        <v>0</v>
      </c>
      <c r="J914">
        <v>40</v>
      </c>
      <c r="K914">
        <v>0</v>
      </c>
      <c r="L914">
        <v>0</v>
      </c>
    </row>
    <row r="915" spans="1:12">
      <c r="A915">
        <v>5292303</v>
      </c>
      <c r="B915">
        <v>54</v>
      </c>
      <c r="C915" t="s">
        <v>12</v>
      </c>
      <c r="D915" t="s">
        <v>13</v>
      </c>
      <c r="E915" t="s">
        <v>22</v>
      </c>
      <c r="F915" t="s">
        <v>23</v>
      </c>
      <c r="G915">
        <v>65131.3</v>
      </c>
      <c r="H915" t="s">
        <v>16</v>
      </c>
      <c r="I915">
        <v>0</v>
      </c>
      <c r="J915">
        <v>40</v>
      </c>
      <c r="K915">
        <v>0</v>
      </c>
      <c r="L915">
        <v>0</v>
      </c>
    </row>
    <row r="916" spans="1:12">
      <c r="A916">
        <v>5293006</v>
      </c>
      <c r="B916">
        <v>42</v>
      </c>
      <c r="C916" t="s">
        <v>12</v>
      </c>
      <c r="D916" t="s">
        <v>21</v>
      </c>
      <c r="E916" t="s">
        <v>25</v>
      </c>
      <c r="F916" t="s">
        <v>26</v>
      </c>
      <c r="G916">
        <v>17790.18</v>
      </c>
      <c r="H916" t="s">
        <v>20</v>
      </c>
      <c r="I916">
        <v>1114.666667</v>
      </c>
      <c r="J916">
        <v>40</v>
      </c>
      <c r="K916">
        <v>0</v>
      </c>
      <c r="L916">
        <v>0</v>
      </c>
    </row>
    <row r="917" spans="1:12">
      <c r="A917">
        <v>5296852</v>
      </c>
      <c r="B917">
        <v>62</v>
      </c>
      <c r="C917" t="s">
        <v>12</v>
      </c>
      <c r="D917" t="s">
        <v>13</v>
      </c>
      <c r="E917" t="s">
        <v>25</v>
      </c>
      <c r="F917" t="s">
        <v>19</v>
      </c>
      <c r="G917">
        <v>55497.9</v>
      </c>
      <c r="H917" t="s">
        <v>20</v>
      </c>
      <c r="I917">
        <v>0</v>
      </c>
      <c r="J917">
        <v>20</v>
      </c>
      <c r="K917">
        <v>0</v>
      </c>
      <c r="L917">
        <v>0</v>
      </c>
    </row>
    <row r="918" spans="1:12">
      <c r="A918">
        <v>5298607</v>
      </c>
      <c r="B918">
        <v>20</v>
      </c>
      <c r="C918" t="s">
        <v>50</v>
      </c>
      <c r="D918" t="s">
        <v>13</v>
      </c>
      <c r="E918" t="s">
        <v>18</v>
      </c>
      <c r="F918" t="s">
        <v>50</v>
      </c>
      <c r="G918">
        <v>212562.38</v>
      </c>
      <c r="H918" t="s">
        <v>20</v>
      </c>
      <c r="I918">
        <v>0</v>
      </c>
      <c r="J918">
        <v>35</v>
      </c>
      <c r="K918">
        <v>0</v>
      </c>
      <c r="L918">
        <v>0</v>
      </c>
    </row>
    <row r="919" spans="1:12">
      <c r="A919">
        <v>5303493</v>
      </c>
      <c r="B919">
        <v>46</v>
      </c>
      <c r="C919" t="s">
        <v>40</v>
      </c>
      <c r="D919" t="s">
        <v>21</v>
      </c>
      <c r="E919" t="s">
        <v>18</v>
      </c>
      <c r="F919" t="s">
        <v>23</v>
      </c>
      <c r="G919">
        <v>62060.46</v>
      </c>
      <c r="H919" t="s">
        <v>20</v>
      </c>
      <c r="I919">
        <v>0</v>
      </c>
      <c r="J919">
        <v>40</v>
      </c>
      <c r="K919">
        <v>0</v>
      </c>
      <c r="L919">
        <v>0</v>
      </c>
    </row>
    <row r="920" spans="1:12">
      <c r="A920">
        <v>5305420</v>
      </c>
      <c r="B920">
        <v>60</v>
      </c>
      <c r="C920" t="s">
        <v>36</v>
      </c>
      <c r="D920" t="s">
        <v>21</v>
      </c>
      <c r="E920" t="s">
        <v>25</v>
      </c>
      <c r="F920" t="s">
        <v>15</v>
      </c>
      <c r="G920">
        <v>29586.54</v>
      </c>
      <c r="H920" t="s">
        <v>20</v>
      </c>
      <c r="I920">
        <v>0</v>
      </c>
      <c r="J920">
        <v>40</v>
      </c>
      <c r="K920">
        <v>0</v>
      </c>
      <c r="L920">
        <v>0</v>
      </c>
    </row>
    <row r="921" spans="1:12">
      <c r="A921">
        <v>5305731</v>
      </c>
      <c r="B921">
        <v>27</v>
      </c>
      <c r="C921" t="s">
        <v>12</v>
      </c>
      <c r="D921" t="s">
        <v>24</v>
      </c>
      <c r="E921" t="s">
        <v>18</v>
      </c>
      <c r="F921" t="s">
        <v>41</v>
      </c>
      <c r="G921">
        <v>287243.51</v>
      </c>
      <c r="H921" t="s">
        <v>16</v>
      </c>
      <c r="I921">
        <v>0</v>
      </c>
      <c r="J921">
        <v>20</v>
      </c>
      <c r="K921">
        <v>0</v>
      </c>
      <c r="L921">
        <v>0</v>
      </c>
    </row>
    <row r="922" spans="1:12">
      <c r="A922">
        <v>5307090</v>
      </c>
      <c r="B922">
        <v>37</v>
      </c>
      <c r="C922" t="s">
        <v>40</v>
      </c>
      <c r="D922" t="s">
        <v>21</v>
      </c>
      <c r="E922" t="s">
        <v>22</v>
      </c>
      <c r="F922" t="s">
        <v>23</v>
      </c>
      <c r="G922">
        <v>287407.11</v>
      </c>
      <c r="H922" t="s">
        <v>16</v>
      </c>
      <c r="I922">
        <v>0</v>
      </c>
      <c r="J922">
        <v>40</v>
      </c>
      <c r="K922">
        <v>0</v>
      </c>
      <c r="L922">
        <v>0</v>
      </c>
    </row>
    <row r="923" spans="1:12">
      <c r="A923">
        <v>5312827</v>
      </c>
      <c r="B923">
        <v>25</v>
      </c>
      <c r="C923" t="s">
        <v>12</v>
      </c>
      <c r="D923" t="s">
        <v>42</v>
      </c>
      <c r="E923" t="s">
        <v>25</v>
      </c>
      <c r="F923" t="s">
        <v>19</v>
      </c>
      <c r="G923">
        <v>18646.05</v>
      </c>
      <c r="H923" t="s">
        <v>20</v>
      </c>
      <c r="I923">
        <v>0</v>
      </c>
      <c r="J923">
        <v>40</v>
      </c>
      <c r="K923">
        <v>0</v>
      </c>
      <c r="L923">
        <v>0</v>
      </c>
    </row>
    <row r="924" spans="1:12">
      <c r="A924">
        <v>5323976</v>
      </c>
      <c r="B924">
        <v>30</v>
      </c>
      <c r="C924" t="s">
        <v>12</v>
      </c>
      <c r="D924" t="s">
        <v>13</v>
      </c>
      <c r="E924" t="s">
        <v>22</v>
      </c>
      <c r="F924" t="s">
        <v>39</v>
      </c>
      <c r="G924">
        <v>106945.97</v>
      </c>
      <c r="H924" t="s">
        <v>16</v>
      </c>
      <c r="I924">
        <v>0</v>
      </c>
      <c r="J924">
        <v>40</v>
      </c>
      <c r="K924">
        <v>0</v>
      </c>
      <c r="L924">
        <v>0</v>
      </c>
    </row>
    <row r="925" spans="1:12">
      <c r="A925">
        <v>5325222</v>
      </c>
      <c r="B925">
        <v>58</v>
      </c>
      <c r="C925" t="s">
        <v>12</v>
      </c>
      <c r="D925" t="s">
        <v>21</v>
      </c>
      <c r="E925" t="s">
        <v>25</v>
      </c>
      <c r="F925" t="s">
        <v>46</v>
      </c>
      <c r="G925">
        <v>19546.740000000002</v>
      </c>
      <c r="H925" t="s">
        <v>20</v>
      </c>
      <c r="I925">
        <v>0</v>
      </c>
      <c r="J925">
        <v>20</v>
      </c>
      <c r="K925">
        <v>0</v>
      </c>
      <c r="L925">
        <v>0</v>
      </c>
    </row>
    <row r="926" spans="1:12">
      <c r="A926">
        <v>5328983</v>
      </c>
      <c r="B926">
        <v>44</v>
      </c>
      <c r="C926" t="s">
        <v>50</v>
      </c>
      <c r="D926" t="s">
        <v>24</v>
      </c>
      <c r="E926" t="s">
        <v>25</v>
      </c>
      <c r="F926" t="s">
        <v>50</v>
      </c>
      <c r="G926">
        <v>228571.75</v>
      </c>
      <c r="H926" t="s">
        <v>16</v>
      </c>
      <c r="I926">
        <v>0</v>
      </c>
      <c r="J926">
        <v>16</v>
      </c>
      <c r="K926">
        <v>2009</v>
      </c>
      <c r="L926">
        <v>1</v>
      </c>
    </row>
    <row r="927" spans="1:12">
      <c r="A927">
        <v>5333120</v>
      </c>
      <c r="B927">
        <v>31</v>
      </c>
      <c r="C927" t="s">
        <v>12</v>
      </c>
      <c r="D927" t="s">
        <v>24</v>
      </c>
      <c r="E927" t="s">
        <v>25</v>
      </c>
      <c r="F927" t="s">
        <v>30</v>
      </c>
      <c r="G927">
        <v>28254.49</v>
      </c>
      <c r="H927" t="s">
        <v>20</v>
      </c>
      <c r="I927">
        <v>0</v>
      </c>
      <c r="J927">
        <v>40</v>
      </c>
      <c r="K927">
        <v>8105</v>
      </c>
      <c r="L927">
        <v>1</v>
      </c>
    </row>
    <row r="928" spans="1:12">
      <c r="A928">
        <v>5335298</v>
      </c>
      <c r="B928">
        <v>29</v>
      </c>
      <c r="C928" t="s">
        <v>50</v>
      </c>
      <c r="D928" t="s">
        <v>43</v>
      </c>
      <c r="E928" t="s">
        <v>25</v>
      </c>
      <c r="F928" t="s">
        <v>50</v>
      </c>
      <c r="G928">
        <v>46767</v>
      </c>
      <c r="H928" t="s">
        <v>20</v>
      </c>
      <c r="I928">
        <v>0</v>
      </c>
      <c r="J928">
        <v>50</v>
      </c>
      <c r="K928">
        <v>0</v>
      </c>
      <c r="L928">
        <v>1</v>
      </c>
    </row>
    <row r="929" spans="1:12">
      <c r="A929">
        <v>5361019</v>
      </c>
      <c r="B929">
        <v>31</v>
      </c>
      <c r="C929" t="s">
        <v>12</v>
      </c>
      <c r="D929" t="s">
        <v>21</v>
      </c>
      <c r="E929" t="s">
        <v>18</v>
      </c>
      <c r="F929" t="s">
        <v>26</v>
      </c>
      <c r="G929">
        <v>174203.82</v>
      </c>
      <c r="H929" t="s">
        <v>20</v>
      </c>
      <c r="I929">
        <v>0</v>
      </c>
      <c r="J929">
        <v>42</v>
      </c>
      <c r="K929">
        <v>0</v>
      </c>
      <c r="L929">
        <v>0</v>
      </c>
    </row>
    <row r="930" spans="1:12">
      <c r="A930">
        <v>5366598</v>
      </c>
      <c r="B930">
        <v>43</v>
      </c>
      <c r="C930" t="s">
        <v>12</v>
      </c>
      <c r="D930" t="s">
        <v>44</v>
      </c>
      <c r="E930" t="s">
        <v>25</v>
      </c>
      <c r="F930" t="s">
        <v>27</v>
      </c>
      <c r="G930">
        <v>26230.68</v>
      </c>
      <c r="H930" t="s">
        <v>20</v>
      </c>
      <c r="I930">
        <v>0</v>
      </c>
      <c r="J930">
        <v>40</v>
      </c>
      <c r="K930">
        <v>0</v>
      </c>
      <c r="L930">
        <v>0</v>
      </c>
    </row>
    <row r="931" spans="1:12">
      <c r="A931">
        <v>5373567</v>
      </c>
      <c r="B931">
        <v>62</v>
      </c>
      <c r="C931" t="s">
        <v>12</v>
      </c>
      <c r="D931" t="s">
        <v>47</v>
      </c>
      <c r="E931" t="s">
        <v>25</v>
      </c>
      <c r="F931" t="s">
        <v>46</v>
      </c>
      <c r="G931">
        <v>45312.74</v>
      </c>
      <c r="H931" t="s">
        <v>20</v>
      </c>
      <c r="I931">
        <v>0</v>
      </c>
      <c r="J931">
        <v>40</v>
      </c>
      <c r="K931">
        <v>0</v>
      </c>
      <c r="L931">
        <v>0</v>
      </c>
    </row>
    <row r="932" spans="1:12">
      <c r="A932">
        <v>5380782</v>
      </c>
      <c r="B932">
        <v>40</v>
      </c>
      <c r="C932" t="s">
        <v>12</v>
      </c>
      <c r="D932" t="s">
        <v>13</v>
      </c>
      <c r="E932" t="s">
        <v>25</v>
      </c>
      <c r="F932" t="s">
        <v>15</v>
      </c>
      <c r="G932">
        <v>28079.200000000001</v>
      </c>
      <c r="H932" t="s">
        <v>20</v>
      </c>
      <c r="I932">
        <v>0</v>
      </c>
      <c r="J932">
        <v>40</v>
      </c>
      <c r="K932">
        <v>0</v>
      </c>
      <c r="L932">
        <v>0</v>
      </c>
    </row>
    <row r="933" spans="1:12">
      <c r="A933">
        <v>5381070</v>
      </c>
      <c r="B933">
        <v>35</v>
      </c>
      <c r="C933" t="s">
        <v>34</v>
      </c>
      <c r="D933" t="s">
        <v>21</v>
      </c>
      <c r="E933" t="s">
        <v>25</v>
      </c>
      <c r="F933" t="s">
        <v>26</v>
      </c>
      <c r="G933">
        <v>95146.95</v>
      </c>
      <c r="H933" t="s">
        <v>20</v>
      </c>
      <c r="I933">
        <v>0</v>
      </c>
      <c r="J933">
        <v>35</v>
      </c>
      <c r="K933">
        <v>0</v>
      </c>
      <c r="L933">
        <v>0</v>
      </c>
    </row>
    <row r="934" spans="1:12">
      <c r="A934">
        <v>5381128</v>
      </c>
      <c r="B934">
        <v>56</v>
      </c>
      <c r="C934" t="s">
        <v>12</v>
      </c>
      <c r="D934" t="s">
        <v>39</v>
      </c>
      <c r="E934" t="s">
        <v>25</v>
      </c>
      <c r="F934" t="s">
        <v>39</v>
      </c>
      <c r="G934">
        <v>34745.85</v>
      </c>
      <c r="H934" t="s">
        <v>20</v>
      </c>
      <c r="I934">
        <v>0</v>
      </c>
      <c r="J934">
        <v>45</v>
      </c>
      <c r="K934">
        <v>7047</v>
      </c>
      <c r="L934">
        <v>1</v>
      </c>
    </row>
    <row r="935" spans="1:12">
      <c r="A935">
        <v>5382026</v>
      </c>
      <c r="B935">
        <v>38</v>
      </c>
      <c r="C935" t="s">
        <v>12</v>
      </c>
      <c r="D935" t="s">
        <v>33</v>
      </c>
      <c r="E935" t="s">
        <v>25</v>
      </c>
      <c r="F935" t="s">
        <v>39</v>
      </c>
      <c r="G935">
        <v>61249.9</v>
      </c>
      <c r="H935" t="s">
        <v>20</v>
      </c>
      <c r="I935">
        <v>0</v>
      </c>
      <c r="J935">
        <v>40</v>
      </c>
      <c r="K935">
        <v>9475</v>
      </c>
      <c r="L935">
        <v>1</v>
      </c>
    </row>
    <row r="936" spans="1:12">
      <c r="A936">
        <v>5391112</v>
      </c>
      <c r="B936">
        <v>30</v>
      </c>
      <c r="C936" t="s">
        <v>34</v>
      </c>
      <c r="D936" t="s">
        <v>21</v>
      </c>
      <c r="E936" t="s">
        <v>22</v>
      </c>
      <c r="F936" t="s">
        <v>15</v>
      </c>
      <c r="G936">
        <v>285365.67</v>
      </c>
      <c r="H936" t="s">
        <v>16</v>
      </c>
      <c r="I936">
        <v>0</v>
      </c>
      <c r="J936">
        <v>40</v>
      </c>
      <c r="K936">
        <v>0</v>
      </c>
      <c r="L936">
        <v>0</v>
      </c>
    </row>
    <row r="937" spans="1:12">
      <c r="A937">
        <v>5392478</v>
      </c>
      <c r="B937">
        <v>44</v>
      </c>
      <c r="C937" t="s">
        <v>36</v>
      </c>
      <c r="D937" t="s">
        <v>24</v>
      </c>
      <c r="E937" t="s">
        <v>25</v>
      </c>
      <c r="F937" t="s">
        <v>54</v>
      </c>
      <c r="G937">
        <v>94124.65</v>
      </c>
      <c r="H937" t="s">
        <v>16</v>
      </c>
      <c r="I937">
        <v>0</v>
      </c>
      <c r="J937">
        <v>40</v>
      </c>
      <c r="K937">
        <v>15024</v>
      </c>
      <c r="L937">
        <v>1</v>
      </c>
    </row>
    <row r="938" spans="1:12">
      <c r="A938">
        <v>5394566</v>
      </c>
      <c r="B938">
        <v>27</v>
      </c>
      <c r="C938" t="s">
        <v>12</v>
      </c>
      <c r="D938" t="s">
        <v>21</v>
      </c>
      <c r="E938" t="s">
        <v>18</v>
      </c>
      <c r="F938" t="s">
        <v>30</v>
      </c>
      <c r="G938">
        <v>240908.51</v>
      </c>
      <c r="H938" t="s">
        <v>20</v>
      </c>
      <c r="I938">
        <v>0</v>
      </c>
      <c r="J938">
        <v>40</v>
      </c>
      <c r="K938">
        <v>0</v>
      </c>
      <c r="L938">
        <v>0</v>
      </c>
    </row>
    <row r="939" spans="1:12">
      <c r="A939">
        <v>5401493</v>
      </c>
      <c r="B939">
        <v>31</v>
      </c>
      <c r="C939" t="s">
        <v>12</v>
      </c>
      <c r="D939" t="s">
        <v>21</v>
      </c>
      <c r="E939" t="s">
        <v>25</v>
      </c>
      <c r="F939" t="s">
        <v>23</v>
      </c>
      <c r="G939">
        <v>160377.84</v>
      </c>
      <c r="H939" t="s">
        <v>16</v>
      </c>
      <c r="I939">
        <v>0</v>
      </c>
      <c r="J939">
        <v>40</v>
      </c>
      <c r="K939">
        <v>1155</v>
      </c>
      <c r="L939">
        <v>1</v>
      </c>
    </row>
    <row r="940" spans="1:12">
      <c r="A940">
        <v>5403117</v>
      </c>
      <c r="B940">
        <v>40</v>
      </c>
      <c r="C940" t="s">
        <v>12</v>
      </c>
      <c r="D940" t="s">
        <v>33</v>
      </c>
      <c r="E940" t="s">
        <v>25</v>
      </c>
      <c r="F940" t="s">
        <v>27</v>
      </c>
      <c r="G940">
        <v>34666.620000000003</v>
      </c>
      <c r="H940" t="s">
        <v>20</v>
      </c>
      <c r="I940">
        <v>0</v>
      </c>
      <c r="J940">
        <v>50</v>
      </c>
      <c r="K940">
        <v>5521</v>
      </c>
      <c r="L940">
        <v>1</v>
      </c>
    </row>
    <row r="941" spans="1:12">
      <c r="A941">
        <v>5407656</v>
      </c>
      <c r="B941">
        <v>28</v>
      </c>
      <c r="C941" t="s">
        <v>12</v>
      </c>
      <c r="D941" t="s">
        <v>38</v>
      </c>
      <c r="E941" t="s">
        <v>25</v>
      </c>
      <c r="F941" t="s">
        <v>27</v>
      </c>
      <c r="G941">
        <v>42357</v>
      </c>
      <c r="H941" t="s">
        <v>20</v>
      </c>
      <c r="I941">
        <v>0</v>
      </c>
      <c r="J941">
        <v>50</v>
      </c>
      <c r="K941">
        <v>0</v>
      </c>
      <c r="L941">
        <v>1</v>
      </c>
    </row>
    <row r="942" spans="1:12">
      <c r="A942">
        <v>5411535</v>
      </c>
      <c r="B942">
        <v>67</v>
      </c>
      <c r="C942" t="s">
        <v>12</v>
      </c>
      <c r="D942" t="s">
        <v>21</v>
      </c>
      <c r="E942" t="s">
        <v>32</v>
      </c>
      <c r="F942" t="s">
        <v>15</v>
      </c>
      <c r="G942">
        <v>99701.35</v>
      </c>
      <c r="H942" t="s">
        <v>16</v>
      </c>
      <c r="I942">
        <v>0</v>
      </c>
      <c r="J942">
        <v>24</v>
      </c>
      <c r="K942">
        <v>0</v>
      </c>
      <c r="L942">
        <v>0</v>
      </c>
    </row>
    <row r="943" spans="1:12">
      <c r="A943">
        <v>5413709</v>
      </c>
      <c r="B943">
        <v>28</v>
      </c>
      <c r="C943" t="s">
        <v>40</v>
      </c>
      <c r="D943" t="s">
        <v>24</v>
      </c>
      <c r="E943" t="s">
        <v>18</v>
      </c>
      <c r="F943" t="s">
        <v>54</v>
      </c>
      <c r="G943">
        <v>59390.97</v>
      </c>
      <c r="H943" t="s">
        <v>20</v>
      </c>
      <c r="I943">
        <v>0</v>
      </c>
      <c r="J943">
        <v>50</v>
      </c>
      <c r="K943">
        <v>0</v>
      </c>
      <c r="L943">
        <v>0</v>
      </c>
    </row>
    <row r="944" spans="1:12">
      <c r="A944">
        <v>5414985</v>
      </c>
      <c r="B944">
        <v>33</v>
      </c>
      <c r="C944" t="s">
        <v>12</v>
      </c>
      <c r="D944" t="s">
        <v>31</v>
      </c>
      <c r="E944" t="s">
        <v>22</v>
      </c>
      <c r="F944" t="s">
        <v>23</v>
      </c>
      <c r="G944">
        <v>27038.17</v>
      </c>
      <c r="H944" t="s">
        <v>20</v>
      </c>
      <c r="I944">
        <v>0</v>
      </c>
      <c r="J944">
        <v>40</v>
      </c>
      <c r="K944">
        <v>0</v>
      </c>
      <c r="L944">
        <v>0</v>
      </c>
    </row>
    <row r="945" spans="1:12">
      <c r="A945">
        <v>5416740</v>
      </c>
      <c r="B945">
        <v>63</v>
      </c>
      <c r="C945" t="s">
        <v>50</v>
      </c>
      <c r="D945" t="s">
        <v>43</v>
      </c>
      <c r="E945" t="s">
        <v>25</v>
      </c>
      <c r="F945" t="s">
        <v>50</v>
      </c>
      <c r="G945">
        <v>23044.59</v>
      </c>
      <c r="H945" t="s">
        <v>20</v>
      </c>
      <c r="I945">
        <v>0</v>
      </c>
      <c r="J945">
        <v>12</v>
      </c>
      <c r="K945">
        <v>0</v>
      </c>
      <c r="L945">
        <v>0</v>
      </c>
    </row>
    <row r="946" spans="1:12">
      <c r="A946">
        <v>5425508</v>
      </c>
      <c r="B946">
        <v>20</v>
      </c>
      <c r="C946" t="s">
        <v>12</v>
      </c>
      <c r="D946" t="s">
        <v>13</v>
      </c>
      <c r="E946" t="s">
        <v>18</v>
      </c>
      <c r="F946" t="s">
        <v>45</v>
      </c>
      <c r="G946">
        <v>177677.91</v>
      </c>
      <c r="H946" t="s">
        <v>20</v>
      </c>
      <c r="I946">
        <v>0</v>
      </c>
      <c r="J946">
        <v>40</v>
      </c>
      <c r="K946">
        <v>0</v>
      </c>
      <c r="L946">
        <v>0</v>
      </c>
    </row>
    <row r="947" spans="1:12">
      <c r="A947">
        <v>5428482</v>
      </c>
      <c r="B947">
        <v>42</v>
      </c>
      <c r="C947" t="s">
        <v>12</v>
      </c>
      <c r="D947" t="s">
        <v>24</v>
      </c>
      <c r="E947" t="s">
        <v>25</v>
      </c>
      <c r="F947" t="s">
        <v>39</v>
      </c>
      <c r="G947">
        <v>28766.09</v>
      </c>
      <c r="H947" t="s">
        <v>20</v>
      </c>
      <c r="I947">
        <v>0</v>
      </c>
      <c r="J947">
        <v>40</v>
      </c>
      <c r="K947">
        <v>0</v>
      </c>
      <c r="L947">
        <v>0</v>
      </c>
    </row>
    <row r="948" spans="1:12">
      <c r="A948">
        <v>5430773</v>
      </c>
      <c r="B948">
        <v>19</v>
      </c>
      <c r="C948" t="s">
        <v>12</v>
      </c>
      <c r="D948" t="s">
        <v>13</v>
      </c>
      <c r="E948" t="s">
        <v>18</v>
      </c>
      <c r="F948" t="s">
        <v>15</v>
      </c>
      <c r="G948">
        <v>155493.78</v>
      </c>
      <c r="H948" t="s">
        <v>16</v>
      </c>
      <c r="I948">
        <v>0</v>
      </c>
      <c r="J948">
        <v>27</v>
      </c>
      <c r="K948">
        <v>0</v>
      </c>
      <c r="L948">
        <v>0</v>
      </c>
    </row>
    <row r="949" spans="1:12">
      <c r="A949">
        <v>5433851</v>
      </c>
      <c r="B949">
        <v>25</v>
      </c>
      <c r="C949" t="s">
        <v>12</v>
      </c>
      <c r="D949" t="s">
        <v>28</v>
      </c>
      <c r="E949" t="s">
        <v>25</v>
      </c>
      <c r="F949" t="s">
        <v>46</v>
      </c>
      <c r="G949">
        <v>58060.15</v>
      </c>
      <c r="H949" t="s">
        <v>20</v>
      </c>
      <c r="I949">
        <v>0</v>
      </c>
      <c r="J949">
        <v>60</v>
      </c>
      <c r="K949">
        <v>0</v>
      </c>
      <c r="L949">
        <v>0</v>
      </c>
    </row>
    <row r="950" spans="1:12">
      <c r="A950">
        <v>5443507</v>
      </c>
      <c r="B950">
        <v>28</v>
      </c>
      <c r="C950" t="s">
        <v>12</v>
      </c>
      <c r="D950" t="s">
        <v>24</v>
      </c>
      <c r="E950" t="s">
        <v>18</v>
      </c>
      <c r="F950" t="s">
        <v>39</v>
      </c>
      <c r="G950">
        <v>115787.94</v>
      </c>
      <c r="H950" t="s">
        <v>20</v>
      </c>
      <c r="I950">
        <v>0</v>
      </c>
      <c r="J950">
        <v>45</v>
      </c>
      <c r="K950">
        <v>0</v>
      </c>
      <c r="L950">
        <v>0</v>
      </c>
    </row>
    <row r="951" spans="1:12">
      <c r="A951">
        <v>5443922</v>
      </c>
      <c r="B951">
        <v>59</v>
      </c>
      <c r="C951" t="s">
        <v>35</v>
      </c>
      <c r="D951" t="s">
        <v>39</v>
      </c>
      <c r="E951" t="s">
        <v>25</v>
      </c>
      <c r="F951" t="s">
        <v>39</v>
      </c>
      <c r="G951">
        <v>26498.59</v>
      </c>
      <c r="H951" t="s">
        <v>20</v>
      </c>
      <c r="I951">
        <v>0</v>
      </c>
      <c r="J951">
        <v>40</v>
      </c>
      <c r="K951">
        <v>791</v>
      </c>
      <c r="L951">
        <v>1</v>
      </c>
    </row>
    <row r="952" spans="1:12">
      <c r="A952">
        <v>5467953</v>
      </c>
      <c r="B952">
        <v>49</v>
      </c>
      <c r="C952" t="s">
        <v>40</v>
      </c>
      <c r="D952" t="s">
        <v>31</v>
      </c>
      <c r="E952" t="s">
        <v>25</v>
      </c>
      <c r="F952" t="s">
        <v>26</v>
      </c>
      <c r="G952">
        <v>16388.38</v>
      </c>
      <c r="H952" t="s">
        <v>20</v>
      </c>
      <c r="I952">
        <v>0</v>
      </c>
      <c r="J952">
        <v>40</v>
      </c>
      <c r="K952">
        <v>14497</v>
      </c>
      <c r="L952">
        <v>1</v>
      </c>
    </row>
    <row r="953" spans="1:12">
      <c r="A953">
        <v>5475265</v>
      </c>
      <c r="B953">
        <v>34</v>
      </c>
      <c r="C953" t="s">
        <v>34</v>
      </c>
      <c r="D953" t="s">
        <v>24</v>
      </c>
      <c r="E953" t="s">
        <v>25</v>
      </c>
      <c r="F953" t="s">
        <v>26</v>
      </c>
      <c r="G953">
        <v>16967.77</v>
      </c>
      <c r="H953" t="s">
        <v>20</v>
      </c>
      <c r="I953">
        <v>0</v>
      </c>
      <c r="J953">
        <v>40</v>
      </c>
      <c r="K953">
        <v>0</v>
      </c>
      <c r="L953">
        <v>0</v>
      </c>
    </row>
    <row r="954" spans="1:12">
      <c r="A954">
        <v>5480800</v>
      </c>
      <c r="B954">
        <v>20</v>
      </c>
      <c r="C954" t="s">
        <v>12</v>
      </c>
      <c r="D954" t="s">
        <v>13</v>
      </c>
      <c r="E954" t="s">
        <v>18</v>
      </c>
      <c r="F954" t="s">
        <v>30</v>
      </c>
      <c r="G954">
        <v>121890.11</v>
      </c>
      <c r="H954" t="s">
        <v>20</v>
      </c>
      <c r="I954">
        <v>0</v>
      </c>
      <c r="J954">
        <v>25</v>
      </c>
      <c r="K954">
        <v>0</v>
      </c>
      <c r="L954">
        <v>0</v>
      </c>
    </row>
    <row r="955" spans="1:12">
      <c r="A955">
        <v>5482289</v>
      </c>
      <c r="B955">
        <v>22</v>
      </c>
      <c r="C955" t="s">
        <v>12</v>
      </c>
      <c r="D955" t="s">
        <v>13</v>
      </c>
      <c r="E955" t="s">
        <v>18</v>
      </c>
      <c r="F955" t="s">
        <v>15</v>
      </c>
      <c r="G955">
        <v>194054.26</v>
      </c>
      <c r="H955" t="s">
        <v>20</v>
      </c>
      <c r="I955">
        <v>0</v>
      </c>
      <c r="J955">
        <v>30</v>
      </c>
      <c r="K955">
        <v>0</v>
      </c>
      <c r="L955">
        <v>0</v>
      </c>
    </row>
    <row r="956" spans="1:12">
      <c r="A956">
        <v>5485578</v>
      </c>
      <c r="B956">
        <v>32</v>
      </c>
      <c r="C956" t="s">
        <v>50</v>
      </c>
      <c r="D956" t="s">
        <v>21</v>
      </c>
      <c r="E956" t="s">
        <v>25</v>
      </c>
      <c r="F956" t="s">
        <v>50</v>
      </c>
      <c r="G956">
        <v>46526.3</v>
      </c>
      <c r="H956" t="s">
        <v>20</v>
      </c>
      <c r="I956">
        <v>0</v>
      </c>
      <c r="J956">
        <v>40</v>
      </c>
      <c r="K956">
        <v>0</v>
      </c>
      <c r="L956">
        <v>0</v>
      </c>
    </row>
    <row r="957" spans="1:12">
      <c r="A957">
        <v>5493168</v>
      </c>
      <c r="B957">
        <v>21</v>
      </c>
      <c r="C957" t="s">
        <v>37</v>
      </c>
      <c r="D957" t="s">
        <v>13</v>
      </c>
      <c r="E957" t="s">
        <v>18</v>
      </c>
      <c r="F957" t="s">
        <v>54</v>
      </c>
      <c r="G957">
        <v>26834.22</v>
      </c>
      <c r="H957" t="s">
        <v>20</v>
      </c>
      <c r="I957">
        <v>0</v>
      </c>
      <c r="J957">
        <v>40</v>
      </c>
      <c r="K957">
        <v>0</v>
      </c>
      <c r="L957">
        <v>0</v>
      </c>
    </row>
    <row r="958" spans="1:12">
      <c r="A958">
        <v>5507697</v>
      </c>
      <c r="B958">
        <v>45</v>
      </c>
      <c r="C958" t="s">
        <v>36</v>
      </c>
      <c r="D958" t="s">
        <v>21</v>
      </c>
      <c r="E958" t="s">
        <v>22</v>
      </c>
      <c r="F958" t="s">
        <v>15</v>
      </c>
      <c r="G958">
        <v>243776.44</v>
      </c>
      <c r="H958" t="s">
        <v>16</v>
      </c>
      <c r="I958">
        <v>0</v>
      </c>
      <c r="J958">
        <v>40</v>
      </c>
      <c r="K958">
        <v>0</v>
      </c>
      <c r="L958">
        <v>0</v>
      </c>
    </row>
    <row r="959" spans="1:12">
      <c r="A959">
        <v>5510960</v>
      </c>
      <c r="B959">
        <v>49</v>
      </c>
      <c r="C959" t="s">
        <v>35</v>
      </c>
      <c r="D959" t="s">
        <v>31</v>
      </c>
      <c r="E959" t="s">
        <v>22</v>
      </c>
      <c r="F959" t="s">
        <v>27</v>
      </c>
      <c r="G959">
        <v>100800.81</v>
      </c>
      <c r="H959" t="s">
        <v>20</v>
      </c>
      <c r="I959">
        <v>0</v>
      </c>
      <c r="J959">
        <v>60</v>
      </c>
      <c r="K959">
        <v>0</v>
      </c>
      <c r="L959">
        <v>0</v>
      </c>
    </row>
    <row r="960" spans="1:12">
      <c r="A960">
        <v>5521101</v>
      </c>
      <c r="B960">
        <v>26</v>
      </c>
      <c r="C960" t="s">
        <v>50</v>
      </c>
      <c r="D960" t="s">
        <v>24</v>
      </c>
      <c r="E960" t="s">
        <v>18</v>
      </c>
      <c r="F960" t="s">
        <v>50</v>
      </c>
      <c r="G960">
        <v>96366.7</v>
      </c>
      <c r="H960" t="s">
        <v>20</v>
      </c>
      <c r="I960">
        <v>0</v>
      </c>
      <c r="J960">
        <v>44</v>
      </c>
      <c r="K960">
        <v>0</v>
      </c>
      <c r="L960">
        <v>0</v>
      </c>
    </row>
    <row r="961" spans="1:12">
      <c r="A961">
        <v>5521114</v>
      </c>
      <c r="B961">
        <v>25</v>
      </c>
      <c r="C961" t="s">
        <v>37</v>
      </c>
      <c r="D961" t="s">
        <v>21</v>
      </c>
      <c r="E961" t="s">
        <v>18</v>
      </c>
      <c r="F961" t="s">
        <v>27</v>
      </c>
      <c r="G961">
        <v>41771.75</v>
      </c>
      <c r="H961" t="s">
        <v>20</v>
      </c>
      <c r="I961">
        <v>0</v>
      </c>
      <c r="J961">
        <v>40</v>
      </c>
      <c r="K961">
        <v>0</v>
      </c>
      <c r="L961">
        <v>0</v>
      </c>
    </row>
    <row r="962" spans="1:12">
      <c r="A962">
        <v>5522201</v>
      </c>
      <c r="B962">
        <v>39</v>
      </c>
      <c r="C962" t="s">
        <v>12</v>
      </c>
      <c r="D962" t="s">
        <v>13</v>
      </c>
      <c r="E962" t="s">
        <v>25</v>
      </c>
      <c r="F962" t="s">
        <v>27</v>
      </c>
      <c r="G962">
        <v>53614.87</v>
      </c>
      <c r="H962" t="s">
        <v>20</v>
      </c>
      <c r="I962">
        <v>0</v>
      </c>
      <c r="J962">
        <v>50</v>
      </c>
      <c r="K962">
        <v>5189</v>
      </c>
      <c r="L962">
        <v>1</v>
      </c>
    </row>
    <row r="963" spans="1:12">
      <c r="A963">
        <v>5535163</v>
      </c>
      <c r="B963">
        <v>44</v>
      </c>
      <c r="C963" t="s">
        <v>40</v>
      </c>
      <c r="D963" t="s">
        <v>31</v>
      </c>
      <c r="E963" t="s">
        <v>25</v>
      </c>
      <c r="F963" t="s">
        <v>26</v>
      </c>
      <c r="G963">
        <v>17748.54</v>
      </c>
      <c r="H963" t="s">
        <v>20</v>
      </c>
      <c r="I963">
        <v>0</v>
      </c>
      <c r="J963">
        <v>40</v>
      </c>
      <c r="K963">
        <v>-41</v>
      </c>
      <c r="L963">
        <v>1</v>
      </c>
    </row>
    <row r="964" spans="1:12">
      <c r="A964">
        <v>5539926</v>
      </c>
      <c r="B964">
        <v>66</v>
      </c>
      <c r="C964" t="s">
        <v>12</v>
      </c>
      <c r="D964" t="s">
        <v>24</v>
      </c>
      <c r="E964" t="s">
        <v>25</v>
      </c>
      <c r="F964" t="s">
        <v>39</v>
      </c>
      <c r="G964">
        <v>27410.54</v>
      </c>
      <c r="H964" t="s">
        <v>20</v>
      </c>
      <c r="I964">
        <v>0</v>
      </c>
      <c r="J964">
        <v>45</v>
      </c>
      <c r="K964">
        <v>0</v>
      </c>
      <c r="L964">
        <v>1</v>
      </c>
    </row>
    <row r="965" spans="1:12">
      <c r="A965">
        <v>5542944</v>
      </c>
      <c r="B965">
        <v>47</v>
      </c>
      <c r="C965" t="s">
        <v>12</v>
      </c>
      <c r="D965" t="s">
        <v>21</v>
      </c>
      <c r="E965" t="s">
        <v>22</v>
      </c>
      <c r="F965" t="s">
        <v>15</v>
      </c>
      <c r="G965">
        <v>28176.12</v>
      </c>
      <c r="H965" t="s">
        <v>20</v>
      </c>
      <c r="I965">
        <v>0</v>
      </c>
      <c r="J965">
        <v>32</v>
      </c>
      <c r="K965">
        <v>0</v>
      </c>
      <c r="L965">
        <v>0</v>
      </c>
    </row>
    <row r="966" spans="1:12">
      <c r="A966">
        <v>5543593</v>
      </c>
      <c r="B966">
        <v>30</v>
      </c>
      <c r="C966" t="s">
        <v>12</v>
      </c>
      <c r="D966" t="s">
        <v>24</v>
      </c>
      <c r="E966" t="s">
        <v>18</v>
      </c>
      <c r="F966" t="s">
        <v>26</v>
      </c>
      <c r="G966">
        <v>166349.59</v>
      </c>
      <c r="H966" t="s">
        <v>20</v>
      </c>
      <c r="I966">
        <v>0</v>
      </c>
      <c r="J966">
        <v>10</v>
      </c>
      <c r="K966">
        <v>0</v>
      </c>
      <c r="L966">
        <v>0</v>
      </c>
    </row>
    <row r="967" spans="1:12">
      <c r="A967">
        <v>5543739</v>
      </c>
      <c r="B967">
        <v>50</v>
      </c>
      <c r="C967" t="s">
        <v>12</v>
      </c>
      <c r="D967" t="s">
        <v>21</v>
      </c>
      <c r="E967" t="s">
        <v>25</v>
      </c>
      <c r="F967" t="s">
        <v>26</v>
      </c>
      <c r="G967">
        <v>47316.24</v>
      </c>
      <c r="H967" t="s">
        <v>20</v>
      </c>
      <c r="I967">
        <v>0</v>
      </c>
      <c r="J967">
        <v>40</v>
      </c>
      <c r="K967">
        <v>3997</v>
      </c>
      <c r="L967">
        <v>1</v>
      </c>
    </row>
    <row r="968" spans="1:12">
      <c r="A968">
        <v>5543793</v>
      </c>
      <c r="B968">
        <v>20</v>
      </c>
      <c r="C968" t="s">
        <v>12</v>
      </c>
      <c r="D968" t="s">
        <v>13</v>
      </c>
      <c r="E968" t="s">
        <v>18</v>
      </c>
      <c r="F968" t="s">
        <v>15</v>
      </c>
      <c r="G968">
        <v>185072.43</v>
      </c>
      <c r="H968" t="s">
        <v>16</v>
      </c>
      <c r="I968">
        <v>0</v>
      </c>
      <c r="J968">
        <v>20</v>
      </c>
      <c r="K968">
        <v>0</v>
      </c>
      <c r="L968">
        <v>0</v>
      </c>
    </row>
    <row r="969" spans="1:12">
      <c r="A969">
        <v>5547769</v>
      </c>
      <c r="B969">
        <v>28</v>
      </c>
      <c r="C969" t="s">
        <v>12</v>
      </c>
      <c r="D969" t="s">
        <v>31</v>
      </c>
      <c r="E969" t="s">
        <v>25</v>
      </c>
      <c r="F969" t="s">
        <v>15</v>
      </c>
      <c r="G969">
        <v>79749.710000000006</v>
      </c>
      <c r="H969" t="s">
        <v>16</v>
      </c>
      <c r="I969">
        <v>0</v>
      </c>
      <c r="J969">
        <v>40</v>
      </c>
      <c r="K969">
        <v>0</v>
      </c>
      <c r="L969">
        <v>0</v>
      </c>
    </row>
    <row r="970" spans="1:12">
      <c r="A970">
        <v>5549803</v>
      </c>
      <c r="B970">
        <v>54</v>
      </c>
      <c r="C970" t="s">
        <v>50</v>
      </c>
      <c r="D970" t="s">
        <v>33</v>
      </c>
      <c r="E970" t="s">
        <v>18</v>
      </c>
      <c r="F970" t="s">
        <v>50</v>
      </c>
      <c r="G970">
        <v>79612.990000000005</v>
      </c>
      <c r="H970" t="s">
        <v>16</v>
      </c>
      <c r="I970">
        <v>0</v>
      </c>
      <c r="J970">
        <v>40</v>
      </c>
      <c r="K970">
        <v>0</v>
      </c>
      <c r="L970">
        <v>0</v>
      </c>
    </row>
    <row r="971" spans="1:12">
      <c r="A971">
        <v>5553113</v>
      </c>
      <c r="B971">
        <v>58</v>
      </c>
      <c r="C971" t="s">
        <v>12</v>
      </c>
      <c r="D971" t="s">
        <v>21</v>
      </c>
      <c r="E971" t="s">
        <v>22</v>
      </c>
      <c r="F971" t="s">
        <v>27</v>
      </c>
      <c r="G971">
        <v>204682.96</v>
      </c>
      <c r="H971" t="s">
        <v>16</v>
      </c>
      <c r="I971">
        <v>0</v>
      </c>
      <c r="J971">
        <v>40</v>
      </c>
      <c r="K971">
        <v>0</v>
      </c>
      <c r="L971">
        <v>0</v>
      </c>
    </row>
    <row r="972" spans="1:12">
      <c r="A972">
        <v>5554606</v>
      </c>
      <c r="B972">
        <v>58</v>
      </c>
      <c r="C972" t="s">
        <v>12</v>
      </c>
      <c r="D972" t="s">
        <v>21</v>
      </c>
      <c r="E972" t="s">
        <v>22</v>
      </c>
      <c r="F972" t="s">
        <v>15</v>
      </c>
      <c r="G972">
        <v>193492.7</v>
      </c>
      <c r="H972" t="s">
        <v>16</v>
      </c>
      <c r="I972">
        <v>0</v>
      </c>
      <c r="J972">
        <v>25</v>
      </c>
      <c r="K972">
        <v>0</v>
      </c>
      <c r="L972">
        <v>0</v>
      </c>
    </row>
    <row r="973" spans="1:12">
      <c r="A973">
        <v>5555403</v>
      </c>
      <c r="B973">
        <v>54</v>
      </c>
      <c r="C973" t="s">
        <v>12</v>
      </c>
      <c r="D973" t="s">
        <v>33</v>
      </c>
      <c r="E973" t="s">
        <v>25</v>
      </c>
      <c r="F973" t="s">
        <v>27</v>
      </c>
      <c r="G973">
        <v>34550.160000000003</v>
      </c>
      <c r="H973" t="s">
        <v>20</v>
      </c>
      <c r="I973">
        <v>0</v>
      </c>
      <c r="J973">
        <v>45</v>
      </c>
      <c r="K973">
        <v>16270</v>
      </c>
      <c r="L973">
        <v>1</v>
      </c>
    </row>
    <row r="974" spans="1:12">
      <c r="A974">
        <v>5556926</v>
      </c>
      <c r="B974">
        <v>33</v>
      </c>
      <c r="C974" t="s">
        <v>34</v>
      </c>
      <c r="D974" t="s">
        <v>24</v>
      </c>
      <c r="E974" t="s">
        <v>25</v>
      </c>
      <c r="F974" t="s">
        <v>39</v>
      </c>
      <c r="G974">
        <v>126715.93</v>
      </c>
      <c r="H974" t="s">
        <v>16</v>
      </c>
      <c r="I974">
        <v>0</v>
      </c>
      <c r="J974">
        <v>50</v>
      </c>
      <c r="K974">
        <v>0</v>
      </c>
      <c r="L974">
        <v>1</v>
      </c>
    </row>
    <row r="975" spans="1:12">
      <c r="A975">
        <v>5564122</v>
      </c>
      <c r="B975">
        <v>44</v>
      </c>
      <c r="C975" t="s">
        <v>36</v>
      </c>
      <c r="D975" t="s">
        <v>21</v>
      </c>
      <c r="E975" t="s">
        <v>25</v>
      </c>
      <c r="F975" t="s">
        <v>29</v>
      </c>
      <c r="G975">
        <v>30781.3</v>
      </c>
      <c r="H975" t="s">
        <v>20</v>
      </c>
      <c r="I975">
        <v>0</v>
      </c>
      <c r="J975">
        <v>40</v>
      </c>
      <c r="K975">
        <v>0</v>
      </c>
      <c r="L975">
        <v>0</v>
      </c>
    </row>
    <row r="976" spans="1:12">
      <c r="A976">
        <v>5564641</v>
      </c>
      <c r="B976">
        <v>21</v>
      </c>
      <c r="C976" t="s">
        <v>50</v>
      </c>
      <c r="D976" t="s">
        <v>52</v>
      </c>
      <c r="E976" t="s">
        <v>18</v>
      </c>
      <c r="F976" t="s">
        <v>50</v>
      </c>
      <c r="G976">
        <v>185594.22</v>
      </c>
      <c r="H976" t="s">
        <v>20</v>
      </c>
      <c r="I976">
        <v>0</v>
      </c>
      <c r="J976">
        <v>40</v>
      </c>
      <c r="K976">
        <v>0</v>
      </c>
      <c r="L976">
        <v>0</v>
      </c>
    </row>
    <row r="977" spans="1:12">
      <c r="A977">
        <v>5570254</v>
      </c>
      <c r="B977">
        <v>27</v>
      </c>
      <c r="C977" t="s">
        <v>12</v>
      </c>
      <c r="D977" t="s">
        <v>47</v>
      </c>
      <c r="E977" t="s">
        <v>18</v>
      </c>
      <c r="F977" t="s">
        <v>46</v>
      </c>
      <c r="G977">
        <v>110499.57</v>
      </c>
      <c r="H977" t="s">
        <v>20</v>
      </c>
      <c r="I977">
        <v>0</v>
      </c>
      <c r="J977">
        <v>48</v>
      </c>
      <c r="K977">
        <v>0</v>
      </c>
      <c r="L977">
        <v>0</v>
      </c>
    </row>
    <row r="978" spans="1:12">
      <c r="A978">
        <v>5577857</v>
      </c>
      <c r="B978">
        <v>37</v>
      </c>
      <c r="C978" t="s">
        <v>12</v>
      </c>
      <c r="D978" t="s">
        <v>13</v>
      </c>
      <c r="E978" t="s">
        <v>25</v>
      </c>
      <c r="F978" t="s">
        <v>27</v>
      </c>
      <c r="G978">
        <v>51634.23</v>
      </c>
      <c r="H978" t="s">
        <v>20</v>
      </c>
      <c r="I978">
        <v>0</v>
      </c>
      <c r="J978">
        <v>60</v>
      </c>
      <c r="K978">
        <v>0</v>
      </c>
      <c r="L978">
        <v>1</v>
      </c>
    </row>
    <row r="979" spans="1:12">
      <c r="A979">
        <v>5577907</v>
      </c>
      <c r="B979">
        <v>48</v>
      </c>
      <c r="C979" t="s">
        <v>35</v>
      </c>
      <c r="D979" t="s">
        <v>13</v>
      </c>
      <c r="E979" t="s">
        <v>25</v>
      </c>
      <c r="F979" t="s">
        <v>30</v>
      </c>
      <c r="G979">
        <v>26291.84</v>
      </c>
      <c r="H979" t="s">
        <v>20</v>
      </c>
      <c r="I979">
        <v>0</v>
      </c>
      <c r="J979">
        <v>38</v>
      </c>
      <c r="K979">
        <v>1498</v>
      </c>
      <c r="L979">
        <v>1</v>
      </c>
    </row>
    <row r="980" spans="1:12">
      <c r="A980">
        <v>5583018</v>
      </c>
      <c r="B980">
        <v>23</v>
      </c>
      <c r="C980" t="s">
        <v>40</v>
      </c>
      <c r="D980" t="s">
        <v>13</v>
      </c>
      <c r="E980" t="s">
        <v>18</v>
      </c>
      <c r="F980" t="s">
        <v>57</v>
      </c>
      <c r="G980">
        <v>104833.65</v>
      </c>
      <c r="H980" t="s">
        <v>20</v>
      </c>
      <c r="I980">
        <v>0</v>
      </c>
      <c r="J980">
        <v>40</v>
      </c>
      <c r="K980">
        <v>0</v>
      </c>
      <c r="L980">
        <v>0</v>
      </c>
    </row>
    <row r="981" spans="1:12">
      <c r="A981">
        <v>5583524</v>
      </c>
      <c r="B981">
        <v>50</v>
      </c>
      <c r="C981" t="s">
        <v>12</v>
      </c>
      <c r="D981" t="s">
        <v>13</v>
      </c>
      <c r="E981" t="s">
        <v>22</v>
      </c>
      <c r="F981" t="s">
        <v>26</v>
      </c>
      <c r="G981">
        <v>5918.22</v>
      </c>
      <c r="H981" t="s">
        <v>20</v>
      </c>
      <c r="I981">
        <v>0</v>
      </c>
      <c r="J981">
        <v>22</v>
      </c>
      <c r="K981">
        <v>0</v>
      </c>
      <c r="L981">
        <v>0</v>
      </c>
    </row>
    <row r="982" spans="1:12">
      <c r="A982">
        <v>5584507</v>
      </c>
      <c r="B982">
        <v>68</v>
      </c>
      <c r="C982" t="s">
        <v>12</v>
      </c>
      <c r="D982" t="s">
        <v>21</v>
      </c>
      <c r="E982" t="s">
        <v>25</v>
      </c>
      <c r="F982" t="s">
        <v>45</v>
      </c>
      <c r="G982">
        <v>18759.099999999999</v>
      </c>
      <c r="H982" t="s">
        <v>20</v>
      </c>
      <c r="I982">
        <v>0</v>
      </c>
      <c r="J982">
        <v>45</v>
      </c>
      <c r="K982">
        <v>3044</v>
      </c>
      <c r="L982">
        <v>1</v>
      </c>
    </row>
    <row r="983" spans="1:12">
      <c r="A983">
        <v>5584551</v>
      </c>
      <c r="B983">
        <v>43</v>
      </c>
      <c r="C983" t="s">
        <v>12</v>
      </c>
      <c r="D983" t="s">
        <v>21</v>
      </c>
      <c r="E983" t="s">
        <v>25</v>
      </c>
      <c r="F983" t="s">
        <v>26</v>
      </c>
      <c r="G983">
        <v>263647.11</v>
      </c>
      <c r="H983" t="s">
        <v>16</v>
      </c>
      <c r="I983">
        <v>0</v>
      </c>
      <c r="J983">
        <v>42</v>
      </c>
      <c r="K983">
        <v>13944</v>
      </c>
      <c r="L983">
        <v>1</v>
      </c>
    </row>
    <row r="984" spans="1:12">
      <c r="A984">
        <v>5585013</v>
      </c>
      <c r="B984">
        <v>40</v>
      </c>
      <c r="C984" t="s">
        <v>36</v>
      </c>
      <c r="D984" t="s">
        <v>21</v>
      </c>
      <c r="E984" t="s">
        <v>25</v>
      </c>
      <c r="F984" t="s">
        <v>15</v>
      </c>
      <c r="G984">
        <v>96688.71</v>
      </c>
      <c r="H984" t="s">
        <v>20</v>
      </c>
      <c r="I984">
        <v>0</v>
      </c>
      <c r="J984">
        <v>40</v>
      </c>
      <c r="K984">
        <v>0</v>
      </c>
      <c r="L984">
        <v>0</v>
      </c>
    </row>
    <row r="985" spans="1:12">
      <c r="A985">
        <v>5586645</v>
      </c>
      <c r="B985">
        <v>18</v>
      </c>
      <c r="C985" t="s">
        <v>12</v>
      </c>
      <c r="D985" t="s">
        <v>13</v>
      </c>
      <c r="E985" t="s">
        <v>18</v>
      </c>
      <c r="F985" t="s">
        <v>15</v>
      </c>
      <c r="G985">
        <v>149844.73000000001</v>
      </c>
      <c r="H985" t="s">
        <v>20</v>
      </c>
      <c r="I985">
        <v>0</v>
      </c>
      <c r="J985">
        <v>16</v>
      </c>
      <c r="K985">
        <v>0</v>
      </c>
      <c r="L985">
        <v>0</v>
      </c>
    </row>
    <row r="986" spans="1:12">
      <c r="A986">
        <v>5592627</v>
      </c>
      <c r="B986">
        <v>44</v>
      </c>
      <c r="C986" t="s">
        <v>12</v>
      </c>
      <c r="D986" t="s">
        <v>13</v>
      </c>
      <c r="E986" t="s">
        <v>25</v>
      </c>
      <c r="F986" t="s">
        <v>30</v>
      </c>
      <c r="G986">
        <v>50115.03</v>
      </c>
      <c r="H986" t="s">
        <v>20</v>
      </c>
      <c r="I986">
        <v>0</v>
      </c>
      <c r="J986">
        <v>60</v>
      </c>
      <c r="K986">
        <v>0</v>
      </c>
      <c r="L986">
        <v>0</v>
      </c>
    </row>
    <row r="987" spans="1:12">
      <c r="A987">
        <v>5593596</v>
      </c>
      <c r="B987">
        <v>31</v>
      </c>
      <c r="C987" t="s">
        <v>12</v>
      </c>
      <c r="D987" t="s">
        <v>21</v>
      </c>
      <c r="E987" t="s">
        <v>18</v>
      </c>
      <c r="F987" t="s">
        <v>23</v>
      </c>
      <c r="G987">
        <v>51203.16</v>
      </c>
      <c r="H987" t="s">
        <v>16</v>
      </c>
      <c r="I987">
        <v>0</v>
      </c>
      <c r="J987">
        <v>50</v>
      </c>
      <c r="K987">
        <v>0</v>
      </c>
      <c r="L987">
        <v>0</v>
      </c>
    </row>
    <row r="988" spans="1:12">
      <c r="A988">
        <v>5593943</v>
      </c>
      <c r="B988">
        <v>24</v>
      </c>
      <c r="C988" t="s">
        <v>12</v>
      </c>
      <c r="D988" t="s">
        <v>13</v>
      </c>
      <c r="E988" t="s">
        <v>18</v>
      </c>
      <c r="F988" t="s">
        <v>29</v>
      </c>
      <c r="G988">
        <v>27822.71</v>
      </c>
      <c r="H988" t="s">
        <v>16</v>
      </c>
      <c r="I988">
        <v>0</v>
      </c>
      <c r="J988">
        <v>45</v>
      </c>
      <c r="K988">
        <v>0</v>
      </c>
      <c r="L988">
        <v>0</v>
      </c>
    </row>
    <row r="989" spans="1:12">
      <c r="A989">
        <v>5601444</v>
      </c>
      <c r="B989">
        <v>35</v>
      </c>
      <c r="C989" t="s">
        <v>12</v>
      </c>
      <c r="D989" t="s">
        <v>21</v>
      </c>
      <c r="E989" t="s">
        <v>25</v>
      </c>
      <c r="F989" t="s">
        <v>27</v>
      </c>
      <c r="G989">
        <v>60899.02</v>
      </c>
      <c r="H989" t="s">
        <v>20</v>
      </c>
      <c r="I989">
        <v>0</v>
      </c>
      <c r="J989">
        <v>48</v>
      </c>
      <c r="K989">
        <v>0</v>
      </c>
      <c r="L989">
        <v>0</v>
      </c>
    </row>
    <row r="990" spans="1:12">
      <c r="A990">
        <v>5606961</v>
      </c>
      <c r="B990">
        <v>52</v>
      </c>
      <c r="C990" t="s">
        <v>12</v>
      </c>
      <c r="D990" t="s">
        <v>13</v>
      </c>
      <c r="E990" t="s">
        <v>25</v>
      </c>
      <c r="F990" t="s">
        <v>27</v>
      </c>
      <c r="G990">
        <v>39134.449999999997</v>
      </c>
      <c r="H990" t="s">
        <v>20</v>
      </c>
      <c r="I990">
        <v>0</v>
      </c>
      <c r="J990">
        <v>60</v>
      </c>
      <c r="K990">
        <v>0</v>
      </c>
      <c r="L990">
        <v>0</v>
      </c>
    </row>
    <row r="991" spans="1:12">
      <c r="A991">
        <v>5607617</v>
      </c>
      <c r="B991">
        <v>19</v>
      </c>
      <c r="C991" t="s">
        <v>12</v>
      </c>
      <c r="D991" t="s">
        <v>13</v>
      </c>
      <c r="E991" t="s">
        <v>18</v>
      </c>
      <c r="F991" t="s">
        <v>15</v>
      </c>
      <c r="G991">
        <v>61766.53</v>
      </c>
      <c r="H991" t="s">
        <v>16</v>
      </c>
      <c r="I991">
        <v>0</v>
      </c>
      <c r="J991">
        <v>25</v>
      </c>
      <c r="K991">
        <v>0</v>
      </c>
      <c r="L991">
        <v>0</v>
      </c>
    </row>
    <row r="992" spans="1:12">
      <c r="A992">
        <v>5610373</v>
      </c>
      <c r="B992">
        <v>29</v>
      </c>
      <c r="C992" t="s">
        <v>12</v>
      </c>
      <c r="D992" t="s">
        <v>21</v>
      </c>
      <c r="E992" t="s">
        <v>18</v>
      </c>
      <c r="F992" t="s">
        <v>46</v>
      </c>
      <c r="G992">
        <v>84121.07</v>
      </c>
      <c r="H992" t="s">
        <v>20</v>
      </c>
      <c r="I992">
        <v>0</v>
      </c>
      <c r="J992">
        <v>50</v>
      </c>
      <c r="K992">
        <v>0</v>
      </c>
      <c r="L992">
        <v>0</v>
      </c>
    </row>
    <row r="993" spans="1:12">
      <c r="A993">
        <v>5619780</v>
      </c>
      <c r="B993">
        <v>67</v>
      </c>
      <c r="C993" t="s">
        <v>50</v>
      </c>
      <c r="D993" t="s">
        <v>31</v>
      </c>
      <c r="E993" t="s">
        <v>32</v>
      </c>
      <c r="F993" t="s">
        <v>50</v>
      </c>
      <c r="G993">
        <v>44659.18</v>
      </c>
      <c r="H993" t="s">
        <v>16</v>
      </c>
      <c r="I993">
        <v>0</v>
      </c>
      <c r="J993">
        <v>1</v>
      </c>
      <c r="K993">
        <v>0</v>
      </c>
      <c r="L993">
        <v>0</v>
      </c>
    </row>
    <row r="994" spans="1:12">
      <c r="A994">
        <v>5623955</v>
      </c>
      <c r="B994">
        <v>27</v>
      </c>
      <c r="C994" t="s">
        <v>40</v>
      </c>
      <c r="D994" t="s">
        <v>21</v>
      </c>
      <c r="E994" t="s">
        <v>25</v>
      </c>
      <c r="F994" t="s">
        <v>15</v>
      </c>
      <c r="G994">
        <v>66816.56</v>
      </c>
      <c r="H994" t="s">
        <v>20</v>
      </c>
      <c r="I994">
        <v>0</v>
      </c>
      <c r="J994">
        <v>40</v>
      </c>
      <c r="K994">
        <v>0</v>
      </c>
      <c r="L994">
        <v>0</v>
      </c>
    </row>
    <row r="995" spans="1:12">
      <c r="A995">
        <v>5624610</v>
      </c>
      <c r="B995">
        <v>49</v>
      </c>
      <c r="C995" t="s">
        <v>12</v>
      </c>
      <c r="D995" t="s">
        <v>31</v>
      </c>
      <c r="E995" t="s">
        <v>25</v>
      </c>
      <c r="F995" t="s">
        <v>23</v>
      </c>
      <c r="G995">
        <v>27486.02</v>
      </c>
      <c r="H995" t="s">
        <v>20</v>
      </c>
      <c r="I995">
        <v>0</v>
      </c>
      <c r="J995">
        <v>40</v>
      </c>
      <c r="K995">
        <v>0</v>
      </c>
      <c r="L995">
        <v>0</v>
      </c>
    </row>
    <row r="996" spans="1:12">
      <c r="A996">
        <v>5624618</v>
      </c>
      <c r="B996">
        <v>21</v>
      </c>
      <c r="C996" t="s">
        <v>12</v>
      </c>
      <c r="D996" t="s">
        <v>13</v>
      </c>
      <c r="E996" t="s">
        <v>18</v>
      </c>
      <c r="F996" t="s">
        <v>15</v>
      </c>
      <c r="G996">
        <v>68020.600000000006</v>
      </c>
      <c r="H996" t="s">
        <v>20</v>
      </c>
      <c r="I996">
        <v>0</v>
      </c>
      <c r="J996">
        <v>30</v>
      </c>
      <c r="K996">
        <v>0</v>
      </c>
      <c r="L996">
        <v>0</v>
      </c>
    </row>
    <row r="997" spans="1:12">
      <c r="A997">
        <v>5629492</v>
      </c>
      <c r="B997">
        <v>54</v>
      </c>
      <c r="C997" t="s">
        <v>12</v>
      </c>
      <c r="D997" t="s">
        <v>56</v>
      </c>
      <c r="E997" t="s">
        <v>25</v>
      </c>
      <c r="F997" t="s">
        <v>15</v>
      </c>
      <c r="G997">
        <v>51084.22</v>
      </c>
      <c r="H997" t="s">
        <v>20</v>
      </c>
      <c r="I997">
        <v>0</v>
      </c>
      <c r="J997">
        <v>35</v>
      </c>
      <c r="K997">
        <v>0</v>
      </c>
      <c r="L997">
        <v>0</v>
      </c>
    </row>
    <row r="998" spans="1:12">
      <c r="A998">
        <v>5629741</v>
      </c>
      <c r="B998">
        <v>75</v>
      </c>
      <c r="C998" t="s">
        <v>35</v>
      </c>
      <c r="D998" t="s">
        <v>21</v>
      </c>
      <c r="E998" t="s">
        <v>25</v>
      </c>
      <c r="F998" t="s">
        <v>23</v>
      </c>
      <c r="G998">
        <v>26317.48</v>
      </c>
      <c r="H998" t="s">
        <v>20</v>
      </c>
      <c r="I998">
        <v>0</v>
      </c>
      <c r="J998">
        <v>26</v>
      </c>
      <c r="K998">
        <v>0</v>
      </c>
      <c r="L998">
        <v>0</v>
      </c>
    </row>
    <row r="999" spans="1:12">
      <c r="A999">
        <v>5629974</v>
      </c>
      <c r="B999">
        <v>30</v>
      </c>
      <c r="C999" t="s">
        <v>12</v>
      </c>
      <c r="D999" t="s">
        <v>53</v>
      </c>
      <c r="E999" t="s">
        <v>18</v>
      </c>
      <c r="F999" t="s">
        <v>46</v>
      </c>
      <c r="G999">
        <v>45892.78</v>
      </c>
      <c r="H999" t="s">
        <v>20</v>
      </c>
      <c r="I999">
        <v>0</v>
      </c>
      <c r="J999">
        <v>40</v>
      </c>
      <c r="K999">
        <v>0</v>
      </c>
      <c r="L999">
        <v>0</v>
      </c>
    </row>
    <row r="1000" spans="1:12">
      <c r="A1000">
        <v>5634257</v>
      </c>
      <c r="B1000">
        <v>44</v>
      </c>
      <c r="C1000" t="s">
        <v>37</v>
      </c>
      <c r="D1000" t="s">
        <v>43</v>
      </c>
      <c r="E1000" t="s">
        <v>25</v>
      </c>
      <c r="F1000" t="s">
        <v>39</v>
      </c>
      <c r="G1000">
        <v>60894.18</v>
      </c>
      <c r="H1000" t="s">
        <v>20</v>
      </c>
      <c r="I1000">
        <v>1902</v>
      </c>
      <c r="J1000">
        <v>40</v>
      </c>
      <c r="K1000">
        <v>2582</v>
      </c>
      <c r="L1000">
        <v>1</v>
      </c>
    </row>
    <row r="1001" spans="1:12">
      <c r="A1001">
        <v>5637157</v>
      </c>
      <c r="B1001">
        <v>18</v>
      </c>
      <c r="C1001" t="s">
        <v>12</v>
      </c>
      <c r="D1001" t="s">
        <v>13</v>
      </c>
      <c r="E1001" t="s">
        <v>18</v>
      </c>
      <c r="F1001" t="s">
        <v>15</v>
      </c>
      <c r="G1001">
        <v>157404.51</v>
      </c>
      <c r="H1001" t="s">
        <v>16</v>
      </c>
      <c r="I1001">
        <v>0</v>
      </c>
      <c r="J1001">
        <v>25</v>
      </c>
      <c r="K1001">
        <v>0</v>
      </c>
      <c r="L1001">
        <v>0</v>
      </c>
    </row>
    <row r="1002" spans="1:12">
      <c r="A1002">
        <v>5639745</v>
      </c>
      <c r="B1002">
        <v>48</v>
      </c>
      <c r="C1002" t="s">
        <v>12</v>
      </c>
      <c r="D1002" t="s">
        <v>21</v>
      </c>
      <c r="E1002" t="s">
        <v>22</v>
      </c>
      <c r="F1002" t="s">
        <v>23</v>
      </c>
      <c r="G1002">
        <v>239767.24</v>
      </c>
      <c r="H1002" t="s">
        <v>16</v>
      </c>
      <c r="I1002">
        <v>0</v>
      </c>
      <c r="J1002">
        <v>37</v>
      </c>
      <c r="K1002">
        <v>0</v>
      </c>
      <c r="L1002">
        <v>0</v>
      </c>
    </row>
    <row r="1003" spans="1:12">
      <c r="A1003">
        <v>5649072</v>
      </c>
      <c r="B1003">
        <v>30</v>
      </c>
      <c r="C1003" t="s">
        <v>35</v>
      </c>
      <c r="D1003" t="s">
        <v>21</v>
      </c>
      <c r="E1003" t="s">
        <v>25</v>
      </c>
      <c r="F1003" t="s">
        <v>26</v>
      </c>
      <c r="G1003">
        <v>50969.27</v>
      </c>
      <c r="H1003" t="s">
        <v>20</v>
      </c>
      <c r="I1003">
        <v>1887</v>
      </c>
      <c r="J1003">
        <v>48</v>
      </c>
      <c r="K1003">
        <v>7978</v>
      </c>
      <c r="L1003">
        <v>1</v>
      </c>
    </row>
    <row r="1004" spans="1:12">
      <c r="A1004">
        <v>5649375</v>
      </c>
      <c r="B1004">
        <v>37</v>
      </c>
      <c r="C1004" t="s">
        <v>12</v>
      </c>
      <c r="D1004" t="s">
        <v>24</v>
      </c>
      <c r="E1004" t="s">
        <v>18</v>
      </c>
      <c r="F1004" t="s">
        <v>27</v>
      </c>
      <c r="G1004">
        <v>79468.38</v>
      </c>
      <c r="H1004" t="s">
        <v>20</v>
      </c>
      <c r="I1004">
        <v>0</v>
      </c>
      <c r="J1004">
        <v>60</v>
      </c>
      <c r="K1004">
        <v>0</v>
      </c>
      <c r="L1004">
        <v>1</v>
      </c>
    </row>
    <row r="1005" spans="1:12">
      <c r="A1005">
        <v>5649712</v>
      </c>
      <c r="B1005">
        <v>33</v>
      </c>
      <c r="C1005" t="s">
        <v>12</v>
      </c>
      <c r="D1005" t="s">
        <v>24</v>
      </c>
      <c r="E1005" t="s">
        <v>25</v>
      </c>
      <c r="F1005" t="s">
        <v>27</v>
      </c>
      <c r="G1005">
        <v>66616.759999999995</v>
      </c>
      <c r="H1005" t="s">
        <v>20</v>
      </c>
      <c r="I1005">
        <v>0</v>
      </c>
      <c r="J1005">
        <v>50</v>
      </c>
      <c r="K1005">
        <v>0</v>
      </c>
      <c r="L1005">
        <v>1</v>
      </c>
    </row>
    <row r="1006" spans="1:12">
      <c r="A1006">
        <v>5651378</v>
      </c>
      <c r="B1006">
        <v>36</v>
      </c>
      <c r="C1006" t="s">
        <v>12</v>
      </c>
      <c r="D1006" t="s">
        <v>21</v>
      </c>
      <c r="E1006" t="s">
        <v>18</v>
      </c>
      <c r="F1006" t="s">
        <v>26</v>
      </c>
      <c r="G1006">
        <v>100171.69</v>
      </c>
      <c r="H1006" t="s">
        <v>20</v>
      </c>
      <c r="I1006">
        <v>0</v>
      </c>
      <c r="J1006">
        <v>65</v>
      </c>
      <c r="K1006">
        <v>0</v>
      </c>
      <c r="L1006">
        <v>0</v>
      </c>
    </row>
    <row r="1007" spans="1:12">
      <c r="A1007">
        <v>5656173</v>
      </c>
      <c r="B1007">
        <v>33</v>
      </c>
      <c r="C1007" t="s">
        <v>12</v>
      </c>
      <c r="D1007" t="s">
        <v>13</v>
      </c>
      <c r="E1007" t="s">
        <v>14</v>
      </c>
      <c r="F1007" t="s">
        <v>23</v>
      </c>
      <c r="G1007">
        <v>110517.33</v>
      </c>
      <c r="H1007" t="s">
        <v>16</v>
      </c>
      <c r="I1007">
        <v>0</v>
      </c>
      <c r="J1007">
        <v>40</v>
      </c>
      <c r="K1007">
        <v>0</v>
      </c>
      <c r="L1007">
        <v>0</v>
      </c>
    </row>
    <row r="1008" spans="1:12">
      <c r="A1008">
        <v>5660878</v>
      </c>
      <c r="B1008">
        <v>33</v>
      </c>
      <c r="C1008" t="s">
        <v>12</v>
      </c>
      <c r="D1008" t="s">
        <v>24</v>
      </c>
      <c r="E1008" t="s">
        <v>25</v>
      </c>
      <c r="F1008" t="s">
        <v>39</v>
      </c>
      <c r="G1008">
        <v>43867.42</v>
      </c>
      <c r="H1008" t="s">
        <v>20</v>
      </c>
      <c r="I1008">
        <v>0</v>
      </c>
      <c r="J1008">
        <v>75</v>
      </c>
      <c r="K1008">
        <v>15024</v>
      </c>
      <c r="L1008">
        <v>1</v>
      </c>
    </row>
    <row r="1009" spans="1:12">
      <c r="A1009">
        <v>5667613</v>
      </c>
      <c r="B1009">
        <v>37</v>
      </c>
      <c r="C1009" t="s">
        <v>34</v>
      </c>
      <c r="D1009" t="s">
        <v>38</v>
      </c>
      <c r="E1009" t="s">
        <v>18</v>
      </c>
      <c r="F1009" t="s">
        <v>46</v>
      </c>
      <c r="G1009">
        <v>154025.31</v>
      </c>
      <c r="H1009" t="s">
        <v>20</v>
      </c>
      <c r="I1009">
        <v>0</v>
      </c>
      <c r="J1009">
        <v>37</v>
      </c>
      <c r="K1009">
        <v>0</v>
      </c>
      <c r="L1009">
        <v>0</v>
      </c>
    </row>
    <row r="1010" spans="1:12">
      <c r="A1010">
        <v>5676649</v>
      </c>
      <c r="B1010">
        <v>47</v>
      </c>
      <c r="C1010" t="s">
        <v>34</v>
      </c>
      <c r="D1010" t="s">
        <v>38</v>
      </c>
      <c r="E1010" t="s">
        <v>22</v>
      </c>
      <c r="F1010" t="s">
        <v>27</v>
      </c>
      <c r="G1010">
        <v>123669.96</v>
      </c>
      <c r="H1010" t="s">
        <v>16</v>
      </c>
      <c r="I1010">
        <v>0</v>
      </c>
      <c r="J1010">
        <v>55</v>
      </c>
      <c r="K1010">
        <v>0</v>
      </c>
      <c r="L1010">
        <v>0</v>
      </c>
    </row>
    <row r="1011" spans="1:12">
      <c r="A1011">
        <v>5682046</v>
      </c>
      <c r="B1011">
        <v>56</v>
      </c>
      <c r="C1011" t="s">
        <v>12</v>
      </c>
      <c r="D1011" t="s">
        <v>21</v>
      </c>
      <c r="E1011" t="s">
        <v>18</v>
      </c>
      <c r="F1011" t="s">
        <v>23</v>
      </c>
      <c r="G1011">
        <v>36985.480000000003</v>
      </c>
      <c r="H1011" t="s">
        <v>16</v>
      </c>
      <c r="I1011">
        <v>0</v>
      </c>
      <c r="J1011">
        <v>38</v>
      </c>
      <c r="K1011">
        <v>0</v>
      </c>
      <c r="L1011">
        <v>0</v>
      </c>
    </row>
    <row r="1012" spans="1:12">
      <c r="A1012">
        <v>5689746</v>
      </c>
      <c r="B1012">
        <v>48</v>
      </c>
      <c r="C1012" t="s">
        <v>36</v>
      </c>
      <c r="D1012" t="s">
        <v>21</v>
      </c>
      <c r="E1012" t="s">
        <v>25</v>
      </c>
      <c r="F1012" t="s">
        <v>27</v>
      </c>
      <c r="G1012">
        <v>23457.66</v>
      </c>
      <c r="H1012" t="s">
        <v>20</v>
      </c>
      <c r="I1012">
        <v>0</v>
      </c>
      <c r="J1012">
        <v>38</v>
      </c>
      <c r="K1012">
        <v>7298</v>
      </c>
      <c r="L1012">
        <v>1</v>
      </c>
    </row>
    <row r="1013" spans="1:12">
      <c r="A1013">
        <v>5692322</v>
      </c>
      <c r="B1013">
        <v>23</v>
      </c>
      <c r="C1013" t="s">
        <v>12</v>
      </c>
      <c r="D1013" t="s">
        <v>24</v>
      </c>
      <c r="E1013" t="s">
        <v>18</v>
      </c>
      <c r="F1013" t="s">
        <v>41</v>
      </c>
      <c r="G1013">
        <v>99024.29</v>
      </c>
      <c r="H1013" t="s">
        <v>16</v>
      </c>
      <c r="I1013">
        <v>0</v>
      </c>
      <c r="J1013">
        <v>40</v>
      </c>
      <c r="K1013">
        <v>0</v>
      </c>
      <c r="L1013">
        <v>0</v>
      </c>
    </row>
    <row r="1014" spans="1:12">
      <c r="A1014">
        <v>5694516</v>
      </c>
      <c r="B1014">
        <v>51</v>
      </c>
      <c r="C1014" t="s">
        <v>40</v>
      </c>
      <c r="D1014" t="s">
        <v>43</v>
      </c>
      <c r="E1014" t="s">
        <v>25</v>
      </c>
      <c r="F1014" t="s">
        <v>39</v>
      </c>
      <c r="G1014">
        <v>35189.660000000003</v>
      </c>
      <c r="H1014" t="s">
        <v>20</v>
      </c>
      <c r="I1014">
        <v>0</v>
      </c>
      <c r="J1014">
        <v>40</v>
      </c>
      <c r="K1014">
        <v>15024</v>
      </c>
      <c r="L1014">
        <v>1</v>
      </c>
    </row>
    <row r="1015" spans="1:12">
      <c r="A1015">
        <v>5695998</v>
      </c>
      <c r="B1015">
        <v>42</v>
      </c>
      <c r="C1015" t="s">
        <v>12</v>
      </c>
      <c r="D1015" t="s">
        <v>21</v>
      </c>
      <c r="E1015" t="s">
        <v>25</v>
      </c>
      <c r="F1015" t="s">
        <v>27</v>
      </c>
      <c r="G1015">
        <v>23637.85</v>
      </c>
      <c r="H1015" t="s">
        <v>20</v>
      </c>
      <c r="I1015">
        <v>0</v>
      </c>
      <c r="J1015">
        <v>48</v>
      </c>
      <c r="K1015">
        <v>0</v>
      </c>
      <c r="L1015">
        <v>0</v>
      </c>
    </row>
    <row r="1016" spans="1:12">
      <c r="A1016">
        <v>5699057</v>
      </c>
      <c r="B1016">
        <v>37</v>
      </c>
      <c r="C1016" t="s">
        <v>12</v>
      </c>
      <c r="D1016" t="s">
        <v>17</v>
      </c>
      <c r="E1016" t="s">
        <v>25</v>
      </c>
      <c r="F1016" t="s">
        <v>23</v>
      </c>
      <c r="G1016">
        <v>50264.74</v>
      </c>
      <c r="H1016" t="s">
        <v>20</v>
      </c>
      <c r="I1016">
        <v>0</v>
      </c>
      <c r="J1016">
        <v>40</v>
      </c>
      <c r="K1016">
        <v>0</v>
      </c>
      <c r="L1016">
        <v>0</v>
      </c>
    </row>
    <row r="1017" spans="1:12">
      <c r="A1017">
        <v>5724484</v>
      </c>
      <c r="B1017">
        <v>33</v>
      </c>
      <c r="C1017" t="s">
        <v>12</v>
      </c>
      <c r="D1017" t="s">
        <v>24</v>
      </c>
      <c r="E1017" t="s">
        <v>25</v>
      </c>
      <c r="F1017" t="s">
        <v>27</v>
      </c>
      <c r="G1017">
        <v>49895.96</v>
      </c>
      <c r="H1017" t="s">
        <v>20</v>
      </c>
      <c r="I1017">
        <v>0</v>
      </c>
      <c r="J1017">
        <v>45</v>
      </c>
      <c r="K1017">
        <v>11236</v>
      </c>
      <c r="L1017">
        <v>1</v>
      </c>
    </row>
    <row r="1018" spans="1:12">
      <c r="A1018">
        <v>5725170</v>
      </c>
      <c r="B1018">
        <v>26</v>
      </c>
      <c r="C1018" t="s">
        <v>12</v>
      </c>
      <c r="D1018" t="s">
        <v>13</v>
      </c>
      <c r="E1018" t="s">
        <v>18</v>
      </c>
      <c r="F1018" t="s">
        <v>39</v>
      </c>
      <c r="G1018">
        <v>66656.23</v>
      </c>
      <c r="H1018" t="s">
        <v>16</v>
      </c>
      <c r="I1018">
        <v>0</v>
      </c>
      <c r="J1018">
        <v>35</v>
      </c>
      <c r="K1018">
        <v>0</v>
      </c>
      <c r="L1018">
        <v>0</v>
      </c>
    </row>
    <row r="1019" spans="1:12">
      <c r="A1019">
        <v>5731876</v>
      </c>
      <c r="B1019">
        <v>35</v>
      </c>
      <c r="C1019" t="s">
        <v>12</v>
      </c>
      <c r="D1019" t="s">
        <v>24</v>
      </c>
      <c r="E1019" t="s">
        <v>22</v>
      </c>
      <c r="F1019" t="s">
        <v>27</v>
      </c>
      <c r="G1019">
        <v>76610.289999999994</v>
      </c>
      <c r="H1019" t="s">
        <v>16</v>
      </c>
      <c r="I1019">
        <v>0</v>
      </c>
      <c r="J1019">
        <v>40</v>
      </c>
      <c r="K1019">
        <v>0</v>
      </c>
      <c r="L1019">
        <v>0</v>
      </c>
    </row>
    <row r="1020" spans="1:12">
      <c r="A1020">
        <v>5732672</v>
      </c>
      <c r="B1020">
        <v>57</v>
      </c>
      <c r="C1020" t="s">
        <v>40</v>
      </c>
      <c r="D1020" t="s">
        <v>13</v>
      </c>
      <c r="E1020" t="s">
        <v>22</v>
      </c>
      <c r="F1020" t="s">
        <v>15</v>
      </c>
      <c r="G1020">
        <v>52295.23</v>
      </c>
      <c r="H1020" t="s">
        <v>20</v>
      </c>
      <c r="I1020">
        <v>0</v>
      </c>
      <c r="J1020">
        <v>40</v>
      </c>
      <c r="K1020">
        <v>0</v>
      </c>
      <c r="L1020">
        <v>0</v>
      </c>
    </row>
    <row r="1021" spans="1:12">
      <c r="A1021">
        <v>5733981</v>
      </c>
      <c r="B1021">
        <v>28</v>
      </c>
      <c r="C1021" t="s">
        <v>12</v>
      </c>
      <c r="D1021" t="s">
        <v>21</v>
      </c>
      <c r="E1021" t="s">
        <v>25</v>
      </c>
      <c r="F1021" t="s">
        <v>19</v>
      </c>
      <c r="G1021">
        <v>64633.82</v>
      </c>
      <c r="H1021" t="s">
        <v>20</v>
      </c>
      <c r="I1021">
        <v>0</v>
      </c>
      <c r="J1021">
        <v>45</v>
      </c>
      <c r="K1021">
        <v>4626</v>
      </c>
      <c r="L1021">
        <v>1</v>
      </c>
    </row>
    <row r="1022" spans="1:12">
      <c r="A1022">
        <v>5737573</v>
      </c>
      <c r="B1022">
        <v>33</v>
      </c>
      <c r="C1022" t="s">
        <v>12</v>
      </c>
      <c r="D1022" t="s">
        <v>21</v>
      </c>
      <c r="E1022" t="s">
        <v>18</v>
      </c>
      <c r="F1022" t="s">
        <v>15</v>
      </c>
      <c r="G1022">
        <v>61253.63</v>
      </c>
      <c r="H1022" t="s">
        <v>20</v>
      </c>
      <c r="I1022">
        <v>0</v>
      </c>
      <c r="J1022">
        <v>40</v>
      </c>
      <c r="K1022">
        <v>0</v>
      </c>
      <c r="L1022">
        <v>0</v>
      </c>
    </row>
    <row r="1023" spans="1:12">
      <c r="A1023">
        <v>5739472</v>
      </c>
      <c r="B1023">
        <v>42</v>
      </c>
      <c r="C1023" t="s">
        <v>37</v>
      </c>
      <c r="D1023" t="s">
        <v>17</v>
      </c>
      <c r="E1023" t="s">
        <v>22</v>
      </c>
      <c r="F1023" t="s">
        <v>39</v>
      </c>
      <c r="G1023">
        <v>42782.43</v>
      </c>
      <c r="H1023" t="s">
        <v>20</v>
      </c>
      <c r="I1023">
        <v>0</v>
      </c>
      <c r="J1023">
        <v>40</v>
      </c>
      <c r="K1023">
        <v>0</v>
      </c>
      <c r="L1023">
        <v>0</v>
      </c>
    </row>
    <row r="1024" spans="1:12">
      <c r="A1024">
        <v>5743147</v>
      </c>
      <c r="B1024">
        <v>22</v>
      </c>
      <c r="C1024" t="s">
        <v>12</v>
      </c>
      <c r="D1024" t="s">
        <v>13</v>
      </c>
      <c r="E1024" t="s">
        <v>18</v>
      </c>
      <c r="F1024" t="s">
        <v>15</v>
      </c>
      <c r="G1024">
        <v>65127.040000000001</v>
      </c>
      <c r="H1024" t="s">
        <v>20</v>
      </c>
      <c r="I1024">
        <v>0</v>
      </c>
      <c r="J1024">
        <v>50</v>
      </c>
      <c r="K1024">
        <v>0</v>
      </c>
      <c r="L1024">
        <v>0</v>
      </c>
    </row>
    <row r="1025" spans="1:12">
      <c r="A1025">
        <v>5747351</v>
      </c>
      <c r="B1025">
        <v>33</v>
      </c>
      <c r="C1025" t="s">
        <v>12</v>
      </c>
      <c r="D1025" t="s">
        <v>33</v>
      </c>
      <c r="E1025" t="s">
        <v>25</v>
      </c>
      <c r="F1025" t="s">
        <v>41</v>
      </c>
      <c r="G1025">
        <v>44356.81</v>
      </c>
      <c r="H1025" t="s">
        <v>20</v>
      </c>
      <c r="I1025">
        <v>0</v>
      </c>
      <c r="J1025">
        <v>15</v>
      </c>
      <c r="K1025">
        <v>0</v>
      </c>
      <c r="L1025">
        <v>0</v>
      </c>
    </row>
    <row r="1026" spans="1:12">
      <c r="A1026">
        <v>5756084</v>
      </c>
      <c r="B1026">
        <v>78</v>
      </c>
      <c r="C1026" t="s">
        <v>50</v>
      </c>
      <c r="D1026" t="s">
        <v>17</v>
      </c>
      <c r="E1026" t="s">
        <v>32</v>
      </c>
      <c r="F1026" t="s">
        <v>50</v>
      </c>
      <c r="G1026">
        <v>87209.25</v>
      </c>
      <c r="H1026" t="s">
        <v>16</v>
      </c>
      <c r="I1026">
        <v>0</v>
      </c>
      <c r="J1026">
        <v>4</v>
      </c>
      <c r="K1026">
        <v>0</v>
      </c>
      <c r="L1026">
        <v>0</v>
      </c>
    </row>
    <row r="1027" spans="1:12">
      <c r="A1027">
        <v>5761158</v>
      </c>
      <c r="B1027">
        <v>41</v>
      </c>
      <c r="C1027" t="s">
        <v>12</v>
      </c>
      <c r="D1027" t="s">
        <v>21</v>
      </c>
      <c r="E1027" t="s">
        <v>25</v>
      </c>
      <c r="F1027" t="s">
        <v>26</v>
      </c>
      <c r="G1027">
        <v>59515.360000000001</v>
      </c>
      <c r="H1027" t="s">
        <v>20</v>
      </c>
      <c r="I1027">
        <v>0</v>
      </c>
      <c r="J1027">
        <v>40</v>
      </c>
      <c r="K1027">
        <v>0</v>
      </c>
      <c r="L1027">
        <v>0</v>
      </c>
    </row>
    <row r="1028" spans="1:12">
      <c r="A1028">
        <v>5774108</v>
      </c>
      <c r="B1028">
        <v>20</v>
      </c>
      <c r="C1028" t="s">
        <v>12</v>
      </c>
      <c r="D1028" t="s">
        <v>13</v>
      </c>
      <c r="E1028" t="s">
        <v>18</v>
      </c>
      <c r="F1028" t="s">
        <v>26</v>
      </c>
      <c r="G1028">
        <v>97111.81</v>
      </c>
      <c r="H1028" t="s">
        <v>20</v>
      </c>
      <c r="I1028">
        <v>0</v>
      </c>
      <c r="J1028">
        <v>40</v>
      </c>
      <c r="K1028">
        <v>0</v>
      </c>
      <c r="L1028">
        <v>0</v>
      </c>
    </row>
    <row r="1029" spans="1:12">
      <c r="A1029">
        <v>5775093</v>
      </c>
      <c r="B1029">
        <v>41</v>
      </c>
      <c r="C1029" t="s">
        <v>12</v>
      </c>
      <c r="D1029" t="s">
        <v>24</v>
      </c>
      <c r="E1029" t="s">
        <v>25</v>
      </c>
      <c r="F1029" t="s">
        <v>39</v>
      </c>
      <c r="G1029">
        <v>45246.6</v>
      </c>
      <c r="H1029" t="s">
        <v>20</v>
      </c>
      <c r="I1029">
        <v>0</v>
      </c>
      <c r="J1029">
        <v>60</v>
      </c>
      <c r="K1029">
        <v>0</v>
      </c>
      <c r="L1029">
        <v>0</v>
      </c>
    </row>
    <row r="1030" spans="1:12">
      <c r="A1030">
        <v>5777238</v>
      </c>
      <c r="B1030">
        <v>24</v>
      </c>
      <c r="C1030" t="s">
        <v>37</v>
      </c>
      <c r="D1030" t="s">
        <v>33</v>
      </c>
      <c r="E1030" t="s">
        <v>18</v>
      </c>
      <c r="F1030" t="s">
        <v>39</v>
      </c>
      <c r="G1030">
        <v>65624.31</v>
      </c>
      <c r="H1030" t="s">
        <v>20</v>
      </c>
      <c r="I1030">
        <v>0</v>
      </c>
      <c r="J1030">
        <v>20</v>
      </c>
      <c r="K1030">
        <v>0</v>
      </c>
      <c r="L1030">
        <v>0</v>
      </c>
    </row>
    <row r="1031" spans="1:12">
      <c r="A1031">
        <v>5781174</v>
      </c>
      <c r="B1031">
        <v>41</v>
      </c>
      <c r="C1031" t="s">
        <v>40</v>
      </c>
      <c r="D1031" t="s">
        <v>33</v>
      </c>
      <c r="E1031" t="s">
        <v>22</v>
      </c>
      <c r="F1031" t="s">
        <v>39</v>
      </c>
      <c r="G1031">
        <v>122572.32</v>
      </c>
      <c r="H1031" t="s">
        <v>16</v>
      </c>
      <c r="I1031">
        <v>0</v>
      </c>
      <c r="J1031">
        <v>40</v>
      </c>
      <c r="K1031">
        <v>0</v>
      </c>
      <c r="L1031">
        <v>0</v>
      </c>
    </row>
    <row r="1032" spans="1:12">
      <c r="A1032">
        <v>5781339</v>
      </c>
      <c r="B1032">
        <v>48</v>
      </c>
      <c r="C1032" t="s">
        <v>12</v>
      </c>
      <c r="D1032" t="s">
        <v>13</v>
      </c>
      <c r="E1032" t="s">
        <v>25</v>
      </c>
      <c r="F1032" t="s">
        <v>19</v>
      </c>
      <c r="G1032">
        <v>42012.18</v>
      </c>
      <c r="H1032" t="s">
        <v>20</v>
      </c>
      <c r="I1032">
        <v>0</v>
      </c>
      <c r="J1032">
        <v>45</v>
      </c>
      <c r="K1032">
        <v>1418</v>
      </c>
      <c r="L1032">
        <v>1</v>
      </c>
    </row>
    <row r="1033" spans="1:12">
      <c r="A1033">
        <v>5785387</v>
      </c>
      <c r="B1033">
        <v>40</v>
      </c>
      <c r="C1033" t="s">
        <v>34</v>
      </c>
      <c r="D1033" t="s">
        <v>33</v>
      </c>
      <c r="E1033" t="s">
        <v>14</v>
      </c>
      <c r="F1033" t="s">
        <v>27</v>
      </c>
      <c r="G1033">
        <v>136067.1</v>
      </c>
      <c r="H1033" t="s">
        <v>16</v>
      </c>
      <c r="I1033">
        <v>0</v>
      </c>
      <c r="J1033">
        <v>20</v>
      </c>
      <c r="K1033">
        <v>0</v>
      </c>
      <c r="L1033">
        <v>0</v>
      </c>
    </row>
    <row r="1034" spans="1:12">
      <c r="A1034">
        <v>5789633</v>
      </c>
      <c r="B1034">
        <v>57</v>
      </c>
      <c r="C1034" t="s">
        <v>12</v>
      </c>
      <c r="D1034" t="s">
        <v>21</v>
      </c>
      <c r="E1034" t="s">
        <v>25</v>
      </c>
      <c r="F1034" t="s">
        <v>27</v>
      </c>
      <c r="G1034">
        <v>35210.769999999997</v>
      </c>
      <c r="H1034" t="s">
        <v>20</v>
      </c>
      <c r="I1034">
        <v>0</v>
      </c>
      <c r="J1034">
        <v>40</v>
      </c>
      <c r="K1034">
        <v>0</v>
      </c>
      <c r="L1034">
        <v>0</v>
      </c>
    </row>
    <row r="1035" spans="1:12">
      <c r="A1035">
        <v>5803773</v>
      </c>
      <c r="B1035">
        <v>24</v>
      </c>
      <c r="C1035" t="s">
        <v>12</v>
      </c>
      <c r="D1035" t="s">
        <v>13</v>
      </c>
      <c r="E1035" t="s">
        <v>18</v>
      </c>
      <c r="F1035" t="s">
        <v>29</v>
      </c>
      <c r="G1035">
        <v>87199.48</v>
      </c>
      <c r="H1035" t="s">
        <v>20</v>
      </c>
      <c r="I1035">
        <v>0</v>
      </c>
      <c r="J1035">
        <v>40</v>
      </c>
      <c r="K1035">
        <v>0</v>
      </c>
      <c r="L1035">
        <v>0</v>
      </c>
    </row>
    <row r="1036" spans="1:12">
      <c r="A1036">
        <v>5804397</v>
      </c>
      <c r="B1036">
        <v>37</v>
      </c>
      <c r="C1036" t="s">
        <v>12</v>
      </c>
      <c r="D1036" t="s">
        <v>21</v>
      </c>
      <c r="E1036" t="s">
        <v>22</v>
      </c>
      <c r="F1036" t="s">
        <v>23</v>
      </c>
      <c r="G1036">
        <v>162411.79999999999</v>
      </c>
      <c r="H1036" t="s">
        <v>16</v>
      </c>
      <c r="I1036">
        <v>0</v>
      </c>
      <c r="J1036">
        <v>45</v>
      </c>
      <c r="K1036">
        <v>0</v>
      </c>
      <c r="L1036">
        <v>0</v>
      </c>
    </row>
    <row r="1037" spans="1:12">
      <c r="A1037">
        <v>5806158</v>
      </c>
      <c r="B1037">
        <v>34</v>
      </c>
      <c r="C1037" t="s">
        <v>34</v>
      </c>
      <c r="D1037" t="s">
        <v>13</v>
      </c>
      <c r="E1037" t="s">
        <v>22</v>
      </c>
      <c r="F1037" t="s">
        <v>23</v>
      </c>
      <c r="G1037">
        <v>201606.08</v>
      </c>
      <c r="H1037" t="s">
        <v>16</v>
      </c>
      <c r="I1037">
        <v>0</v>
      </c>
      <c r="J1037">
        <v>50</v>
      </c>
      <c r="K1037">
        <v>0</v>
      </c>
      <c r="L1037">
        <v>0</v>
      </c>
    </row>
    <row r="1038" spans="1:12">
      <c r="A1038">
        <v>5808981</v>
      </c>
      <c r="B1038">
        <v>53</v>
      </c>
      <c r="C1038" t="s">
        <v>12</v>
      </c>
      <c r="D1038" t="s">
        <v>13</v>
      </c>
      <c r="E1038" t="s">
        <v>25</v>
      </c>
      <c r="F1038" t="s">
        <v>23</v>
      </c>
      <c r="G1038">
        <v>31969.17</v>
      </c>
      <c r="H1038" t="s">
        <v>20</v>
      </c>
      <c r="I1038">
        <v>0</v>
      </c>
      <c r="J1038">
        <v>50</v>
      </c>
      <c r="K1038">
        <v>5815</v>
      </c>
      <c r="L1038">
        <v>1</v>
      </c>
    </row>
    <row r="1039" spans="1:12">
      <c r="A1039">
        <v>5810743</v>
      </c>
      <c r="B1039">
        <v>25</v>
      </c>
      <c r="C1039" t="s">
        <v>12</v>
      </c>
      <c r="D1039" t="s">
        <v>13</v>
      </c>
      <c r="E1039" t="s">
        <v>14</v>
      </c>
      <c r="F1039" t="s">
        <v>23</v>
      </c>
      <c r="G1039">
        <v>98744.639999999999</v>
      </c>
      <c r="H1039" t="s">
        <v>20</v>
      </c>
      <c r="I1039">
        <v>0</v>
      </c>
      <c r="J1039">
        <v>40</v>
      </c>
      <c r="K1039">
        <v>0</v>
      </c>
      <c r="L1039">
        <v>0</v>
      </c>
    </row>
    <row r="1040" spans="1:12">
      <c r="A1040">
        <v>5811179</v>
      </c>
      <c r="B1040">
        <v>45</v>
      </c>
      <c r="C1040" t="s">
        <v>37</v>
      </c>
      <c r="D1040" t="s">
        <v>33</v>
      </c>
      <c r="E1040" t="s">
        <v>25</v>
      </c>
      <c r="F1040" t="s">
        <v>39</v>
      </c>
      <c r="G1040">
        <v>31682.89</v>
      </c>
      <c r="H1040" t="s">
        <v>20</v>
      </c>
      <c r="I1040">
        <v>0</v>
      </c>
      <c r="J1040">
        <v>60</v>
      </c>
      <c r="K1040">
        <v>9853</v>
      </c>
      <c r="L1040">
        <v>1</v>
      </c>
    </row>
    <row r="1041" spans="1:12">
      <c r="A1041">
        <v>5814172</v>
      </c>
      <c r="B1041">
        <v>57</v>
      </c>
      <c r="C1041" t="s">
        <v>12</v>
      </c>
      <c r="D1041" t="s">
        <v>44</v>
      </c>
      <c r="E1041" t="s">
        <v>32</v>
      </c>
      <c r="F1041" t="s">
        <v>15</v>
      </c>
      <c r="G1041">
        <v>299857.24</v>
      </c>
      <c r="H1041" t="s">
        <v>20</v>
      </c>
      <c r="I1041">
        <v>0</v>
      </c>
      <c r="J1041">
        <v>52</v>
      </c>
      <c r="K1041">
        <v>0</v>
      </c>
      <c r="L1041">
        <v>0</v>
      </c>
    </row>
    <row r="1042" spans="1:12">
      <c r="A1042">
        <v>5815613</v>
      </c>
      <c r="B1042">
        <v>39</v>
      </c>
      <c r="C1042" t="s">
        <v>12</v>
      </c>
      <c r="D1042" t="s">
        <v>21</v>
      </c>
      <c r="E1042" t="s">
        <v>14</v>
      </c>
      <c r="F1042" t="s">
        <v>23</v>
      </c>
      <c r="G1042">
        <v>82367.92</v>
      </c>
      <c r="H1042" t="s">
        <v>16</v>
      </c>
      <c r="I1042">
        <v>0</v>
      </c>
      <c r="J1042">
        <v>20</v>
      </c>
      <c r="K1042">
        <v>0</v>
      </c>
      <c r="L1042">
        <v>0</v>
      </c>
    </row>
    <row r="1043" spans="1:12">
      <c r="A1043">
        <v>5816381</v>
      </c>
      <c r="B1043">
        <v>45</v>
      </c>
      <c r="C1043" t="s">
        <v>34</v>
      </c>
      <c r="D1043" t="s">
        <v>13</v>
      </c>
      <c r="E1043" t="s">
        <v>25</v>
      </c>
      <c r="F1043" t="s">
        <v>27</v>
      </c>
      <c r="G1043">
        <v>27896.05</v>
      </c>
      <c r="H1043" t="s">
        <v>20</v>
      </c>
      <c r="I1043">
        <v>0</v>
      </c>
      <c r="J1043">
        <v>80</v>
      </c>
      <c r="K1043">
        <v>0</v>
      </c>
      <c r="L1043">
        <v>0</v>
      </c>
    </row>
    <row r="1044" spans="1:12">
      <c r="A1044">
        <v>5820306</v>
      </c>
      <c r="B1044">
        <v>62</v>
      </c>
      <c r="C1044" t="s">
        <v>50</v>
      </c>
      <c r="D1044" t="s">
        <v>44</v>
      </c>
      <c r="E1044" t="s">
        <v>18</v>
      </c>
      <c r="F1044" t="s">
        <v>50</v>
      </c>
      <c r="G1044">
        <v>302520.43</v>
      </c>
      <c r="H1044" t="s">
        <v>16</v>
      </c>
      <c r="I1044">
        <v>0</v>
      </c>
      <c r="J1044">
        <v>40</v>
      </c>
      <c r="K1044">
        <v>0</v>
      </c>
      <c r="L1044">
        <v>0</v>
      </c>
    </row>
    <row r="1045" spans="1:12">
      <c r="A1045">
        <v>5836240</v>
      </c>
      <c r="B1045">
        <v>43</v>
      </c>
      <c r="C1045" t="s">
        <v>12</v>
      </c>
      <c r="D1045" t="s">
        <v>33</v>
      </c>
      <c r="E1045" t="s">
        <v>25</v>
      </c>
      <c r="F1045" t="s">
        <v>27</v>
      </c>
      <c r="G1045">
        <v>326956.83</v>
      </c>
      <c r="H1045" t="s">
        <v>16</v>
      </c>
      <c r="I1045">
        <v>0</v>
      </c>
      <c r="J1045">
        <v>32</v>
      </c>
      <c r="K1045">
        <v>15024</v>
      </c>
      <c r="L1045">
        <v>1</v>
      </c>
    </row>
    <row r="1046" spans="1:12">
      <c r="A1046">
        <v>5837028</v>
      </c>
      <c r="B1046">
        <v>21</v>
      </c>
      <c r="C1046" t="s">
        <v>12</v>
      </c>
      <c r="D1046" t="s">
        <v>13</v>
      </c>
      <c r="E1046" t="s">
        <v>18</v>
      </c>
      <c r="F1046" t="s">
        <v>30</v>
      </c>
      <c r="G1046">
        <v>290175.87</v>
      </c>
      <c r="H1046" t="s">
        <v>16</v>
      </c>
      <c r="I1046">
        <v>0</v>
      </c>
      <c r="J1046">
        <v>20</v>
      </c>
      <c r="K1046">
        <v>0</v>
      </c>
      <c r="L1046">
        <v>0</v>
      </c>
    </row>
    <row r="1047" spans="1:12">
      <c r="A1047">
        <v>5841031</v>
      </c>
      <c r="B1047">
        <v>46</v>
      </c>
      <c r="C1047" t="s">
        <v>12</v>
      </c>
      <c r="D1047" t="s">
        <v>31</v>
      </c>
      <c r="E1047" t="s">
        <v>22</v>
      </c>
      <c r="F1047" t="s">
        <v>29</v>
      </c>
      <c r="G1047">
        <v>216606.07</v>
      </c>
      <c r="H1047" t="s">
        <v>20</v>
      </c>
      <c r="I1047">
        <v>0</v>
      </c>
      <c r="J1047">
        <v>40</v>
      </c>
      <c r="K1047">
        <v>0</v>
      </c>
      <c r="L1047">
        <v>0</v>
      </c>
    </row>
    <row r="1048" spans="1:12">
      <c r="A1048">
        <v>5841146</v>
      </c>
      <c r="B1048">
        <v>64</v>
      </c>
      <c r="C1048" t="s">
        <v>50</v>
      </c>
      <c r="D1048" t="s">
        <v>38</v>
      </c>
      <c r="E1048" t="s">
        <v>32</v>
      </c>
      <c r="F1048" t="s">
        <v>50</v>
      </c>
      <c r="G1048">
        <v>83849.61</v>
      </c>
      <c r="H1048" t="s">
        <v>16</v>
      </c>
      <c r="I1048">
        <v>0</v>
      </c>
      <c r="J1048">
        <v>35</v>
      </c>
      <c r="K1048">
        <v>0</v>
      </c>
      <c r="L1048">
        <v>0</v>
      </c>
    </row>
    <row r="1049" spans="1:12">
      <c r="A1049">
        <v>5848103</v>
      </c>
      <c r="B1049">
        <v>50</v>
      </c>
      <c r="C1049" t="s">
        <v>12</v>
      </c>
      <c r="D1049" t="s">
        <v>21</v>
      </c>
      <c r="E1049" t="s">
        <v>25</v>
      </c>
      <c r="F1049" t="s">
        <v>45</v>
      </c>
      <c r="G1049">
        <v>15828.78</v>
      </c>
      <c r="H1049" t="s">
        <v>20</v>
      </c>
      <c r="I1049">
        <v>0</v>
      </c>
      <c r="J1049">
        <v>45</v>
      </c>
      <c r="K1049">
        <v>0</v>
      </c>
      <c r="L1049">
        <v>0</v>
      </c>
    </row>
    <row r="1050" spans="1:12">
      <c r="A1050">
        <v>5848478</v>
      </c>
      <c r="B1050">
        <v>26</v>
      </c>
      <c r="C1050" t="s">
        <v>12</v>
      </c>
      <c r="D1050" t="s">
        <v>31</v>
      </c>
      <c r="E1050" t="s">
        <v>18</v>
      </c>
      <c r="F1050" t="s">
        <v>26</v>
      </c>
      <c r="G1050">
        <v>105608.42</v>
      </c>
      <c r="H1050" t="s">
        <v>20</v>
      </c>
      <c r="I1050">
        <v>0</v>
      </c>
      <c r="J1050">
        <v>48</v>
      </c>
      <c r="K1050">
        <v>0</v>
      </c>
      <c r="L1050">
        <v>0</v>
      </c>
    </row>
    <row r="1051" spans="1:12">
      <c r="A1051">
        <v>5853392</v>
      </c>
      <c r="B1051">
        <v>56</v>
      </c>
      <c r="C1051" t="s">
        <v>12</v>
      </c>
      <c r="D1051" t="s">
        <v>33</v>
      </c>
      <c r="E1051" t="s">
        <v>25</v>
      </c>
      <c r="F1051" t="s">
        <v>39</v>
      </c>
      <c r="G1051">
        <v>44065.89</v>
      </c>
      <c r="H1051" t="s">
        <v>20</v>
      </c>
      <c r="I1051">
        <v>0</v>
      </c>
      <c r="J1051">
        <v>40</v>
      </c>
      <c r="K1051">
        <v>5885</v>
      </c>
      <c r="L1051">
        <v>1</v>
      </c>
    </row>
    <row r="1052" spans="1:12">
      <c r="A1052">
        <v>5854012</v>
      </c>
      <c r="B1052">
        <v>44</v>
      </c>
      <c r="C1052" t="s">
        <v>12</v>
      </c>
      <c r="D1052" t="s">
        <v>24</v>
      </c>
      <c r="E1052" t="s">
        <v>25</v>
      </c>
      <c r="F1052" t="s">
        <v>41</v>
      </c>
      <c r="G1052">
        <v>25134.57</v>
      </c>
      <c r="H1052" t="s">
        <v>20</v>
      </c>
      <c r="I1052">
        <v>0</v>
      </c>
      <c r="J1052">
        <v>40</v>
      </c>
      <c r="K1052">
        <v>0</v>
      </c>
      <c r="L1052">
        <v>0</v>
      </c>
    </row>
    <row r="1053" spans="1:12">
      <c r="A1053">
        <v>5866998</v>
      </c>
      <c r="B1053">
        <v>42</v>
      </c>
      <c r="C1053" t="s">
        <v>12</v>
      </c>
      <c r="D1053" t="s">
        <v>42</v>
      </c>
      <c r="E1053" t="s">
        <v>18</v>
      </c>
      <c r="F1053" t="s">
        <v>19</v>
      </c>
      <c r="G1053">
        <v>70018.350000000006</v>
      </c>
      <c r="H1053" t="s">
        <v>20</v>
      </c>
      <c r="I1053">
        <v>0</v>
      </c>
      <c r="J1053">
        <v>40</v>
      </c>
      <c r="K1053">
        <v>0</v>
      </c>
      <c r="L1053">
        <v>0</v>
      </c>
    </row>
    <row r="1054" spans="1:12">
      <c r="A1054">
        <v>5867705</v>
      </c>
      <c r="B1054">
        <v>40</v>
      </c>
      <c r="C1054" t="s">
        <v>34</v>
      </c>
      <c r="D1054" t="s">
        <v>24</v>
      </c>
      <c r="E1054" t="s">
        <v>25</v>
      </c>
      <c r="F1054" t="s">
        <v>26</v>
      </c>
      <c r="G1054">
        <v>49315.87</v>
      </c>
      <c r="H1054" t="s">
        <v>20</v>
      </c>
      <c r="I1054">
        <v>0</v>
      </c>
      <c r="J1054">
        <v>30</v>
      </c>
      <c r="K1054">
        <v>0</v>
      </c>
      <c r="L1054">
        <v>0</v>
      </c>
    </row>
    <row r="1055" spans="1:12">
      <c r="A1055">
        <v>5872618</v>
      </c>
      <c r="B1055">
        <v>18</v>
      </c>
      <c r="C1055" t="s">
        <v>50</v>
      </c>
      <c r="D1055" t="s">
        <v>13</v>
      </c>
      <c r="E1055" t="s">
        <v>18</v>
      </c>
      <c r="F1055" t="s">
        <v>50</v>
      </c>
      <c r="G1055">
        <v>33319.519999999997</v>
      </c>
      <c r="H1055" t="s">
        <v>16</v>
      </c>
      <c r="I1055">
        <v>0</v>
      </c>
      <c r="J1055">
        <v>30</v>
      </c>
      <c r="K1055">
        <v>0</v>
      </c>
      <c r="L1055">
        <v>0</v>
      </c>
    </row>
    <row r="1056" spans="1:12">
      <c r="A1056">
        <v>5875221</v>
      </c>
      <c r="B1056">
        <v>20</v>
      </c>
      <c r="C1056" t="s">
        <v>12</v>
      </c>
      <c r="D1056" t="s">
        <v>13</v>
      </c>
      <c r="E1056" t="s">
        <v>18</v>
      </c>
      <c r="F1056" t="s">
        <v>23</v>
      </c>
      <c r="G1056">
        <v>176057.51</v>
      </c>
      <c r="H1056" t="s">
        <v>16</v>
      </c>
      <c r="I1056">
        <v>0</v>
      </c>
      <c r="J1056">
        <v>35</v>
      </c>
      <c r="K1056">
        <v>0</v>
      </c>
      <c r="L1056">
        <v>0</v>
      </c>
    </row>
    <row r="1057" spans="1:12">
      <c r="A1057">
        <v>5877064</v>
      </c>
      <c r="B1057">
        <v>55</v>
      </c>
      <c r="C1057" t="s">
        <v>12</v>
      </c>
      <c r="D1057" t="s">
        <v>21</v>
      </c>
      <c r="E1057" t="s">
        <v>22</v>
      </c>
      <c r="F1057" t="s">
        <v>23</v>
      </c>
      <c r="G1057">
        <v>53682.58</v>
      </c>
      <c r="H1057" t="s">
        <v>16</v>
      </c>
      <c r="I1057">
        <v>0</v>
      </c>
      <c r="J1057">
        <v>40</v>
      </c>
      <c r="K1057">
        <v>0</v>
      </c>
      <c r="L1057">
        <v>0</v>
      </c>
    </row>
    <row r="1058" spans="1:12">
      <c r="A1058">
        <v>5887435</v>
      </c>
      <c r="B1058">
        <v>35</v>
      </c>
      <c r="C1058" t="s">
        <v>12</v>
      </c>
      <c r="D1058" t="s">
        <v>21</v>
      </c>
      <c r="E1058" t="s">
        <v>22</v>
      </c>
      <c r="F1058" t="s">
        <v>26</v>
      </c>
      <c r="G1058">
        <v>255402.74</v>
      </c>
      <c r="H1058" t="s">
        <v>16</v>
      </c>
      <c r="I1058">
        <v>0</v>
      </c>
      <c r="J1058">
        <v>48</v>
      </c>
      <c r="K1058">
        <v>0</v>
      </c>
      <c r="L1058">
        <v>0</v>
      </c>
    </row>
    <row r="1059" spans="1:12">
      <c r="A1059">
        <v>5891316</v>
      </c>
      <c r="B1059">
        <v>42</v>
      </c>
      <c r="C1059" t="s">
        <v>36</v>
      </c>
      <c r="D1059" t="s">
        <v>42</v>
      </c>
      <c r="E1059" t="s">
        <v>25</v>
      </c>
      <c r="F1059" t="s">
        <v>45</v>
      </c>
      <c r="G1059">
        <v>29954.32</v>
      </c>
      <c r="H1059" t="s">
        <v>20</v>
      </c>
      <c r="I1059">
        <v>0</v>
      </c>
      <c r="J1059">
        <v>40</v>
      </c>
      <c r="K1059">
        <v>99999</v>
      </c>
      <c r="L1059">
        <v>1</v>
      </c>
    </row>
    <row r="1060" spans="1:12">
      <c r="A1060">
        <v>5896520</v>
      </c>
      <c r="B1060">
        <v>48</v>
      </c>
      <c r="C1060" t="s">
        <v>34</v>
      </c>
      <c r="D1060" t="s">
        <v>13</v>
      </c>
      <c r="E1060" t="s">
        <v>25</v>
      </c>
      <c r="F1060" t="s">
        <v>26</v>
      </c>
      <c r="G1060">
        <v>20470.36</v>
      </c>
      <c r="H1060" t="s">
        <v>20</v>
      </c>
      <c r="I1060">
        <v>0</v>
      </c>
      <c r="J1060">
        <v>40</v>
      </c>
      <c r="K1060">
        <v>7688</v>
      </c>
      <c r="L1060">
        <v>1</v>
      </c>
    </row>
    <row r="1061" spans="1:12">
      <c r="A1061">
        <v>5899148</v>
      </c>
      <c r="B1061">
        <v>41</v>
      </c>
      <c r="C1061" t="s">
        <v>37</v>
      </c>
      <c r="D1061" t="s">
        <v>21</v>
      </c>
      <c r="E1061" t="s">
        <v>22</v>
      </c>
      <c r="F1061" t="s">
        <v>54</v>
      </c>
      <c r="G1061">
        <v>67000.929999999993</v>
      </c>
      <c r="H1061" t="s">
        <v>20</v>
      </c>
      <c r="I1061">
        <v>0</v>
      </c>
      <c r="J1061">
        <v>40</v>
      </c>
      <c r="K1061">
        <v>7854</v>
      </c>
      <c r="L1061">
        <v>1</v>
      </c>
    </row>
    <row r="1062" spans="1:12">
      <c r="A1062">
        <v>5904305</v>
      </c>
      <c r="B1062">
        <v>26</v>
      </c>
      <c r="C1062" t="s">
        <v>12</v>
      </c>
      <c r="D1062" t="s">
        <v>52</v>
      </c>
      <c r="E1062" t="s">
        <v>18</v>
      </c>
      <c r="F1062" t="s">
        <v>45</v>
      </c>
      <c r="G1062">
        <v>320098.09999999998</v>
      </c>
      <c r="H1062" t="s">
        <v>20</v>
      </c>
      <c r="I1062">
        <v>0</v>
      </c>
      <c r="J1062">
        <v>40</v>
      </c>
      <c r="K1062">
        <v>0</v>
      </c>
      <c r="L1062">
        <v>0</v>
      </c>
    </row>
    <row r="1063" spans="1:12">
      <c r="A1063">
        <v>5928257</v>
      </c>
      <c r="B1063">
        <v>17</v>
      </c>
      <c r="C1063" t="s">
        <v>12</v>
      </c>
      <c r="D1063" t="s">
        <v>38</v>
      </c>
      <c r="E1063" t="s">
        <v>18</v>
      </c>
      <c r="F1063" t="s">
        <v>26</v>
      </c>
      <c r="G1063">
        <v>152721.29</v>
      </c>
      <c r="H1063" t="s">
        <v>20</v>
      </c>
      <c r="I1063">
        <v>0</v>
      </c>
      <c r="J1063">
        <v>40</v>
      </c>
      <c r="K1063">
        <v>0</v>
      </c>
      <c r="L1063">
        <v>0</v>
      </c>
    </row>
    <row r="1064" spans="1:12">
      <c r="A1064">
        <v>5929239</v>
      </c>
      <c r="B1064">
        <v>50</v>
      </c>
      <c r="C1064" t="s">
        <v>12</v>
      </c>
      <c r="D1064" t="s">
        <v>31</v>
      </c>
      <c r="E1064" t="s">
        <v>25</v>
      </c>
      <c r="F1064" t="s">
        <v>41</v>
      </c>
      <c r="G1064">
        <v>32743.27</v>
      </c>
      <c r="H1064" t="s">
        <v>20</v>
      </c>
      <c r="I1064">
        <v>0</v>
      </c>
      <c r="J1064">
        <v>38</v>
      </c>
      <c r="K1064">
        <v>12879</v>
      </c>
      <c r="L1064">
        <v>1</v>
      </c>
    </row>
    <row r="1065" spans="1:12">
      <c r="A1065">
        <v>5929365</v>
      </c>
      <c r="B1065">
        <v>32</v>
      </c>
      <c r="C1065" t="s">
        <v>12</v>
      </c>
      <c r="D1065" t="s">
        <v>21</v>
      </c>
      <c r="E1065" t="s">
        <v>25</v>
      </c>
      <c r="F1065" t="s">
        <v>41</v>
      </c>
      <c r="G1065">
        <v>31291.31</v>
      </c>
      <c r="H1065" t="s">
        <v>16</v>
      </c>
      <c r="I1065">
        <v>0</v>
      </c>
      <c r="J1065">
        <v>36</v>
      </c>
      <c r="K1065">
        <v>0</v>
      </c>
      <c r="L1065">
        <v>0</v>
      </c>
    </row>
    <row r="1066" spans="1:12">
      <c r="A1066">
        <v>5929761</v>
      </c>
      <c r="B1066">
        <v>49</v>
      </c>
      <c r="C1066" t="s">
        <v>37</v>
      </c>
      <c r="D1066" t="s">
        <v>21</v>
      </c>
      <c r="E1066" t="s">
        <v>25</v>
      </c>
      <c r="F1066" t="s">
        <v>39</v>
      </c>
      <c r="G1066">
        <v>22596.58</v>
      </c>
      <c r="H1066" t="s">
        <v>20</v>
      </c>
      <c r="I1066">
        <v>0</v>
      </c>
      <c r="J1066">
        <v>40</v>
      </c>
      <c r="K1066">
        <v>16624</v>
      </c>
      <c r="L1066">
        <v>1</v>
      </c>
    </row>
    <row r="1067" spans="1:12">
      <c r="A1067">
        <v>5931627</v>
      </c>
      <c r="B1067">
        <v>26</v>
      </c>
      <c r="C1067" t="s">
        <v>12</v>
      </c>
      <c r="D1067" t="s">
        <v>13</v>
      </c>
      <c r="E1067" t="s">
        <v>25</v>
      </c>
      <c r="F1067" t="s">
        <v>41</v>
      </c>
      <c r="G1067">
        <v>64051.32</v>
      </c>
      <c r="H1067" t="s">
        <v>20</v>
      </c>
      <c r="I1067">
        <v>0</v>
      </c>
      <c r="J1067">
        <v>40</v>
      </c>
      <c r="K1067">
        <v>3103</v>
      </c>
      <c r="L1067">
        <v>1</v>
      </c>
    </row>
    <row r="1068" spans="1:12">
      <c r="A1068">
        <v>5942012</v>
      </c>
      <c r="B1068">
        <v>21</v>
      </c>
      <c r="C1068" t="s">
        <v>12</v>
      </c>
      <c r="D1068" t="s">
        <v>21</v>
      </c>
      <c r="E1068" t="s">
        <v>18</v>
      </c>
      <c r="F1068" t="s">
        <v>15</v>
      </c>
      <c r="G1068">
        <v>107175.8</v>
      </c>
      <c r="H1068" t="s">
        <v>20</v>
      </c>
      <c r="I1068">
        <v>0</v>
      </c>
      <c r="J1068">
        <v>40</v>
      </c>
      <c r="K1068">
        <v>0</v>
      </c>
      <c r="L1068">
        <v>0</v>
      </c>
    </row>
    <row r="1069" spans="1:12">
      <c r="A1069">
        <v>5948701</v>
      </c>
      <c r="B1069">
        <v>55</v>
      </c>
      <c r="C1069" t="s">
        <v>40</v>
      </c>
      <c r="D1069" t="s">
        <v>33</v>
      </c>
      <c r="E1069" t="s">
        <v>25</v>
      </c>
      <c r="F1069" t="s">
        <v>27</v>
      </c>
      <c r="G1069">
        <v>51108.26</v>
      </c>
      <c r="H1069" t="s">
        <v>20</v>
      </c>
      <c r="I1069">
        <v>0</v>
      </c>
      <c r="J1069">
        <v>60</v>
      </c>
      <c r="K1069">
        <v>716</v>
      </c>
      <c r="L1069">
        <v>1</v>
      </c>
    </row>
    <row r="1070" spans="1:12">
      <c r="A1070">
        <v>5958246</v>
      </c>
      <c r="B1070">
        <v>24</v>
      </c>
      <c r="C1070" t="s">
        <v>12</v>
      </c>
      <c r="D1070" t="s">
        <v>21</v>
      </c>
      <c r="E1070" t="s">
        <v>14</v>
      </c>
      <c r="F1070" t="s">
        <v>29</v>
      </c>
      <c r="G1070">
        <v>219602.18</v>
      </c>
      <c r="H1070" t="s">
        <v>16</v>
      </c>
      <c r="I1070">
        <v>0</v>
      </c>
      <c r="J1070">
        <v>40</v>
      </c>
      <c r="K1070">
        <v>0</v>
      </c>
      <c r="L1070">
        <v>0</v>
      </c>
    </row>
    <row r="1071" spans="1:12">
      <c r="A1071">
        <v>5962521</v>
      </c>
      <c r="B1071">
        <v>32</v>
      </c>
      <c r="C1071" t="s">
        <v>12</v>
      </c>
      <c r="D1071" t="s">
        <v>44</v>
      </c>
      <c r="E1071" t="s">
        <v>25</v>
      </c>
      <c r="F1071" t="s">
        <v>19</v>
      </c>
      <c r="G1071">
        <v>30080.78</v>
      </c>
      <c r="H1071" t="s">
        <v>20</v>
      </c>
      <c r="I1071">
        <v>0</v>
      </c>
      <c r="J1071">
        <v>50</v>
      </c>
      <c r="K1071">
        <v>0</v>
      </c>
      <c r="L1071">
        <v>0</v>
      </c>
    </row>
    <row r="1072" spans="1:12">
      <c r="A1072">
        <v>5962648</v>
      </c>
      <c r="B1072">
        <v>39</v>
      </c>
      <c r="C1072" t="s">
        <v>12</v>
      </c>
      <c r="D1072" t="s">
        <v>24</v>
      </c>
      <c r="E1072" t="s">
        <v>25</v>
      </c>
      <c r="F1072" t="s">
        <v>39</v>
      </c>
      <c r="G1072">
        <v>205185.99</v>
      </c>
      <c r="H1072" t="s">
        <v>16</v>
      </c>
      <c r="I1072">
        <v>0</v>
      </c>
      <c r="J1072">
        <v>32</v>
      </c>
      <c r="K1072">
        <v>7688</v>
      </c>
      <c r="L1072">
        <v>1</v>
      </c>
    </row>
    <row r="1073" spans="1:12">
      <c r="A1073">
        <v>5974099</v>
      </c>
      <c r="B1073">
        <v>46</v>
      </c>
      <c r="C1073" t="s">
        <v>12</v>
      </c>
      <c r="D1073" t="s">
        <v>24</v>
      </c>
      <c r="E1073" t="s">
        <v>18</v>
      </c>
      <c r="F1073" t="s">
        <v>30</v>
      </c>
      <c r="G1073">
        <v>73276.12</v>
      </c>
      <c r="H1073" t="s">
        <v>20</v>
      </c>
      <c r="I1073">
        <v>1002.666667</v>
      </c>
      <c r="J1073">
        <v>40</v>
      </c>
      <c r="K1073">
        <v>0</v>
      </c>
      <c r="L1073">
        <v>0</v>
      </c>
    </row>
    <row r="1074" spans="1:12">
      <c r="A1074">
        <v>5977157</v>
      </c>
      <c r="B1074">
        <v>44</v>
      </c>
      <c r="C1074" t="s">
        <v>12</v>
      </c>
      <c r="D1074" t="s">
        <v>52</v>
      </c>
      <c r="E1074" t="s">
        <v>22</v>
      </c>
      <c r="F1074" t="s">
        <v>45</v>
      </c>
      <c r="G1074">
        <v>80946.05</v>
      </c>
      <c r="H1074" t="s">
        <v>20</v>
      </c>
      <c r="I1074">
        <v>0</v>
      </c>
      <c r="J1074">
        <v>48</v>
      </c>
      <c r="K1074">
        <v>0</v>
      </c>
      <c r="L1074">
        <v>0</v>
      </c>
    </row>
    <row r="1075" spans="1:12">
      <c r="A1075">
        <v>5994090</v>
      </c>
      <c r="B1075">
        <v>47</v>
      </c>
      <c r="C1075" t="s">
        <v>12</v>
      </c>
      <c r="D1075" t="s">
        <v>24</v>
      </c>
      <c r="E1075" t="s">
        <v>22</v>
      </c>
      <c r="F1075" t="s">
        <v>27</v>
      </c>
      <c r="G1075">
        <v>14774.29</v>
      </c>
      <c r="H1075" t="s">
        <v>20</v>
      </c>
      <c r="I1075">
        <v>2258</v>
      </c>
      <c r="J1075">
        <v>40</v>
      </c>
      <c r="K1075">
        <v>153</v>
      </c>
      <c r="L1075">
        <v>1</v>
      </c>
    </row>
    <row r="1076" spans="1:12">
      <c r="A1076">
        <v>5995267</v>
      </c>
      <c r="B1076">
        <v>19</v>
      </c>
      <c r="C1076" t="s">
        <v>50</v>
      </c>
      <c r="D1076" t="s">
        <v>13</v>
      </c>
      <c r="E1076" t="s">
        <v>18</v>
      </c>
      <c r="F1076" t="s">
        <v>50</v>
      </c>
      <c r="G1076">
        <v>97296.29</v>
      </c>
      <c r="H1076" t="s">
        <v>20</v>
      </c>
      <c r="I1076">
        <v>0</v>
      </c>
      <c r="J1076">
        <v>40</v>
      </c>
      <c r="K1076">
        <v>0</v>
      </c>
      <c r="L1076">
        <v>0</v>
      </c>
    </row>
    <row r="1077" spans="1:12">
      <c r="A1077">
        <v>5995733</v>
      </c>
      <c r="B1077">
        <v>49</v>
      </c>
      <c r="C1077" t="s">
        <v>12</v>
      </c>
      <c r="D1077" t="s">
        <v>21</v>
      </c>
      <c r="E1077" t="s">
        <v>25</v>
      </c>
      <c r="F1077" t="s">
        <v>29</v>
      </c>
      <c r="G1077">
        <v>28082.43</v>
      </c>
      <c r="H1077" t="s">
        <v>20</v>
      </c>
      <c r="I1077">
        <v>0</v>
      </c>
      <c r="J1077">
        <v>50</v>
      </c>
      <c r="K1077">
        <v>0</v>
      </c>
      <c r="L1077">
        <v>0</v>
      </c>
    </row>
    <row r="1078" spans="1:12">
      <c r="A1078">
        <v>5996374</v>
      </c>
      <c r="B1078">
        <v>45</v>
      </c>
      <c r="C1078" t="s">
        <v>12</v>
      </c>
      <c r="D1078" t="s">
        <v>44</v>
      </c>
      <c r="E1078" t="s">
        <v>14</v>
      </c>
      <c r="F1078" t="s">
        <v>15</v>
      </c>
      <c r="G1078">
        <v>125594.01</v>
      </c>
      <c r="H1078" t="s">
        <v>16</v>
      </c>
      <c r="I1078">
        <v>0</v>
      </c>
      <c r="J1078">
        <v>40</v>
      </c>
      <c r="K1078">
        <v>0</v>
      </c>
      <c r="L1078">
        <v>0</v>
      </c>
    </row>
    <row r="1079" spans="1:12">
      <c r="A1079">
        <v>6000482</v>
      </c>
      <c r="B1079">
        <v>47</v>
      </c>
      <c r="C1079" t="s">
        <v>36</v>
      </c>
      <c r="D1079" t="s">
        <v>13</v>
      </c>
      <c r="E1079" t="s">
        <v>25</v>
      </c>
      <c r="F1079" t="s">
        <v>19</v>
      </c>
      <c r="G1079">
        <v>31008.6</v>
      </c>
      <c r="H1079" t="s">
        <v>20</v>
      </c>
      <c r="I1079">
        <v>1887</v>
      </c>
      <c r="J1079">
        <v>40</v>
      </c>
      <c r="K1079">
        <v>0</v>
      </c>
      <c r="L1079">
        <v>1</v>
      </c>
    </row>
    <row r="1080" spans="1:12">
      <c r="A1080">
        <v>6004884</v>
      </c>
      <c r="B1080">
        <v>29</v>
      </c>
      <c r="C1080" t="s">
        <v>12</v>
      </c>
      <c r="D1080" t="s">
        <v>42</v>
      </c>
      <c r="E1080" t="s">
        <v>22</v>
      </c>
      <c r="F1080" t="s">
        <v>29</v>
      </c>
      <c r="G1080">
        <v>109341.58</v>
      </c>
      <c r="H1080" t="s">
        <v>16</v>
      </c>
      <c r="I1080">
        <v>0</v>
      </c>
      <c r="J1080">
        <v>25</v>
      </c>
      <c r="K1080">
        <v>0</v>
      </c>
      <c r="L1080">
        <v>0</v>
      </c>
    </row>
    <row r="1081" spans="1:12">
      <c r="A1081">
        <v>6010946</v>
      </c>
      <c r="B1081">
        <v>56</v>
      </c>
      <c r="C1081" t="s">
        <v>36</v>
      </c>
      <c r="D1081" t="s">
        <v>13</v>
      </c>
      <c r="E1081" t="s">
        <v>32</v>
      </c>
      <c r="F1081" t="s">
        <v>23</v>
      </c>
      <c r="G1081">
        <v>91953.88</v>
      </c>
      <c r="H1081" t="s">
        <v>16</v>
      </c>
      <c r="I1081">
        <v>0</v>
      </c>
      <c r="J1081">
        <v>40</v>
      </c>
      <c r="K1081">
        <v>0</v>
      </c>
      <c r="L1081">
        <v>0</v>
      </c>
    </row>
    <row r="1082" spans="1:12">
      <c r="A1082">
        <v>6015309</v>
      </c>
      <c r="B1082">
        <v>33</v>
      </c>
      <c r="C1082" t="s">
        <v>12</v>
      </c>
      <c r="D1082" t="s">
        <v>33</v>
      </c>
      <c r="E1082" t="s">
        <v>18</v>
      </c>
      <c r="F1082" t="s">
        <v>39</v>
      </c>
      <c r="G1082">
        <v>106946.9</v>
      </c>
      <c r="H1082" t="s">
        <v>16</v>
      </c>
      <c r="I1082">
        <v>0</v>
      </c>
      <c r="J1082">
        <v>40</v>
      </c>
      <c r="K1082">
        <v>0</v>
      </c>
      <c r="L1082">
        <v>0</v>
      </c>
    </row>
    <row r="1083" spans="1:12">
      <c r="A1083">
        <v>6019216</v>
      </c>
      <c r="B1083">
        <v>24</v>
      </c>
      <c r="C1083" t="s">
        <v>12</v>
      </c>
      <c r="D1083" t="s">
        <v>17</v>
      </c>
      <c r="E1083" t="s">
        <v>25</v>
      </c>
      <c r="F1083" t="s">
        <v>23</v>
      </c>
      <c r="G1083">
        <v>324427.42</v>
      </c>
      <c r="H1083" t="s">
        <v>16</v>
      </c>
      <c r="I1083">
        <v>0</v>
      </c>
      <c r="J1083">
        <v>40</v>
      </c>
      <c r="K1083">
        <v>0</v>
      </c>
      <c r="L1083">
        <v>0</v>
      </c>
    </row>
    <row r="1084" spans="1:12">
      <c r="A1084">
        <v>6031385</v>
      </c>
      <c r="B1084">
        <v>42</v>
      </c>
      <c r="C1084" t="s">
        <v>12</v>
      </c>
      <c r="D1084" t="s">
        <v>24</v>
      </c>
      <c r="E1084" t="s">
        <v>18</v>
      </c>
      <c r="F1084" t="s">
        <v>27</v>
      </c>
      <c r="G1084">
        <v>59071.62</v>
      </c>
      <c r="H1084" t="s">
        <v>20</v>
      </c>
      <c r="I1084">
        <v>0</v>
      </c>
      <c r="J1084">
        <v>55</v>
      </c>
      <c r="K1084">
        <v>0</v>
      </c>
      <c r="L1084">
        <v>1</v>
      </c>
    </row>
    <row r="1085" spans="1:12">
      <c r="A1085">
        <v>6031535</v>
      </c>
      <c r="B1085">
        <v>46</v>
      </c>
      <c r="C1085" t="s">
        <v>12</v>
      </c>
      <c r="D1085" t="s">
        <v>31</v>
      </c>
      <c r="E1085" t="s">
        <v>22</v>
      </c>
      <c r="F1085" t="s">
        <v>27</v>
      </c>
      <c r="G1085">
        <v>248376.07</v>
      </c>
      <c r="H1085" t="s">
        <v>16</v>
      </c>
      <c r="I1085">
        <v>0</v>
      </c>
      <c r="J1085">
        <v>45</v>
      </c>
      <c r="K1085">
        <v>0</v>
      </c>
      <c r="L1085">
        <v>0</v>
      </c>
    </row>
    <row r="1086" spans="1:12">
      <c r="A1086">
        <v>6035110</v>
      </c>
      <c r="B1086">
        <v>23</v>
      </c>
      <c r="C1086" t="s">
        <v>12</v>
      </c>
      <c r="D1086" t="s">
        <v>24</v>
      </c>
      <c r="E1086" t="s">
        <v>18</v>
      </c>
      <c r="F1086" t="s">
        <v>23</v>
      </c>
      <c r="G1086">
        <v>39308.660000000003</v>
      </c>
      <c r="H1086" t="s">
        <v>16</v>
      </c>
      <c r="I1086">
        <v>0</v>
      </c>
      <c r="J1086">
        <v>40</v>
      </c>
      <c r="K1086">
        <v>0</v>
      </c>
      <c r="L1086">
        <v>0</v>
      </c>
    </row>
    <row r="1087" spans="1:12">
      <c r="A1087">
        <v>6041187</v>
      </c>
      <c r="B1087">
        <v>54</v>
      </c>
      <c r="C1087" t="s">
        <v>12</v>
      </c>
      <c r="D1087" t="s">
        <v>21</v>
      </c>
      <c r="E1087" t="s">
        <v>22</v>
      </c>
      <c r="F1087" t="s">
        <v>30</v>
      </c>
      <c r="G1087">
        <v>218259.97</v>
      </c>
      <c r="H1087" t="s">
        <v>16</v>
      </c>
      <c r="I1087">
        <v>0</v>
      </c>
      <c r="J1087">
        <v>35</v>
      </c>
      <c r="K1087">
        <v>0</v>
      </c>
      <c r="L1087">
        <v>0</v>
      </c>
    </row>
    <row r="1088" spans="1:12">
      <c r="A1088">
        <v>6051891</v>
      </c>
      <c r="B1088">
        <v>51</v>
      </c>
      <c r="C1088" t="s">
        <v>36</v>
      </c>
      <c r="D1088" t="s">
        <v>21</v>
      </c>
      <c r="E1088" t="s">
        <v>22</v>
      </c>
      <c r="F1088" t="s">
        <v>54</v>
      </c>
      <c r="G1088">
        <v>274195.24</v>
      </c>
      <c r="H1088" t="s">
        <v>20</v>
      </c>
      <c r="I1088">
        <v>0</v>
      </c>
      <c r="J1088">
        <v>52</v>
      </c>
      <c r="K1088">
        <v>0</v>
      </c>
      <c r="L1088">
        <v>0</v>
      </c>
    </row>
    <row r="1089" spans="1:12">
      <c r="A1089">
        <v>6061095</v>
      </c>
      <c r="B1089">
        <v>59</v>
      </c>
      <c r="C1089" t="s">
        <v>12</v>
      </c>
      <c r="D1089" t="s">
        <v>13</v>
      </c>
      <c r="E1089" t="s">
        <v>25</v>
      </c>
      <c r="F1089" t="s">
        <v>54</v>
      </c>
      <c r="G1089">
        <v>34268.74</v>
      </c>
      <c r="H1089" t="s">
        <v>20</v>
      </c>
      <c r="I1089">
        <v>0</v>
      </c>
      <c r="J1089">
        <v>56</v>
      </c>
      <c r="K1089">
        <v>0</v>
      </c>
      <c r="L1089">
        <v>0</v>
      </c>
    </row>
    <row r="1090" spans="1:12">
      <c r="A1090">
        <v>6070900</v>
      </c>
      <c r="B1090">
        <v>40</v>
      </c>
      <c r="C1090" t="s">
        <v>37</v>
      </c>
      <c r="D1090" t="s">
        <v>24</v>
      </c>
      <c r="E1090" t="s">
        <v>25</v>
      </c>
      <c r="F1090" t="s">
        <v>27</v>
      </c>
      <c r="G1090">
        <v>45738.2</v>
      </c>
      <c r="H1090" t="s">
        <v>16</v>
      </c>
      <c r="I1090">
        <v>0</v>
      </c>
      <c r="J1090">
        <v>20</v>
      </c>
      <c r="K1090">
        <v>0</v>
      </c>
      <c r="L1090">
        <v>0</v>
      </c>
    </row>
    <row r="1091" spans="1:12">
      <c r="A1091">
        <v>6078926</v>
      </c>
      <c r="B1091">
        <v>44</v>
      </c>
      <c r="C1091" t="s">
        <v>12</v>
      </c>
      <c r="D1091" t="s">
        <v>13</v>
      </c>
      <c r="E1091" t="s">
        <v>25</v>
      </c>
      <c r="F1091" t="s">
        <v>23</v>
      </c>
      <c r="G1091">
        <v>411783.25</v>
      </c>
      <c r="H1091" t="s">
        <v>16</v>
      </c>
      <c r="I1091">
        <v>2415</v>
      </c>
      <c r="J1091">
        <v>6</v>
      </c>
      <c r="K1091">
        <v>3636</v>
      </c>
      <c r="L1091">
        <v>1</v>
      </c>
    </row>
    <row r="1092" spans="1:12">
      <c r="A1092">
        <v>6085798</v>
      </c>
      <c r="B1092">
        <v>30</v>
      </c>
      <c r="C1092" t="s">
        <v>40</v>
      </c>
      <c r="D1092" t="s">
        <v>24</v>
      </c>
      <c r="E1092" t="s">
        <v>18</v>
      </c>
      <c r="F1092" t="s">
        <v>23</v>
      </c>
      <c r="G1092">
        <v>14717.12</v>
      </c>
      <c r="H1092" t="s">
        <v>16</v>
      </c>
      <c r="I1092">
        <v>0</v>
      </c>
      <c r="J1092">
        <v>35</v>
      </c>
      <c r="K1092">
        <v>0</v>
      </c>
      <c r="L1092">
        <v>0</v>
      </c>
    </row>
    <row r="1093" spans="1:12">
      <c r="A1093">
        <v>6087204</v>
      </c>
      <c r="B1093">
        <v>49</v>
      </c>
      <c r="C1093" t="s">
        <v>12</v>
      </c>
      <c r="D1093" t="s">
        <v>24</v>
      </c>
      <c r="E1093" t="s">
        <v>22</v>
      </c>
      <c r="F1093" t="s">
        <v>27</v>
      </c>
      <c r="G1093">
        <v>37328.800000000003</v>
      </c>
      <c r="H1093" t="s">
        <v>16</v>
      </c>
      <c r="I1093">
        <v>0</v>
      </c>
      <c r="J1093">
        <v>40</v>
      </c>
      <c r="K1093">
        <v>0</v>
      </c>
      <c r="L1093">
        <v>0</v>
      </c>
    </row>
    <row r="1094" spans="1:12">
      <c r="A1094">
        <v>6089024</v>
      </c>
      <c r="B1094">
        <v>34</v>
      </c>
      <c r="C1094" t="s">
        <v>12</v>
      </c>
      <c r="D1094" t="s">
        <v>43</v>
      </c>
      <c r="E1094" t="s">
        <v>25</v>
      </c>
      <c r="F1094" t="s">
        <v>39</v>
      </c>
      <c r="G1094">
        <v>19430.060000000001</v>
      </c>
      <c r="H1094" t="s">
        <v>20</v>
      </c>
      <c r="I1094">
        <v>0</v>
      </c>
      <c r="J1094">
        <v>45</v>
      </c>
      <c r="K1094">
        <v>7218</v>
      </c>
      <c r="L1094">
        <v>1</v>
      </c>
    </row>
    <row r="1095" spans="1:12">
      <c r="A1095">
        <v>6093447</v>
      </c>
      <c r="B1095">
        <v>36</v>
      </c>
      <c r="C1095" t="s">
        <v>12</v>
      </c>
      <c r="D1095" t="s">
        <v>21</v>
      </c>
      <c r="E1095" t="s">
        <v>22</v>
      </c>
      <c r="F1095" t="s">
        <v>29</v>
      </c>
      <c r="G1095">
        <v>273806.89</v>
      </c>
      <c r="H1095" t="s">
        <v>20</v>
      </c>
      <c r="I1095">
        <v>0</v>
      </c>
      <c r="J1095">
        <v>40</v>
      </c>
      <c r="K1095">
        <v>0</v>
      </c>
      <c r="L1095">
        <v>0</v>
      </c>
    </row>
    <row r="1096" spans="1:12">
      <c r="A1096">
        <v>6095275</v>
      </c>
      <c r="B1096">
        <v>31</v>
      </c>
      <c r="C1096" t="s">
        <v>12</v>
      </c>
      <c r="D1096" t="s">
        <v>24</v>
      </c>
      <c r="E1096" t="s">
        <v>18</v>
      </c>
      <c r="F1096" t="s">
        <v>39</v>
      </c>
      <c r="G1096">
        <v>186734</v>
      </c>
      <c r="H1096" t="s">
        <v>20</v>
      </c>
      <c r="I1096">
        <v>0</v>
      </c>
      <c r="J1096">
        <v>25</v>
      </c>
      <c r="K1096">
        <v>0</v>
      </c>
      <c r="L1096">
        <v>0</v>
      </c>
    </row>
    <row r="1097" spans="1:12">
      <c r="A1097">
        <v>6105722</v>
      </c>
      <c r="B1097">
        <v>33</v>
      </c>
      <c r="C1097" t="s">
        <v>12</v>
      </c>
      <c r="D1097" t="s">
        <v>24</v>
      </c>
      <c r="E1097" t="s">
        <v>14</v>
      </c>
      <c r="F1097" t="s">
        <v>30</v>
      </c>
      <c r="G1097">
        <v>27040.44</v>
      </c>
      <c r="H1097" t="s">
        <v>16</v>
      </c>
      <c r="I1097">
        <v>0</v>
      </c>
      <c r="J1097">
        <v>50</v>
      </c>
      <c r="K1097">
        <v>23364</v>
      </c>
      <c r="L1097">
        <v>1</v>
      </c>
    </row>
    <row r="1098" spans="1:12">
      <c r="A1098">
        <v>6109853</v>
      </c>
      <c r="B1098">
        <v>22</v>
      </c>
      <c r="C1098" t="s">
        <v>12</v>
      </c>
      <c r="D1098" t="s">
        <v>42</v>
      </c>
      <c r="E1098" t="s">
        <v>25</v>
      </c>
      <c r="F1098" t="s">
        <v>29</v>
      </c>
      <c r="G1098">
        <v>37129.410000000003</v>
      </c>
      <c r="H1098" t="s">
        <v>16</v>
      </c>
      <c r="I1098">
        <v>0</v>
      </c>
      <c r="J1098">
        <v>40</v>
      </c>
      <c r="K1098">
        <v>0</v>
      </c>
      <c r="L1098">
        <v>0</v>
      </c>
    </row>
    <row r="1099" spans="1:12">
      <c r="A1099">
        <v>6117508</v>
      </c>
      <c r="B1099">
        <v>44</v>
      </c>
      <c r="C1099" t="s">
        <v>35</v>
      </c>
      <c r="D1099" t="s">
        <v>13</v>
      </c>
      <c r="E1099" t="s">
        <v>25</v>
      </c>
      <c r="F1099" t="s">
        <v>27</v>
      </c>
      <c r="G1099">
        <v>26368.58</v>
      </c>
      <c r="H1099" t="s">
        <v>20</v>
      </c>
      <c r="I1099">
        <v>0</v>
      </c>
      <c r="J1099">
        <v>50</v>
      </c>
      <c r="K1099">
        <v>0</v>
      </c>
      <c r="L1099">
        <v>0</v>
      </c>
    </row>
    <row r="1100" spans="1:12">
      <c r="A1100">
        <v>6143355</v>
      </c>
      <c r="B1100">
        <v>51</v>
      </c>
      <c r="C1100" t="s">
        <v>12</v>
      </c>
      <c r="D1100" t="s">
        <v>21</v>
      </c>
      <c r="E1100" t="s">
        <v>22</v>
      </c>
      <c r="F1100" t="s">
        <v>15</v>
      </c>
      <c r="G1100">
        <v>80149.55</v>
      </c>
      <c r="H1100" t="s">
        <v>16</v>
      </c>
      <c r="I1100">
        <v>0</v>
      </c>
      <c r="J1100">
        <v>40</v>
      </c>
      <c r="K1100">
        <v>0</v>
      </c>
      <c r="L1100">
        <v>0</v>
      </c>
    </row>
    <row r="1101" spans="1:12">
      <c r="A1101">
        <v>6145953</v>
      </c>
      <c r="B1101">
        <v>25</v>
      </c>
      <c r="C1101" t="s">
        <v>34</v>
      </c>
      <c r="D1101" t="s">
        <v>21</v>
      </c>
      <c r="E1101" t="s">
        <v>18</v>
      </c>
      <c r="F1101" t="s">
        <v>46</v>
      </c>
      <c r="G1101">
        <v>86818.55</v>
      </c>
      <c r="H1101" t="s">
        <v>20</v>
      </c>
      <c r="I1101">
        <v>0</v>
      </c>
      <c r="J1101">
        <v>35</v>
      </c>
      <c r="K1101">
        <v>0</v>
      </c>
      <c r="L1101">
        <v>0</v>
      </c>
    </row>
    <row r="1102" spans="1:12">
      <c r="A1102">
        <v>6148007</v>
      </c>
      <c r="B1102">
        <v>28</v>
      </c>
      <c r="C1102" t="s">
        <v>12</v>
      </c>
      <c r="D1102" t="s">
        <v>13</v>
      </c>
      <c r="E1102" t="s">
        <v>25</v>
      </c>
      <c r="F1102" t="s">
        <v>27</v>
      </c>
      <c r="G1102">
        <v>40040.97</v>
      </c>
      <c r="H1102" t="s">
        <v>20</v>
      </c>
      <c r="I1102">
        <v>0</v>
      </c>
      <c r="J1102">
        <v>40</v>
      </c>
      <c r="K1102">
        <v>0</v>
      </c>
      <c r="L1102">
        <v>0</v>
      </c>
    </row>
    <row r="1103" spans="1:12">
      <c r="A1103">
        <v>6150789</v>
      </c>
      <c r="B1103">
        <v>46</v>
      </c>
      <c r="C1103" t="s">
        <v>40</v>
      </c>
      <c r="D1103" t="s">
        <v>24</v>
      </c>
      <c r="E1103" t="s">
        <v>22</v>
      </c>
      <c r="F1103" t="s">
        <v>39</v>
      </c>
      <c r="G1103">
        <v>79516.72</v>
      </c>
      <c r="H1103" t="s">
        <v>20</v>
      </c>
      <c r="I1103">
        <v>0</v>
      </c>
      <c r="J1103">
        <v>40</v>
      </c>
      <c r="K1103">
        <v>0</v>
      </c>
      <c r="L1103">
        <v>0</v>
      </c>
    </row>
    <row r="1104" spans="1:12">
      <c r="A1104">
        <v>6156010</v>
      </c>
      <c r="B1104">
        <v>32</v>
      </c>
      <c r="C1104" t="s">
        <v>12</v>
      </c>
      <c r="D1104" t="s">
        <v>38</v>
      </c>
      <c r="E1104" t="s">
        <v>18</v>
      </c>
      <c r="F1104" t="s">
        <v>15</v>
      </c>
      <c r="G1104">
        <v>108352.29</v>
      </c>
      <c r="H1104" t="s">
        <v>20</v>
      </c>
      <c r="I1104">
        <v>0</v>
      </c>
      <c r="J1104">
        <v>40</v>
      </c>
      <c r="K1104">
        <v>0</v>
      </c>
      <c r="L1104">
        <v>0</v>
      </c>
    </row>
    <row r="1105" spans="1:12">
      <c r="A1105">
        <v>6163508</v>
      </c>
      <c r="B1105">
        <v>22</v>
      </c>
      <c r="C1105" t="s">
        <v>12</v>
      </c>
      <c r="D1105" t="s">
        <v>31</v>
      </c>
      <c r="E1105" t="s">
        <v>18</v>
      </c>
      <c r="F1105" t="s">
        <v>39</v>
      </c>
      <c r="G1105">
        <v>211440.82</v>
      </c>
      <c r="H1105" t="s">
        <v>16</v>
      </c>
      <c r="I1105">
        <v>0</v>
      </c>
      <c r="J1105">
        <v>35</v>
      </c>
      <c r="K1105">
        <v>0</v>
      </c>
      <c r="L1105">
        <v>0</v>
      </c>
    </row>
    <row r="1106" spans="1:12">
      <c r="A1106">
        <v>6164260</v>
      </c>
      <c r="B1106">
        <v>21</v>
      </c>
      <c r="C1106" t="s">
        <v>37</v>
      </c>
      <c r="D1106" t="s">
        <v>13</v>
      </c>
      <c r="E1106" t="s">
        <v>18</v>
      </c>
      <c r="F1106" t="s">
        <v>23</v>
      </c>
      <c r="G1106">
        <v>281632.06</v>
      </c>
      <c r="H1106" t="s">
        <v>16</v>
      </c>
      <c r="I1106">
        <v>0</v>
      </c>
      <c r="J1106">
        <v>35</v>
      </c>
      <c r="K1106">
        <v>0</v>
      </c>
      <c r="L1106">
        <v>0</v>
      </c>
    </row>
    <row r="1107" spans="1:12">
      <c r="A1107">
        <v>6177453</v>
      </c>
      <c r="B1107">
        <v>51</v>
      </c>
      <c r="C1107" t="s">
        <v>12</v>
      </c>
      <c r="D1107" t="s">
        <v>21</v>
      </c>
      <c r="E1107" t="s">
        <v>32</v>
      </c>
      <c r="F1107" t="s">
        <v>29</v>
      </c>
      <c r="G1107">
        <v>6254.08</v>
      </c>
      <c r="H1107" t="s">
        <v>16</v>
      </c>
      <c r="I1107">
        <v>0</v>
      </c>
      <c r="J1107">
        <v>40</v>
      </c>
      <c r="K1107">
        <v>0</v>
      </c>
      <c r="L1107">
        <v>0</v>
      </c>
    </row>
    <row r="1108" spans="1:12">
      <c r="A1108">
        <v>6178299</v>
      </c>
      <c r="B1108">
        <v>21</v>
      </c>
      <c r="C1108" t="s">
        <v>12</v>
      </c>
      <c r="D1108" t="s">
        <v>13</v>
      </c>
      <c r="E1108" t="s">
        <v>18</v>
      </c>
      <c r="F1108" t="s">
        <v>39</v>
      </c>
      <c r="G1108">
        <v>53839.35</v>
      </c>
      <c r="H1108" t="s">
        <v>16</v>
      </c>
      <c r="I1108">
        <v>0</v>
      </c>
      <c r="J1108">
        <v>10</v>
      </c>
      <c r="K1108">
        <v>0</v>
      </c>
      <c r="L1108">
        <v>0</v>
      </c>
    </row>
    <row r="1109" spans="1:12">
      <c r="A1109">
        <v>6182397</v>
      </c>
      <c r="B1109">
        <v>31</v>
      </c>
      <c r="C1109" t="s">
        <v>12</v>
      </c>
      <c r="D1109" t="s">
        <v>13</v>
      </c>
      <c r="E1109" t="s">
        <v>14</v>
      </c>
      <c r="F1109" t="s">
        <v>15</v>
      </c>
      <c r="G1109">
        <v>54136.12</v>
      </c>
      <c r="H1109" t="s">
        <v>16</v>
      </c>
      <c r="I1109">
        <v>0</v>
      </c>
      <c r="J1109">
        <v>50</v>
      </c>
      <c r="K1109">
        <v>0</v>
      </c>
      <c r="L1109">
        <v>0</v>
      </c>
    </row>
    <row r="1110" spans="1:12">
      <c r="A1110">
        <v>6184467</v>
      </c>
      <c r="B1110">
        <v>27</v>
      </c>
      <c r="C1110" t="s">
        <v>12</v>
      </c>
      <c r="D1110" t="s">
        <v>21</v>
      </c>
      <c r="E1110" t="s">
        <v>14</v>
      </c>
      <c r="F1110" t="s">
        <v>26</v>
      </c>
      <c r="G1110">
        <v>158854.09</v>
      </c>
      <c r="H1110" t="s">
        <v>20</v>
      </c>
      <c r="I1110">
        <v>0</v>
      </c>
      <c r="J1110">
        <v>40</v>
      </c>
      <c r="K1110">
        <v>0</v>
      </c>
      <c r="L1110">
        <v>0</v>
      </c>
    </row>
    <row r="1111" spans="1:12">
      <c r="A1111">
        <v>6196725</v>
      </c>
      <c r="B1111">
        <v>47</v>
      </c>
      <c r="C1111" t="s">
        <v>34</v>
      </c>
      <c r="D1111" t="s">
        <v>24</v>
      </c>
      <c r="E1111" t="s">
        <v>18</v>
      </c>
      <c r="F1111" t="s">
        <v>27</v>
      </c>
      <c r="G1111">
        <v>45235.56</v>
      </c>
      <c r="H1111" t="s">
        <v>20</v>
      </c>
      <c r="I1111">
        <v>0</v>
      </c>
      <c r="J1111">
        <v>45</v>
      </c>
      <c r="K1111">
        <v>10520</v>
      </c>
      <c r="L1111">
        <v>1</v>
      </c>
    </row>
    <row r="1112" spans="1:12">
      <c r="A1112">
        <v>6213056</v>
      </c>
      <c r="B1112">
        <v>34</v>
      </c>
      <c r="C1112" t="s">
        <v>12</v>
      </c>
      <c r="D1112" t="s">
        <v>38</v>
      </c>
      <c r="E1112" t="s">
        <v>18</v>
      </c>
      <c r="F1112" t="s">
        <v>15</v>
      </c>
      <c r="G1112">
        <v>75278.41</v>
      </c>
      <c r="H1112" t="s">
        <v>20</v>
      </c>
      <c r="I1112">
        <v>0</v>
      </c>
      <c r="J1112">
        <v>30</v>
      </c>
      <c r="K1112">
        <v>0</v>
      </c>
      <c r="L1112">
        <v>0</v>
      </c>
    </row>
    <row r="1113" spans="1:12">
      <c r="A1113">
        <v>6213419</v>
      </c>
      <c r="B1113">
        <v>45</v>
      </c>
      <c r="C1113" t="s">
        <v>12</v>
      </c>
      <c r="D1113" t="s">
        <v>24</v>
      </c>
      <c r="E1113" t="s">
        <v>25</v>
      </c>
      <c r="F1113" t="s">
        <v>27</v>
      </c>
      <c r="G1113">
        <v>27440.92</v>
      </c>
      <c r="H1113" t="s">
        <v>20</v>
      </c>
      <c r="I1113">
        <v>0</v>
      </c>
      <c r="J1113">
        <v>32</v>
      </c>
      <c r="K1113">
        <v>0</v>
      </c>
      <c r="L1113">
        <v>0</v>
      </c>
    </row>
    <row r="1114" spans="1:12">
      <c r="A1114">
        <v>6215935</v>
      </c>
      <c r="B1114">
        <v>63</v>
      </c>
      <c r="C1114" t="s">
        <v>12</v>
      </c>
      <c r="D1114" t="s">
        <v>13</v>
      </c>
      <c r="E1114" t="s">
        <v>25</v>
      </c>
      <c r="F1114" t="s">
        <v>39</v>
      </c>
      <c r="G1114">
        <v>255158.97</v>
      </c>
      <c r="H1114" t="s">
        <v>16</v>
      </c>
      <c r="I1114">
        <v>0</v>
      </c>
      <c r="J1114">
        <v>12</v>
      </c>
      <c r="K1114">
        <v>0</v>
      </c>
      <c r="L1114">
        <v>0</v>
      </c>
    </row>
    <row r="1115" spans="1:12">
      <c r="A1115">
        <v>6218199</v>
      </c>
      <c r="B1115">
        <v>41</v>
      </c>
      <c r="C1115" t="s">
        <v>34</v>
      </c>
      <c r="D1115" t="s">
        <v>33</v>
      </c>
      <c r="E1115" t="s">
        <v>22</v>
      </c>
      <c r="F1115" t="s">
        <v>30</v>
      </c>
      <c r="G1115">
        <v>266799.71000000002</v>
      </c>
      <c r="H1115" t="s">
        <v>20</v>
      </c>
      <c r="I1115">
        <v>0</v>
      </c>
      <c r="J1115">
        <v>5</v>
      </c>
      <c r="K1115">
        <v>404</v>
      </c>
      <c r="L1115">
        <v>1</v>
      </c>
    </row>
    <row r="1116" spans="1:12">
      <c r="A1116">
        <v>6219246</v>
      </c>
      <c r="B1116">
        <v>68</v>
      </c>
      <c r="C1116" t="s">
        <v>12</v>
      </c>
      <c r="D1116" t="s">
        <v>33</v>
      </c>
      <c r="E1116" t="s">
        <v>25</v>
      </c>
      <c r="F1116" t="s">
        <v>27</v>
      </c>
      <c r="G1116">
        <v>7615.01</v>
      </c>
      <c r="H1116" t="s">
        <v>20</v>
      </c>
      <c r="I1116">
        <v>2392</v>
      </c>
      <c r="J1116">
        <v>40</v>
      </c>
      <c r="K1116">
        <v>4471</v>
      </c>
      <c r="L1116">
        <v>1</v>
      </c>
    </row>
    <row r="1117" spans="1:12">
      <c r="A1117">
        <v>6220769</v>
      </c>
      <c r="B1117">
        <v>20</v>
      </c>
      <c r="C1117" t="s">
        <v>12</v>
      </c>
      <c r="D1117" t="s">
        <v>21</v>
      </c>
      <c r="E1117" t="s">
        <v>18</v>
      </c>
      <c r="F1117" t="s">
        <v>15</v>
      </c>
      <c r="G1117">
        <v>187376.57</v>
      </c>
      <c r="H1117" t="s">
        <v>20</v>
      </c>
      <c r="I1117">
        <v>0</v>
      </c>
      <c r="J1117">
        <v>30</v>
      </c>
      <c r="K1117">
        <v>0</v>
      </c>
      <c r="L1117">
        <v>0</v>
      </c>
    </row>
    <row r="1118" spans="1:12">
      <c r="A1118">
        <v>6226732</v>
      </c>
      <c r="B1118">
        <v>54</v>
      </c>
      <c r="C1118" t="s">
        <v>40</v>
      </c>
      <c r="D1118" t="s">
        <v>21</v>
      </c>
      <c r="E1118" t="s">
        <v>25</v>
      </c>
      <c r="F1118" t="s">
        <v>27</v>
      </c>
      <c r="G1118">
        <v>30247.86</v>
      </c>
      <c r="H1118" t="s">
        <v>20</v>
      </c>
      <c r="I1118">
        <v>0</v>
      </c>
      <c r="J1118">
        <v>40</v>
      </c>
      <c r="K1118">
        <v>5178</v>
      </c>
      <c r="L1118">
        <v>1</v>
      </c>
    </row>
    <row r="1119" spans="1:12">
      <c r="A1119">
        <v>6232719</v>
      </c>
      <c r="B1119">
        <v>21</v>
      </c>
      <c r="C1119" t="s">
        <v>12</v>
      </c>
      <c r="D1119" t="s">
        <v>13</v>
      </c>
      <c r="E1119" t="s">
        <v>18</v>
      </c>
      <c r="F1119" t="s">
        <v>15</v>
      </c>
      <c r="G1119">
        <v>84172.5</v>
      </c>
      <c r="H1119" t="s">
        <v>20</v>
      </c>
      <c r="I1119">
        <v>0</v>
      </c>
      <c r="J1119">
        <v>15</v>
      </c>
      <c r="K1119">
        <v>0</v>
      </c>
      <c r="L1119">
        <v>0</v>
      </c>
    </row>
    <row r="1120" spans="1:12">
      <c r="A1120">
        <v>6233278</v>
      </c>
      <c r="B1120">
        <v>37</v>
      </c>
      <c r="C1120" t="s">
        <v>12</v>
      </c>
      <c r="D1120" t="s">
        <v>21</v>
      </c>
      <c r="E1120" t="s">
        <v>22</v>
      </c>
      <c r="F1120" t="s">
        <v>26</v>
      </c>
      <c r="G1120">
        <v>88184.56</v>
      </c>
      <c r="H1120" t="s">
        <v>20</v>
      </c>
      <c r="I1120">
        <v>0</v>
      </c>
      <c r="J1120">
        <v>40</v>
      </c>
      <c r="K1120">
        <v>14344</v>
      </c>
      <c r="L1120">
        <v>1</v>
      </c>
    </row>
    <row r="1121" spans="1:12">
      <c r="A1121">
        <v>6238456</v>
      </c>
      <c r="B1121">
        <v>47</v>
      </c>
      <c r="C1121" t="s">
        <v>36</v>
      </c>
      <c r="D1121" t="s">
        <v>13</v>
      </c>
      <c r="E1121" t="s">
        <v>48</v>
      </c>
      <c r="F1121" t="s">
        <v>26</v>
      </c>
      <c r="G1121">
        <v>44977.52</v>
      </c>
      <c r="H1121" t="s">
        <v>20</v>
      </c>
      <c r="I1121">
        <v>0</v>
      </c>
      <c r="J1121">
        <v>45</v>
      </c>
      <c r="K1121">
        <v>0</v>
      </c>
      <c r="L1121">
        <v>0</v>
      </c>
    </row>
    <row r="1122" spans="1:12">
      <c r="A1122">
        <v>6242934</v>
      </c>
      <c r="B1122">
        <v>34</v>
      </c>
      <c r="C1122" t="s">
        <v>35</v>
      </c>
      <c r="D1122" t="s">
        <v>21</v>
      </c>
      <c r="E1122" t="s">
        <v>18</v>
      </c>
      <c r="F1122" t="s">
        <v>46</v>
      </c>
      <c r="G1122">
        <v>80118.679999999993</v>
      </c>
      <c r="H1122" t="s">
        <v>20</v>
      </c>
      <c r="I1122">
        <v>0</v>
      </c>
      <c r="J1122">
        <v>55</v>
      </c>
      <c r="K1122">
        <v>0</v>
      </c>
      <c r="L1122">
        <v>0</v>
      </c>
    </row>
    <row r="1123" spans="1:12">
      <c r="A1123">
        <v>6251763</v>
      </c>
      <c r="B1123">
        <v>60</v>
      </c>
      <c r="C1123" t="s">
        <v>12</v>
      </c>
      <c r="D1123" t="s">
        <v>21</v>
      </c>
      <c r="E1123" t="s">
        <v>25</v>
      </c>
      <c r="F1123" t="s">
        <v>26</v>
      </c>
      <c r="G1123">
        <v>31613.91</v>
      </c>
      <c r="H1123" t="s">
        <v>20</v>
      </c>
      <c r="I1123">
        <v>0</v>
      </c>
      <c r="J1123">
        <v>45</v>
      </c>
      <c r="K1123">
        <v>9700</v>
      </c>
      <c r="L1123">
        <v>1</v>
      </c>
    </row>
    <row r="1124" spans="1:12">
      <c r="A1124">
        <v>6253982</v>
      </c>
      <c r="B1124">
        <v>33</v>
      </c>
      <c r="C1124" t="s">
        <v>12</v>
      </c>
      <c r="D1124" t="s">
        <v>21</v>
      </c>
      <c r="E1124" t="s">
        <v>18</v>
      </c>
      <c r="F1124" t="s">
        <v>23</v>
      </c>
      <c r="G1124">
        <v>45945.08</v>
      </c>
      <c r="H1124" t="s">
        <v>20</v>
      </c>
      <c r="I1124">
        <v>0</v>
      </c>
      <c r="J1124">
        <v>35</v>
      </c>
      <c r="K1124">
        <v>0</v>
      </c>
      <c r="L1124">
        <v>0</v>
      </c>
    </row>
    <row r="1125" spans="1:12">
      <c r="A1125">
        <v>6260817</v>
      </c>
      <c r="B1125">
        <v>21</v>
      </c>
      <c r="C1125" t="s">
        <v>12</v>
      </c>
      <c r="D1125" t="s">
        <v>13</v>
      </c>
      <c r="E1125" t="s">
        <v>18</v>
      </c>
      <c r="F1125" t="s">
        <v>15</v>
      </c>
      <c r="G1125">
        <v>119419.36</v>
      </c>
      <c r="H1125" t="s">
        <v>20</v>
      </c>
      <c r="I1125">
        <v>0</v>
      </c>
      <c r="J1125">
        <v>25</v>
      </c>
      <c r="K1125">
        <v>0</v>
      </c>
      <c r="L1125">
        <v>0</v>
      </c>
    </row>
    <row r="1126" spans="1:12">
      <c r="A1126">
        <v>6266668</v>
      </c>
      <c r="B1126">
        <v>47</v>
      </c>
      <c r="C1126" t="s">
        <v>12</v>
      </c>
      <c r="D1126" t="s">
        <v>13</v>
      </c>
      <c r="E1126" t="s">
        <v>25</v>
      </c>
      <c r="F1126" t="s">
        <v>23</v>
      </c>
      <c r="G1126">
        <v>27878.89</v>
      </c>
      <c r="H1126" t="s">
        <v>20</v>
      </c>
      <c r="I1126">
        <v>0</v>
      </c>
      <c r="J1126">
        <v>45</v>
      </c>
      <c r="K1126">
        <v>0</v>
      </c>
      <c r="L1126">
        <v>0</v>
      </c>
    </row>
    <row r="1127" spans="1:12">
      <c r="A1127">
        <v>6267121</v>
      </c>
      <c r="B1127">
        <v>39</v>
      </c>
      <c r="C1127" t="s">
        <v>34</v>
      </c>
      <c r="D1127" t="s">
        <v>24</v>
      </c>
      <c r="E1127" t="s">
        <v>22</v>
      </c>
      <c r="F1127" t="s">
        <v>23</v>
      </c>
      <c r="G1127">
        <v>110807.71</v>
      </c>
      <c r="H1127" t="s">
        <v>20</v>
      </c>
      <c r="I1127">
        <v>1174.666667</v>
      </c>
      <c r="J1127">
        <v>40</v>
      </c>
      <c r="K1127">
        <v>0</v>
      </c>
      <c r="L1127">
        <v>0</v>
      </c>
    </row>
    <row r="1128" spans="1:12">
      <c r="A1128">
        <v>6269348</v>
      </c>
      <c r="B1128">
        <v>17</v>
      </c>
      <c r="C1128" t="s">
        <v>12</v>
      </c>
      <c r="D1128" t="s">
        <v>42</v>
      </c>
      <c r="E1128" t="s">
        <v>18</v>
      </c>
      <c r="F1128" t="s">
        <v>23</v>
      </c>
      <c r="G1128">
        <v>186407.12</v>
      </c>
      <c r="H1128" t="s">
        <v>16</v>
      </c>
      <c r="I1128">
        <v>0</v>
      </c>
      <c r="J1128">
        <v>20</v>
      </c>
      <c r="K1128">
        <v>0</v>
      </c>
      <c r="L1128">
        <v>0</v>
      </c>
    </row>
    <row r="1129" spans="1:12">
      <c r="A1129">
        <v>6271413</v>
      </c>
      <c r="B1129">
        <v>30</v>
      </c>
      <c r="C1129" t="s">
        <v>12</v>
      </c>
      <c r="D1129" t="s">
        <v>21</v>
      </c>
      <c r="E1129" t="s">
        <v>22</v>
      </c>
      <c r="F1129" t="s">
        <v>15</v>
      </c>
      <c r="G1129">
        <v>89889.54</v>
      </c>
      <c r="H1129" t="s">
        <v>16</v>
      </c>
      <c r="I1129">
        <v>0</v>
      </c>
      <c r="J1129">
        <v>40</v>
      </c>
      <c r="K1129">
        <v>0</v>
      </c>
      <c r="L1129">
        <v>0</v>
      </c>
    </row>
    <row r="1130" spans="1:12">
      <c r="A1130">
        <v>6282967</v>
      </c>
      <c r="B1130">
        <v>46</v>
      </c>
      <c r="C1130" t="s">
        <v>12</v>
      </c>
      <c r="D1130" t="s">
        <v>17</v>
      </c>
      <c r="E1130" t="s">
        <v>22</v>
      </c>
      <c r="F1130" t="s">
        <v>39</v>
      </c>
      <c r="G1130">
        <v>222602.99</v>
      </c>
      <c r="H1130" t="s">
        <v>16</v>
      </c>
      <c r="I1130">
        <v>0</v>
      </c>
      <c r="J1130">
        <v>40</v>
      </c>
      <c r="K1130">
        <v>0</v>
      </c>
      <c r="L1130">
        <v>0</v>
      </c>
    </row>
    <row r="1131" spans="1:12">
      <c r="A1131">
        <v>6285176</v>
      </c>
      <c r="B1131">
        <v>41</v>
      </c>
      <c r="C1131" t="s">
        <v>12</v>
      </c>
      <c r="D1131" t="s">
        <v>21</v>
      </c>
      <c r="E1131" t="s">
        <v>25</v>
      </c>
      <c r="F1131" t="s">
        <v>27</v>
      </c>
      <c r="G1131">
        <v>30387.96</v>
      </c>
      <c r="H1131" t="s">
        <v>20</v>
      </c>
      <c r="I1131">
        <v>1485</v>
      </c>
      <c r="J1131">
        <v>40</v>
      </c>
      <c r="K1131">
        <v>4790</v>
      </c>
      <c r="L1131">
        <v>1</v>
      </c>
    </row>
    <row r="1132" spans="1:12">
      <c r="A1132">
        <v>6286728</v>
      </c>
      <c r="B1132">
        <v>49</v>
      </c>
      <c r="C1132" t="s">
        <v>36</v>
      </c>
      <c r="D1132" t="s">
        <v>33</v>
      </c>
      <c r="E1132" t="s">
        <v>25</v>
      </c>
      <c r="F1132" t="s">
        <v>54</v>
      </c>
      <c r="G1132">
        <v>40390.400000000001</v>
      </c>
      <c r="H1132" t="s">
        <v>20</v>
      </c>
      <c r="I1132">
        <v>0</v>
      </c>
      <c r="J1132">
        <v>40</v>
      </c>
      <c r="K1132">
        <v>6541</v>
      </c>
      <c r="L1132">
        <v>1</v>
      </c>
    </row>
    <row r="1133" spans="1:12">
      <c r="A1133">
        <v>6291531</v>
      </c>
      <c r="B1133">
        <v>21</v>
      </c>
      <c r="C1133" t="s">
        <v>12</v>
      </c>
      <c r="D1133" t="s">
        <v>42</v>
      </c>
      <c r="E1133" t="s">
        <v>25</v>
      </c>
      <c r="F1133" t="s">
        <v>15</v>
      </c>
      <c r="G1133">
        <v>26203.8</v>
      </c>
      <c r="H1133" t="s">
        <v>20</v>
      </c>
      <c r="I1133">
        <v>0</v>
      </c>
      <c r="J1133">
        <v>25</v>
      </c>
      <c r="K1133">
        <v>0</v>
      </c>
      <c r="L1133">
        <v>0</v>
      </c>
    </row>
    <row r="1134" spans="1:12">
      <c r="A1134">
        <v>6291688</v>
      </c>
      <c r="B1134">
        <v>39</v>
      </c>
      <c r="C1134" t="s">
        <v>12</v>
      </c>
      <c r="D1134" t="s">
        <v>24</v>
      </c>
      <c r="E1134" t="s">
        <v>25</v>
      </c>
      <c r="F1134" t="s">
        <v>39</v>
      </c>
      <c r="G1134">
        <v>48397.41</v>
      </c>
      <c r="H1134" t="s">
        <v>20</v>
      </c>
      <c r="I1134">
        <v>0</v>
      </c>
      <c r="J1134">
        <v>40</v>
      </c>
      <c r="K1134">
        <v>0</v>
      </c>
      <c r="L1134">
        <v>1</v>
      </c>
    </row>
    <row r="1135" spans="1:12">
      <c r="A1135">
        <v>6296085</v>
      </c>
      <c r="B1135">
        <v>19</v>
      </c>
      <c r="C1135" t="s">
        <v>12</v>
      </c>
      <c r="D1135" t="s">
        <v>13</v>
      </c>
      <c r="E1135" t="s">
        <v>18</v>
      </c>
      <c r="F1135" t="s">
        <v>30</v>
      </c>
      <c r="G1135">
        <v>262216.34999999998</v>
      </c>
      <c r="H1135" t="s">
        <v>20</v>
      </c>
      <c r="I1135">
        <v>0</v>
      </c>
      <c r="J1135">
        <v>35</v>
      </c>
      <c r="K1135">
        <v>0</v>
      </c>
      <c r="L1135">
        <v>0</v>
      </c>
    </row>
    <row r="1136" spans="1:12">
      <c r="A1136">
        <v>6297330</v>
      </c>
      <c r="B1136">
        <v>25</v>
      </c>
      <c r="C1136" t="s">
        <v>12</v>
      </c>
      <c r="D1136" t="s">
        <v>13</v>
      </c>
      <c r="E1136" t="s">
        <v>18</v>
      </c>
      <c r="F1136" t="s">
        <v>15</v>
      </c>
      <c r="G1136">
        <v>87891.89</v>
      </c>
      <c r="H1136" t="s">
        <v>16</v>
      </c>
      <c r="I1136">
        <v>0</v>
      </c>
      <c r="J1136">
        <v>25</v>
      </c>
      <c r="K1136">
        <v>0</v>
      </c>
      <c r="L1136">
        <v>0</v>
      </c>
    </row>
    <row r="1137" spans="1:12">
      <c r="A1137">
        <v>6298186</v>
      </c>
      <c r="B1137">
        <v>17</v>
      </c>
      <c r="C1137" t="s">
        <v>12</v>
      </c>
      <c r="D1137" t="s">
        <v>38</v>
      </c>
      <c r="E1137" t="s">
        <v>18</v>
      </c>
      <c r="F1137" t="s">
        <v>39</v>
      </c>
      <c r="G1137">
        <v>69450.11</v>
      </c>
      <c r="H1137" t="s">
        <v>16</v>
      </c>
      <c r="I1137">
        <v>0</v>
      </c>
      <c r="J1137">
        <v>20</v>
      </c>
      <c r="K1137">
        <v>0</v>
      </c>
      <c r="L1137">
        <v>0</v>
      </c>
    </row>
    <row r="1138" spans="1:12">
      <c r="A1138">
        <v>6298614</v>
      </c>
      <c r="B1138">
        <v>40</v>
      </c>
      <c r="C1138" t="s">
        <v>34</v>
      </c>
      <c r="D1138" t="s">
        <v>13</v>
      </c>
      <c r="E1138" t="s">
        <v>25</v>
      </c>
      <c r="F1138" t="s">
        <v>39</v>
      </c>
      <c r="G1138">
        <v>19246.93</v>
      </c>
      <c r="H1138" t="s">
        <v>20</v>
      </c>
      <c r="I1138">
        <v>0</v>
      </c>
      <c r="J1138">
        <v>20</v>
      </c>
      <c r="K1138">
        <v>0</v>
      </c>
      <c r="L1138">
        <v>0</v>
      </c>
    </row>
    <row r="1139" spans="1:12">
      <c r="A1139">
        <v>6308196</v>
      </c>
      <c r="B1139">
        <v>17</v>
      </c>
      <c r="C1139" t="s">
        <v>12</v>
      </c>
      <c r="D1139" t="s">
        <v>38</v>
      </c>
      <c r="E1139" t="s">
        <v>18</v>
      </c>
      <c r="F1139" t="s">
        <v>30</v>
      </c>
      <c r="G1139">
        <v>123234.32</v>
      </c>
      <c r="H1139" t="s">
        <v>16</v>
      </c>
      <c r="I1139">
        <v>0</v>
      </c>
      <c r="J1139">
        <v>18</v>
      </c>
      <c r="K1139">
        <v>0</v>
      </c>
      <c r="L1139">
        <v>0</v>
      </c>
    </row>
    <row r="1140" spans="1:12">
      <c r="A1140">
        <v>6313114</v>
      </c>
      <c r="B1140">
        <v>43</v>
      </c>
      <c r="C1140" t="s">
        <v>12</v>
      </c>
      <c r="D1140" t="s">
        <v>24</v>
      </c>
      <c r="E1140" t="s">
        <v>25</v>
      </c>
      <c r="F1140" t="s">
        <v>27</v>
      </c>
      <c r="G1140">
        <v>44396.52</v>
      </c>
      <c r="H1140" t="s">
        <v>20</v>
      </c>
      <c r="I1140">
        <v>0</v>
      </c>
      <c r="J1140">
        <v>45</v>
      </c>
      <c r="K1140">
        <v>5953</v>
      </c>
      <c r="L1140">
        <v>1</v>
      </c>
    </row>
    <row r="1141" spans="1:12">
      <c r="A1141">
        <v>6314607</v>
      </c>
      <c r="B1141">
        <v>41</v>
      </c>
      <c r="C1141" t="s">
        <v>37</v>
      </c>
      <c r="D1141" t="s">
        <v>24</v>
      </c>
      <c r="E1141" t="s">
        <v>18</v>
      </c>
      <c r="F1141" t="s">
        <v>39</v>
      </c>
      <c r="G1141">
        <v>79574.259999999995</v>
      </c>
      <c r="H1141" t="s">
        <v>16</v>
      </c>
      <c r="I1141">
        <v>0</v>
      </c>
      <c r="J1141">
        <v>40</v>
      </c>
      <c r="K1141">
        <v>0</v>
      </c>
      <c r="L1141">
        <v>0</v>
      </c>
    </row>
    <row r="1142" spans="1:12">
      <c r="A1142">
        <v>6326706</v>
      </c>
      <c r="B1142">
        <v>27</v>
      </c>
      <c r="C1142" t="s">
        <v>12</v>
      </c>
      <c r="D1142" t="s">
        <v>13</v>
      </c>
      <c r="E1142" t="s">
        <v>25</v>
      </c>
      <c r="F1142" t="s">
        <v>26</v>
      </c>
      <c r="G1142">
        <v>7523.49</v>
      </c>
      <c r="H1142" t="s">
        <v>20</v>
      </c>
      <c r="I1142">
        <v>0</v>
      </c>
      <c r="J1142">
        <v>45</v>
      </c>
      <c r="K1142">
        <v>0</v>
      </c>
      <c r="L1142">
        <v>0</v>
      </c>
    </row>
    <row r="1143" spans="1:12">
      <c r="A1143">
        <v>6334877</v>
      </c>
      <c r="B1143">
        <v>27</v>
      </c>
      <c r="C1143" t="s">
        <v>12</v>
      </c>
      <c r="D1143" t="s">
        <v>21</v>
      </c>
      <c r="E1143" t="s">
        <v>25</v>
      </c>
      <c r="F1143" t="s">
        <v>26</v>
      </c>
      <c r="G1143">
        <v>33482.58</v>
      </c>
      <c r="H1143" t="s">
        <v>20</v>
      </c>
      <c r="I1143">
        <v>0</v>
      </c>
      <c r="J1143">
        <v>40</v>
      </c>
      <c r="K1143">
        <v>0</v>
      </c>
      <c r="L1143">
        <v>0</v>
      </c>
    </row>
    <row r="1144" spans="1:12">
      <c r="A1144">
        <v>6341121</v>
      </c>
      <c r="B1144">
        <v>42</v>
      </c>
      <c r="C1144" t="s">
        <v>40</v>
      </c>
      <c r="D1144" t="s">
        <v>24</v>
      </c>
      <c r="E1144" t="s">
        <v>22</v>
      </c>
      <c r="F1144" t="s">
        <v>23</v>
      </c>
      <c r="G1144">
        <v>122454.68</v>
      </c>
      <c r="H1144" t="s">
        <v>20</v>
      </c>
      <c r="I1144">
        <v>0</v>
      </c>
      <c r="J1144">
        <v>40</v>
      </c>
      <c r="K1144">
        <v>0</v>
      </c>
      <c r="L1144">
        <v>0</v>
      </c>
    </row>
    <row r="1145" spans="1:12">
      <c r="A1145">
        <v>6351444</v>
      </c>
      <c r="B1145">
        <v>58</v>
      </c>
      <c r="C1145" t="s">
        <v>34</v>
      </c>
      <c r="D1145" t="s">
        <v>24</v>
      </c>
      <c r="E1145" t="s">
        <v>25</v>
      </c>
      <c r="F1145" t="s">
        <v>27</v>
      </c>
      <c r="G1145">
        <v>65218.080000000002</v>
      </c>
      <c r="H1145" t="s">
        <v>20</v>
      </c>
      <c r="I1145">
        <v>0</v>
      </c>
      <c r="J1145">
        <v>70</v>
      </c>
      <c r="K1145">
        <v>7453</v>
      </c>
      <c r="L1145">
        <v>1</v>
      </c>
    </row>
    <row r="1146" spans="1:12">
      <c r="A1146">
        <v>6352899</v>
      </c>
      <c r="B1146">
        <v>18</v>
      </c>
      <c r="C1146" t="s">
        <v>37</v>
      </c>
      <c r="D1146" t="s">
        <v>13</v>
      </c>
      <c r="E1146" t="s">
        <v>18</v>
      </c>
      <c r="F1146" t="s">
        <v>23</v>
      </c>
      <c r="G1146">
        <v>210210.74</v>
      </c>
      <c r="H1146" t="s">
        <v>20</v>
      </c>
      <c r="I1146">
        <v>0</v>
      </c>
      <c r="J1146">
        <v>10</v>
      </c>
      <c r="K1146">
        <v>0</v>
      </c>
      <c r="L1146">
        <v>0</v>
      </c>
    </row>
    <row r="1147" spans="1:12">
      <c r="A1147">
        <v>6353107</v>
      </c>
      <c r="B1147">
        <v>31</v>
      </c>
      <c r="C1147" t="s">
        <v>12</v>
      </c>
      <c r="D1147" t="s">
        <v>21</v>
      </c>
      <c r="E1147" t="s">
        <v>25</v>
      </c>
      <c r="F1147" t="s">
        <v>26</v>
      </c>
      <c r="G1147">
        <v>24317.919999999998</v>
      </c>
      <c r="H1147" t="s">
        <v>20</v>
      </c>
      <c r="I1147">
        <v>0</v>
      </c>
      <c r="J1147">
        <v>40</v>
      </c>
      <c r="K1147">
        <v>7564</v>
      </c>
      <c r="L1147">
        <v>1</v>
      </c>
    </row>
    <row r="1148" spans="1:12">
      <c r="A1148">
        <v>6354117</v>
      </c>
      <c r="B1148">
        <v>35</v>
      </c>
      <c r="C1148" t="s">
        <v>12</v>
      </c>
      <c r="D1148" t="s">
        <v>52</v>
      </c>
      <c r="E1148" t="s">
        <v>25</v>
      </c>
      <c r="F1148" t="s">
        <v>29</v>
      </c>
      <c r="G1148">
        <v>33288.269999999997</v>
      </c>
      <c r="H1148" t="s">
        <v>20</v>
      </c>
      <c r="I1148">
        <v>0</v>
      </c>
      <c r="J1148">
        <v>40</v>
      </c>
      <c r="K1148">
        <v>0</v>
      </c>
      <c r="L1148">
        <v>0</v>
      </c>
    </row>
    <row r="1149" spans="1:12">
      <c r="A1149">
        <v>6354574</v>
      </c>
      <c r="B1149">
        <v>22</v>
      </c>
      <c r="C1149" t="s">
        <v>12</v>
      </c>
      <c r="D1149" t="s">
        <v>24</v>
      </c>
      <c r="E1149" t="s">
        <v>18</v>
      </c>
      <c r="F1149" t="s">
        <v>23</v>
      </c>
      <c r="G1149">
        <v>29168.49</v>
      </c>
      <c r="H1149" t="s">
        <v>16</v>
      </c>
      <c r="I1149">
        <v>0</v>
      </c>
      <c r="J1149">
        <v>60</v>
      </c>
      <c r="K1149">
        <v>0</v>
      </c>
      <c r="L1149">
        <v>0</v>
      </c>
    </row>
    <row r="1150" spans="1:12">
      <c r="A1150">
        <v>6358616</v>
      </c>
      <c r="B1150">
        <v>21</v>
      </c>
      <c r="C1150" t="s">
        <v>12</v>
      </c>
      <c r="D1150" t="s">
        <v>13</v>
      </c>
      <c r="E1150" t="s">
        <v>18</v>
      </c>
      <c r="F1150" t="s">
        <v>15</v>
      </c>
      <c r="G1150">
        <v>181792.59</v>
      </c>
      <c r="H1150" t="s">
        <v>20</v>
      </c>
      <c r="I1150">
        <v>0</v>
      </c>
      <c r="J1150">
        <v>40</v>
      </c>
      <c r="K1150">
        <v>0</v>
      </c>
      <c r="L1150">
        <v>0</v>
      </c>
    </row>
    <row r="1151" spans="1:12">
      <c r="A1151">
        <v>6365793</v>
      </c>
      <c r="B1151">
        <v>57</v>
      </c>
      <c r="C1151" t="s">
        <v>12</v>
      </c>
      <c r="D1151" t="s">
        <v>13</v>
      </c>
      <c r="E1151" t="s">
        <v>25</v>
      </c>
      <c r="F1151" t="s">
        <v>26</v>
      </c>
      <c r="G1151">
        <v>32196.18</v>
      </c>
      <c r="H1151" t="s">
        <v>20</v>
      </c>
      <c r="I1151">
        <v>1114.666667</v>
      </c>
      <c r="J1151">
        <v>45</v>
      </c>
      <c r="K1151">
        <v>0</v>
      </c>
      <c r="L1151">
        <v>0</v>
      </c>
    </row>
    <row r="1152" spans="1:12">
      <c r="A1152">
        <v>6367404</v>
      </c>
      <c r="B1152">
        <v>65</v>
      </c>
      <c r="C1152" t="s">
        <v>50</v>
      </c>
      <c r="D1152" t="s">
        <v>21</v>
      </c>
      <c r="E1152" t="s">
        <v>14</v>
      </c>
      <c r="F1152" t="s">
        <v>50</v>
      </c>
      <c r="G1152">
        <v>23381.42</v>
      </c>
      <c r="H1152" t="s">
        <v>16</v>
      </c>
      <c r="I1152">
        <v>0</v>
      </c>
      <c r="J1152">
        <v>40</v>
      </c>
      <c r="K1152">
        <v>0</v>
      </c>
      <c r="L1152">
        <v>0</v>
      </c>
    </row>
    <row r="1153" spans="1:12">
      <c r="A1153">
        <v>6371302</v>
      </c>
      <c r="B1153">
        <v>30</v>
      </c>
      <c r="C1153" t="s">
        <v>50</v>
      </c>
      <c r="D1153" t="s">
        <v>13</v>
      </c>
      <c r="E1153" t="s">
        <v>25</v>
      </c>
      <c r="F1153" t="s">
        <v>50</v>
      </c>
      <c r="G1153">
        <v>53338.36</v>
      </c>
      <c r="H1153" t="s">
        <v>20</v>
      </c>
      <c r="I1153">
        <v>0</v>
      </c>
      <c r="J1153">
        <v>40</v>
      </c>
      <c r="K1153">
        <v>0</v>
      </c>
      <c r="L1153">
        <v>0</v>
      </c>
    </row>
    <row r="1154" spans="1:12">
      <c r="A1154">
        <v>6373170</v>
      </c>
      <c r="B1154">
        <v>28</v>
      </c>
      <c r="C1154" t="s">
        <v>12</v>
      </c>
      <c r="D1154" t="s">
        <v>13</v>
      </c>
      <c r="E1154" t="s">
        <v>18</v>
      </c>
      <c r="F1154" t="s">
        <v>15</v>
      </c>
      <c r="G1154">
        <v>120733.61</v>
      </c>
      <c r="H1154" t="s">
        <v>20</v>
      </c>
      <c r="I1154">
        <v>0</v>
      </c>
      <c r="J1154">
        <v>35</v>
      </c>
      <c r="K1154">
        <v>0</v>
      </c>
      <c r="L1154">
        <v>0</v>
      </c>
    </row>
    <row r="1155" spans="1:12">
      <c r="A1155">
        <v>6382382</v>
      </c>
      <c r="B1155">
        <v>50</v>
      </c>
      <c r="C1155" t="s">
        <v>36</v>
      </c>
      <c r="D1155" t="s">
        <v>13</v>
      </c>
      <c r="E1155" t="s">
        <v>25</v>
      </c>
      <c r="F1155" t="s">
        <v>54</v>
      </c>
      <c r="G1155">
        <v>37962.18</v>
      </c>
      <c r="H1155" t="s">
        <v>20</v>
      </c>
      <c r="I1155">
        <v>0</v>
      </c>
      <c r="J1155">
        <v>52</v>
      </c>
      <c r="K1155">
        <v>6109</v>
      </c>
      <c r="L1155">
        <v>1</v>
      </c>
    </row>
    <row r="1156" spans="1:12">
      <c r="A1156">
        <v>6382543</v>
      </c>
      <c r="B1156">
        <v>32</v>
      </c>
      <c r="C1156" t="s">
        <v>12</v>
      </c>
      <c r="D1156" t="s">
        <v>21</v>
      </c>
      <c r="E1156" t="s">
        <v>25</v>
      </c>
      <c r="F1156" t="s">
        <v>29</v>
      </c>
      <c r="G1156">
        <v>15164.11</v>
      </c>
      <c r="H1156" t="s">
        <v>20</v>
      </c>
      <c r="I1156">
        <v>0</v>
      </c>
      <c r="J1156">
        <v>40</v>
      </c>
      <c r="K1156">
        <v>0</v>
      </c>
      <c r="L1156">
        <v>0</v>
      </c>
    </row>
    <row r="1157" spans="1:12">
      <c r="A1157">
        <v>6383075</v>
      </c>
      <c r="B1157">
        <v>29</v>
      </c>
      <c r="C1157" t="s">
        <v>40</v>
      </c>
      <c r="D1157" t="s">
        <v>31</v>
      </c>
      <c r="E1157" t="s">
        <v>25</v>
      </c>
      <c r="F1157" t="s">
        <v>41</v>
      </c>
      <c r="G1157">
        <v>51829.17</v>
      </c>
      <c r="H1157" t="s">
        <v>20</v>
      </c>
      <c r="I1157">
        <v>0</v>
      </c>
      <c r="J1157">
        <v>42</v>
      </c>
      <c r="K1157">
        <v>6827</v>
      </c>
      <c r="L1157">
        <v>1</v>
      </c>
    </row>
    <row r="1158" spans="1:12">
      <c r="A1158">
        <v>6387914</v>
      </c>
      <c r="B1158">
        <v>52</v>
      </c>
      <c r="C1158" t="s">
        <v>35</v>
      </c>
      <c r="D1158" t="s">
        <v>39</v>
      </c>
      <c r="E1158" t="s">
        <v>25</v>
      </c>
      <c r="F1158" t="s">
        <v>27</v>
      </c>
      <c r="G1158">
        <v>49603.87</v>
      </c>
      <c r="H1158" t="s">
        <v>20</v>
      </c>
      <c r="I1158">
        <v>0</v>
      </c>
      <c r="J1158">
        <v>40</v>
      </c>
      <c r="K1158">
        <v>0</v>
      </c>
      <c r="L1158">
        <v>0</v>
      </c>
    </row>
    <row r="1159" spans="1:12">
      <c r="A1159">
        <v>6394641</v>
      </c>
      <c r="B1159">
        <v>22</v>
      </c>
      <c r="C1159" t="s">
        <v>12</v>
      </c>
      <c r="D1159" t="s">
        <v>24</v>
      </c>
      <c r="E1159" t="s">
        <v>18</v>
      </c>
      <c r="F1159" t="s">
        <v>30</v>
      </c>
      <c r="G1159">
        <v>37698.03</v>
      </c>
      <c r="H1159" t="s">
        <v>20</v>
      </c>
      <c r="I1159">
        <v>0</v>
      </c>
      <c r="J1159">
        <v>40</v>
      </c>
      <c r="K1159">
        <v>0</v>
      </c>
      <c r="L1159">
        <v>0</v>
      </c>
    </row>
    <row r="1160" spans="1:12">
      <c r="A1160">
        <v>6396893</v>
      </c>
      <c r="B1160">
        <v>21</v>
      </c>
      <c r="C1160" t="s">
        <v>12</v>
      </c>
      <c r="D1160" t="s">
        <v>21</v>
      </c>
      <c r="E1160" t="s">
        <v>18</v>
      </c>
      <c r="F1160" t="s">
        <v>45</v>
      </c>
      <c r="G1160">
        <v>178244.47</v>
      </c>
      <c r="H1160" t="s">
        <v>20</v>
      </c>
      <c r="I1160">
        <v>0</v>
      </c>
      <c r="J1160">
        <v>45</v>
      </c>
      <c r="K1160">
        <v>0</v>
      </c>
      <c r="L1160">
        <v>0</v>
      </c>
    </row>
    <row r="1161" spans="1:12">
      <c r="A1161">
        <v>6398717</v>
      </c>
      <c r="B1161">
        <v>26</v>
      </c>
      <c r="C1161" t="s">
        <v>36</v>
      </c>
      <c r="D1161" t="s">
        <v>21</v>
      </c>
      <c r="E1161" t="s">
        <v>25</v>
      </c>
      <c r="F1161" t="s">
        <v>54</v>
      </c>
      <c r="G1161">
        <v>65467.15</v>
      </c>
      <c r="H1161" t="s">
        <v>20</v>
      </c>
      <c r="I1161">
        <v>0</v>
      </c>
      <c r="J1161">
        <v>40</v>
      </c>
      <c r="K1161">
        <v>3103</v>
      </c>
      <c r="L1161">
        <v>1</v>
      </c>
    </row>
    <row r="1162" spans="1:12">
      <c r="A1162">
        <v>6403212</v>
      </c>
      <c r="B1162">
        <v>18</v>
      </c>
      <c r="C1162" t="s">
        <v>12</v>
      </c>
      <c r="D1162" t="s">
        <v>21</v>
      </c>
      <c r="E1162" t="s">
        <v>18</v>
      </c>
      <c r="F1162" t="s">
        <v>30</v>
      </c>
      <c r="G1162">
        <v>146765.89000000001</v>
      </c>
      <c r="H1162" t="s">
        <v>16</v>
      </c>
      <c r="I1162">
        <v>0</v>
      </c>
      <c r="J1162">
        <v>25</v>
      </c>
      <c r="K1162">
        <v>0</v>
      </c>
      <c r="L1162">
        <v>0</v>
      </c>
    </row>
    <row r="1163" spans="1:12">
      <c r="A1163">
        <v>6408353</v>
      </c>
      <c r="B1163">
        <v>28</v>
      </c>
      <c r="C1163" t="s">
        <v>35</v>
      </c>
      <c r="D1163" t="s">
        <v>24</v>
      </c>
      <c r="E1163" t="s">
        <v>18</v>
      </c>
      <c r="F1163" t="s">
        <v>30</v>
      </c>
      <c r="G1163">
        <v>48440.5</v>
      </c>
      <c r="H1163" t="s">
        <v>20</v>
      </c>
      <c r="I1163">
        <v>0</v>
      </c>
      <c r="J1163">
        <v>50</v>
      </c>
      <c r="K1163">
        <v>0</v>
      </c>
      <c r="L1163">
        <v>0</v>
      </c>
    </row>
    <row r="1164" spans="1:12">
      <c r="A1164">
        <v>6414266</v>
      </c>
      <c r="B1164">
        <v>35</v>
      </c>
      <c r="C1164" t="s">
        <v>12</v>
      </c>
      <c r="D1164" t="s">
        <v>21</v>
      </c>
      <c r="E1164" t="s">
        <v>14</v>
      </c>
      <c r="F1164" t="s">
        <v>23</v>
      </c>
      <c r="G1164">
        <v>108079.3</v>
      </c>
      <c r="H1164" t="s">
        <v>16</v>
      </c>
      <c r="I1164">
        <v>0</v>
      </c>
      <c r="J1164">
        <v>40</v>
      </c>
      <c r="K1164">
        <v>0</v>
      </c>
      <c r="L1164">
        <v>0</v>
      </c>
    </row>
    <row r="1165" spans="1:12">
      <c r="A1165">
        <v>6417493</v>
      </c>
      <c r="B1165">
        <v>18</v>
      </c>
      <c r="C1165" t="s">
        <v>36</v>
      </c>
      <c r="D1165" t="s">
        <v>38</v>
      </c>
      <c r="E1165" t="s">
        <v>18</v>
      </c>
      <c r="F1165" t="s">
        <v>23</v>
      </c>
      <c r="G1165">
        <v>52620.88</v>
      </c>
      <c r="H1165" t="s">
        <v>16</v>
      </c>
      <c r="I1165">
        <v>0</v>
      </c>
      <c r="J1165">
        <v>25</v>
      </c>
      <c r="K1165">
        <v>0</v>
      </c>
      <c r="L1165">
        <v>0</v>
      </c>
    </row>
    <row r="1166" spans="1:12">
      <c r="A1166">
        <v>6426269</v>
      </c>
      <c r="B1166">
        <v>58</v>
      </c>
      <c r="C1166" t="s">
        <v>34</v>
      </c>
      <c r="D1166" t="s">
        <v>24</v>
      </c>
      <c r="E1166" t="s">
        <v>25</v>
      </c>
      <c r="F1166" t="s">
        <v>46</v>
      </c>
      <c r="G1166">
        <v>29092.74</v>
      </c>
      <c r="H1166" t="s">
        <v>20</v>
      </c>
      <c r="I1166">
        <v>0</v>
      </c>
      <c r="J1166">
        <v>35</v>
      </c>
      <c r="K1166">
        <v>0</v>
      </c>
      <c r="L1166">
        <v>0</v>
      </c>
    </row>
    <row r="1167" spans="1:12">
      <c r="A1167">
        <v>6431201</v>
      </c>
      <c r="B1167">
        <v>33</v>
      </c>
      <c r="C1167" t="s">
        <v>12</v>
      </c>
      <c r="D1167" t="s">
        <v>24</v>
      </c>
      <c r="E1167" t="s">
        <v>25</v>
      </c>
      <c r="F1167" t="s">
        <v>19</v>
      </c>
      <c r="G1167">
        <v>31869.31</v>
      </c>
      <c r="H1167" t="s">
        <v>20</v>
      </c>
      <c r="I1167">
        <v>0</v>
      </c>
      <c r="J1167">
        <v>40</v>
      </c>
      <c r="K1167">
        <v>0</v>
      </c>
      <c r="L1167">
        <v>0</v>
      </c>
    </row>
    <row r="1168" spans="1:12">
      <c r="A1168">
        <v>6432495</v>
      </c>
      <c r="B1168">
        <v>54</v>
      </c>
      <c r="C1168" t="s">
        <v>12</v>
      </c>
      <c r="D1168" t="s">
        <v>21</v>
      </c>
      <c r="E1168" t="s">
        <v>22</v>
      </c>
      <c r="F1168" t="s">
        <v>19</v>
      </c>
      <c r="G1168">
        <v>70799.11</v>
      </c>
      <c r="H1168" t="s">
        <v>20</v>
      </c>
      <c r="I1168">
        <v>0</v>
      </c>
      <c r="J1168">
        <v>45</v>
      </c>
      <c r="K1168">
        <v>0</v>
      </c>
      <c r="L1168">
        <v>0</v>
      </c>
    </row>
    <row r="1169" spans="1:12">
      <c r="A1169">
        <v>6434496</v>
      </c>
      <c r="B1169">
        <v>49</v>
      </c>
      <c r="C1169" t="s">
        <v>12</v>
      </c>
      <c r="D1169" t="s">
        <v>24</v>
      </c>
      <c r="E1169" t="s">
        <v>18</v>
      </c>
      <c r="F1169" t="s">
        <v>39</v>
      </c>
      <c r="G1169">
        <v>236243.16</v>
      </c>
      <c r="H1169" t="s">
        <v>16</v>
      </c>
      <c r="I1169">
        <v>0</v>
      </c>
      <c r="J1169">
        <v>40</v>
      </c>
      <c r="K1169">
        <v>0</v>
      </c>
      <c r="L1169">
        <v>0</v>
      </c>
    </row>
    <row r="1170" spans="1:12">
      <c r="A1170">
        <v>6436310</v>
      </c>
      <c r="B1170">
        <v>33</v>
      </c>
      <c r="C1170" t="s">
        <v>34</v>
      </c>
      <c r="D1170" t="s">
        <v>39</v>
      </c>
      <c r="E1170" t="s">
        <v>25</v>
      </c>
      <c r="F1170" t="s">
        <v>39</v>
      </c>
      <c r="G1170">
        <v>29214.04</v>
      </c>
      <c r="H1170" t="s">
        <v>20</v>
      </c>
      <c r="I1170">
        <v>0</v>
      </c>
      <c r="J1170">
        <v>60</v>
      </c>
      <c r="K1170">
        <v>10186</v>
      </c>
      <c r="L1170">
        <v>1</v>
      </c>
    </row>
    <row r="1171" spans="1:12">
      <c r="A1171">
        <v>6438023</v>
      </c>
      <c r="B1171">
        <v>26</v>
      </c>
      <c r="C1171" t="s">
        <v>12</v>
      </c>
      <c r="D1171" t="s">
        <v>13</v>
      </c>
      <c r="E1171" t="s">
        <v>18</v>
      </c>
      <c r="F1171" t="s">
        <v>30</v>
      </c>
      <c r="G1171">
        <v>80133.84</v>
      </c>
      <c r="H1171" t="s">
        <v>16</v>
      </c>
      <c r="I1171">
        <v>0</v>
      </c>
      <c r="J1171">
        <v>37</v>
      </c>
      <c r="K1171">
        <v>0</v>
      </c>
      <c r="L1171">
        <v>0</v>
      </c>
    </row>
    <row r="1172" spans="1:12">
      <c r="A1172">
        <v>6439575</v>
      </c>
      <c r="B1172">
        <v>28</v>
      </c>
      <c r="C1172" t="s">
        <v>12</v>
      </c>
      <c r="D1172" t="s">
        <v>13</v>
      </c>
      <c r="E1172" t="s">
        <v>18</v>
      </c>
      <c r="F1172" t="s">
        <v>29</v>
      </c>
      <c r="G1172">
        <v>73042.19</v>
      </c>
      <c r="H1172" t="s">
        <v>20</v>
      </c>
      <c r="I1172">
        <v>0</v>
      </c>
      <c r="J1172">
        <v>42</v>
      </c>
      <c r="K1172">
        <v>0</v>
      </c>
      <c r="L1172">
        <v>0</v>
      </c>
    </row>
    <row r="1173" spans="1:12">
      <c r="A1173">
        <v>6441581</v>
      </c>
      <c r="B1173">
        <v>60</v>
      </c>
      <c r="C1173" t="s">
        <v>50</v>
      </c>
      <c r="D1173" t="s">
        <v>21</v>
      </c>
      <c r="E1173" t="s">
        <v>25</v>
      </c>
      <c r="F1173" t="s">
        <v>50</v>
      </c>
      <c r="G1173">
        <v>36752.61</v>
      </c>
      <c r="H1173" t="s">
        <v>20</v>
      </c>
      <c r="I1173">
        <v>0</v>
      </c>
      <c r="J1173">
        <v>40</v>
      </c>
      <c r="K1173">
        <v>0</v>
      </c>
      <c r="L1173">
        <v>0</v>
      </c>
    </row>
    <row r="1174" spans="1:12">
      <c r="A1174">
        <v>6454594</v>
      </c>
      <c r="B1174">
        <v>32</v>
      </c>
      <c r="C1174" t="s">
        <v>12</v>
      </c>
      <c r="D1174" t="s">
        <v>21</v>
      </c>
      <c r="E1174" t="s">
        <v>25</v>
      </c>
      <c r="F1174" t="s">
        <v>30</v>
      </c>
      <c r="G1174">
        <v>25421.23</v>
      </c>
      <c r="H1174" t="s">
        <v>20</v>
      </c>
      <c r="I1174">
        <v>0</v>
      </c>
      <c r="J1174">
        <v>49</v>
      </c>
      <c r="K1174">
        <v>0</v>
      </c>
      <c r="L1174">
        <v>0</v>
      </c>
    </row>
    <row r="1175" spans="1:12">
      <c r="A1175">
        <v>6462030</v>
      </c>
      <c r="B1175">
        <v>28</v>
      </c>
      <c r="C1175" t="s">
        <v>12</v>
      </c>
      <c r="D1175" t="s">
        <v>21</v>
      </c>
      <c r="E1175" t="s">
        <v>18</v>
      </c>
      <c r="F1175" t="s">
        <v>26</v>
      </c>
      <c r="G1175">
        <v>222955.79</v>
      </c>
      <c r="H1175" t="s">
        <v>20</v>
      </c>
      <c r="I1175">
        <v>0</v>
      </c>
      <c r="J1175">
        <v>40</v>
      </c>
      <c r="K1175">
        <v>0</v>
      </c>
      <c r="L1175">
        <v>0</v>
      </c>
    </row>
    <row r="1176" spans="1:12">
      <c r="A1176">
        <v>6463531</v>
      </c>
      <c r="B1176">
        <v>32</v>
      </c>
      <c r="C1176" t="s">
        <v>36</v>
      </c>
      <c r="D1176" t="s">
        <v>33</v>
      </c>
      <c r="E1176" t="s">
        <v>18</v>
      </c>
      <c r="F1176" t="s">
        <v>39</v>
      </c>
      <c r="G1176">
        <v>42738.27</v>
      </c>
      <c r="H1176" t="s">
        <v>16</v>
      </c>
      <c r="I1176">
        <v>0</v>
      </c>
      <c r="J1176">
        <v>40</v>
      </c>
      <c r="K1176">
        <v>0</v>
      </c>
      <c r="L1176">
        <v>0</v>
      </c>
    </row>
    <row r="1177" spans="1:12">
      <c r="A1177">
        <v>6470678</v>
      </c>
      <c r="B1177">
        <v>20</v>
      </c>
      <c r="C1177" t="s">
        <v>12</v>
      </c>
      <c r="D1177" t="s">
        <v>13</v>
      </c>
      <c r="E1177" t="s">
        <v>18</v>
      </c>
      <c r="F1177" t="s">
        <v>26</v>
      </c>
      <c r="G1177">
        <v>237399.45</v>
      </c>
      <c r="H1177" t="s">
        <v>20</v>
      </c>
      <c r="I1177">
        <v>0</v>
      </c>
      <c r="J1177">
        <v>40</v>
      </c>
      <c r="K1177">
        <v>0</v>
      </c>
      <c r="L1177">
        <v>0</v>
      </c>
    </row>
    <row r="1178" spans="1:12">
      <c r="A1178">
        <v>6474123</v>
      </c>
      <c r="B1178">
        <v>34</v>
      </c>
      <c r="C1178" t="s">
        <v>12</v>
      </c>
      <c r="D1178" t="s">
        <v>21</v>
      </c>
      <c r="E1178" t="s">
        <v>14</v>
      </c>
      <c r="F1178" t="s">
        <v>15</v>
      </c>
      <c r="G1178">
        <v>74884.800000000003</v>
      </c>
      <c r="H1178" t="s">
        <v>16</v>
      </c>
      <c r="I1178">
        <v>0</v>
      </c>
      <c r="J1178">
        <v>35</v>
      </c>
      <c r="K1178">
        <v>0</v>
      </c>
      <c r="L1178">
        <v>0</v>
      </c>
    </row>
    <row r="1179" spans="1:12">
      <c r="A1179">
        <v>6482240</v>
      </c>
      <c r="B1179">
        <v>19</v>
      </c>
      <c r="C1179" t="s">
        <v>50</v>
      </c>
      <c r="D1179" t="s">
        <v>13</v>
      </c>
      <c r="E1179" t="s">
        <v>18</v>
      </c>
      <c r="F1179" t="s">
        <v>50</v>
      </c>
      <c r="G1179">
        <v>197442.55</v>
      </c>
      <c r="H1179" t="s">
        <v>20</v>
      </c>
      <c r="I1179">
        <v>0</v>
      </c>
      <c r="J1179">
        <v>30</v>
      </c>
      <c r="K1179">
        <v>0</v>
      </c>
      <c r="L1179">
        <v>0</v>
      </c>
    </row>
    <row r="1180" spans="1:12">
      <c r="A1180">
        <v>6485283</v>
      </c>
      <c r="B1180">
        <v>39</v>
      </c>
      <c r="C1180" t="s">
        <v>40</v>
      </c>
      <c r="D1180" t="s">
        <v>17</v>
      </c>
      <c r="E1180" t="s">
        <v>18</v>
      </c>
      <c r="F1180" t="s">
        <v>27</v>
      </c>
      <c r="G1180">
        <v>88990.52</v>
      </c>
      <c r="H1180" t="s">
        <v>20</v>
      </c>
      <c r="I1180">
        <v>0</v>
      </c>
      <c r="J1180">
        <v>42</v>
      </c>
      <c r="K1180">
        <v>0</v>
      </c>
      <c r="L1180">
        <v>0</v>
      </c>
    </row>
    <row r="1181" spans="1:12">
      <c r="A1181">
        <v>6491065</v>
      </c>
      <c r="B1181">
        <v>28</v>
      </c>
      <c r="C1181" t="s">
        <v>34</v>
      </c>
      <c r="D1181" t="s">
        <v>13</v>
      </c>
      <c r="E1181" t="s">
        <v>18</v>
      </c>
      <c r="F1181" t="s">
        <v>29</v>
      </c>
      <c r="G1181">
        <v>53602.12</v>
      </c>
      <c r="H1181" t="s">
        <v>20</v>
      </c>
      <c r="I1181">
        <v>0</v>
      </c>
      <c r="J1181">
        <v>40</v>
      </c>
      <c r="K1181">
        <v>0</v>
      </c>
      <c r="L1181">
        <v>0</v>
      </c>
    </row>
    <row r="1182" spans="1:12">
      <c r="A1182">
        <v>6496576</v>
      </c>
      <c r="B1182">
        <v>43</v>
      </c>
      <c r="C1182" t="s">
        <v>34</v>
      </c>
      <c r="D1182" t="s">
        <v>21</v>
      </c>
      <c r="E1182" t="s">
        <v>25</v>
      </c>
      <c r="F1182" t="s">
        <v>27</v>
      </c>
      <c r="G1182">
        <v>41057.129999999997</v>
      </c>
      <c r="H1182" t="s">
        <v>20</v>
      </c>
      <c r="I1182">
        <v>0</v>
      </c>
      <c r="J1182">
        <v>35</v>
      </c>
      <c r="K1182">
        <v>4475</v>
      </c>
      <c r="L1182">
        <v>1</v>
      </c>
    </row>
    <row r="1183" spans="1:12">
      <c r="A1183">
        <v>6498054</v>
      </c>
      <c r="B1183">
        <v>54</v>
      </c>
      <c r="C1183" t="s">
        <v>12</v>
      </c>
      <c r="D1183" t="s">
        <v>24</v>
      </c>
      <c r="E1183" t="s">
        <v>25</v>
      </c>
      <c r="F1183" t="s">
        <v>27</v>
      </c>
      <c r="G1183">
        <v>41640.76</v>
      </c>
      <c r="H1183" t="s">
        <v>20</v>
      </c>
      <c r="I1183">
        <v>0</v>
      </c>
      <c r="J1183">
        <v>40</v>
      </c>
      <c r="K1183">
        <v>0</v>
      </c>
      <c r="L1183">
        <v>0</v>
      </c>
    </row>
    <row r="1184" spans="1:12">
      <c r="A1184">
        <v>6507056</v>
      </c>
      <c r="B1184">
        <v>49</v>
      </c>
      <c r="C1184" t="s">
        <v>35</v>
      </c>
      <c r="D1184" t="s">
        <v>24</v>
      </c>
      <c r="E1184" t="s">
        <v>25</v>
      </c>
      <c r="F1184" t="s">
        <v>30</v>
      </c>
      <c r="G1184">
        <v>26814.36</v>
      </c>
      <c r="H1184" t="s">
        <v>20</v>
      </c>
      <c r="I1184">
        <v>0</v>
      </c>
      <c r="J1184">
        <v>52</v>
      </c>
      <c r="K1184">
        <v>1121</v>
      </c>
      <c r="L1184">
        <v>1</v>
      </c>
    </row>
    <row r="1185" spans="1:12">
      <c r="A1185">
        <v>6507455</v>
      </c>
      <c r="B1185">
        <v>25</v>
      </c>
      <c r="C1185" t="s">
        <v>40</v>
      </c>
      <c r="D1185" t="s">
        <v>13</v>
      </c>
      <c r="E1185" t="s">
        <v>25</v>
      </c>
      <c r="F1185" t="s">
        <v>27</v>
      </c>
      <c r="G1185">
        <v>30136.22</v>
      </c>
      <c r="H1185" t="s">
        <v>20</v>
      </c>
      <c r="I1185">
        <v>0</v>
      </c>
      <c r="J1185">
        <v>40</v>
      </c>
      <c r="K1185">
        <v>7806</v>
      </c>
      <c r="L1185">
        <v>1</v>
      </c>
    </row>
    <row r="1186" spans="1:12">
      <c r="A1186">
        <v>6522006</v>
      </c>
      <c r="B1186">
        <v>67</v>
      </c>
      <c r="C1186" t="s">
        <v>12</v>
      </c>
      <c r="D1186" t="s">
        <v>21</v>
      </c>
      <c r="E1186" t="s">
        <v>25</v>
      </c>
      <c r="F1186" t="s">
        <v>45</v>
      </c>
      <c r="G1186">
        <v>20795.189999999999</v>
      </c>
      <c r="H1186" t="s">
        <v>20</v>
      </c>
      <c r="I1186">
        <v>0</v>
      </c>
      <c r="J1186">
        <v>24</v>
      </c>
      <c r="K1186">
        <v>0</v>
      </c>
      <c r="L1186">
        <v>0</v>
      </c>
    </row>
    <row r="1187" spans="1:12">
      <c r="A1187">
        <v>6529702</v>
      </c>
      <c r="B1187">
        <v>41</v>
      </c>
      <c r="C1187" t="s">
        <v>12</v>
      </c>
      <c r="D1187" t="s">
        <v>13</v>
      </c>
      <c r="E1187" t="s">
        <v>25</v>
      </c>
      <c r="F1187" t="s">
        <v>26</v>
      </c>
      <c r="G1187">
        <v>44047.47</v>
      </c>
      <c r="H1187" t="s">
        <v>20</v>
      </c>
      <c r="I1187">
        <v>0</v>
      </c>
      <c r="J1187">
        <v>40</v>
      </c>
      <c r="K1187">
        <v>0</v>
      </c>
      <c r="L1187">
        <v>0</v>
      </c>
    </row>
    <row r="1188" spans="1:12">
      <c r="A1188">
        <v>6535879</v>
      </c>
      <c r="B1188">
        <v>47</v>
      </c>
      <c r="C1188" t="s">
        <v>34</v>
      </c>
      <c r="D1188" t="s">
        <v>21</v>
      </c>
      <c r="E1188" t="s">
        <v>25</v>
      </c>
      <c r="F1188" t="s">
        <v>46</v>
      </c>
      <c r="G1188">
        <v>46025.74</v>
      </c>
      <c r="H1188" t="s">
        <v>20</v>
      </c>
      <c r="I1188">
        <v>0</v>
      </c>
      <c r="J1188">
        <v>60</v>
      </c>
      <c r="K1188">
        <v>0</v>
      </c>
      <c r="L1188">
        <v>0</v>
      </c>
    </row>
    <row r="1189" spans="1:12">
      <c r="A1189">
        <v>6536944</v>
      </c>
      <c r="B1189">
        <v>67</v>
      </c>
      <c r="C1189" t="s">
        <v>37</v>
      </c>
      <c r="D1189" t="s">
        <v>52</v>
      </c>
      <c r="E1189" t="s">
        <v>25</v>
      </c>
      <c r="F1189" t="s">
        <v>19</v>
      </c>
      <c r="G1189">
        <v>22444.12</v>
      </c>
      <c r="H1189" t="s">
        <v>20</v>
      </c>
      <c r="I1189">
        <v>0</v>
      </c>
      <c r="J1189">
        <v>35</v>
      </c>
      <c r="K1189">
        <v>0</v>
      </c>
      <c r="L1189">
        <v>0</v>
      </c>
    </row>
    <row r="1190" spans="1:12">
      <c r="A1190">
        <v>6537728</v>
      </c>
      <c r="B1190">
        <v>43</v>
      </c>
      <c r="C1190" t="s">
        <v>12</v>
      </c>
      <c r="D1190" t="s">
        <v>21</v>
      </c>
      <c r="E1190" t="s">
        <v>22</v>
      </c>
      <c r="F1190" t="s">
        <v>23</v>
      </c>
      <c r="G1190">
        <v>67762.490000000005</v>
      </c>
      <c r="H1190" t="s">
        <v>16</v>
      </c>
      <c r="I1190">
        <v>0</v>
      </c>
      <c r="J1190">
        <v>40</v>
      </c>
      <c r="K1190">
        <v>0</v>
      </c>
      <c r="L1190">
        <v>0</v>
      </c>
    </row>
    <row r="1191" spans="1:12">
      <c r="A1191">
        <v>6538502</v>
      </c>
      <c r="B1191">
        <v>59</v>
      </c>
      <c r="C1191" t="s">
        <v>12</v>
      </c>
      <c r="D1191" t="s">
        <v>38</v>
      </c>
      <c r="E1191" t="s">
        <v>22</v>
      </c>
      <c r="F1191" t="s">
        <v>15</v>
      </c>
      <c r="G1191">
        <v>86286.36</v>
      </c>
      <c r="H1191" t="s">
        <v>16</v>
      </c>
      <c r="I1191">
        <v>0</v>
      </c>
      <c r="J1191">
        <v>35</v>
      </c>
      <c r="K1191">
        <v>0</v>
      </c>
      <c r="L1191">
        <v>0</v>
      </c>
    </row>
    <row r="1192" spans="1:12">
      <c r="A1192">
        <v>6554660</v>
      </c>
      <c r="B1192">
        <v>50</v>
      </c>
      <c r="C1192" t="s">
        <v>36</v>
      </c>
      <c r="D1192" t="s">
        <v>33</v>
      </c>
      <c r="E1192" t="s">
        <v>25</v>
      </c>
      <c r="F1192" t="s">
        <v>27</v>
      </c>
      <c r="G1192">
        <v>21877.61</v>
      </c>
      <c r="H1192" t="s">
        <v>20</v>
      </c>
      <c r="I1192">
        <v>0</v>
      </c>
      <c r="J1192">
        <v>45</v>
      </c>
      <c r="K1192">
        <v>1998</v>
      </c>
      <c r="L1192">
        <v>1</v>
      </c>
    </row>
    <row r="1193" spans="1:12">
      <c r="A1193">
        <v>6555282</v>
      </c>
      <c r="B1193">
        <v>25</v>
      </c>
      <c r="C1193" t="s">
        <v>12</v>
      </c>
      <c r="D1193" t="s">
        <v>24</v>
      </c>
      <c r="E1193" t="s">
        <v>18</v>
      </c>
      <c r="F1193" t="s">
        <v>39</v>
      </c>
      <c r="G1193">
        <v>42731.95</v>
      </c>
      <c r="H1193" t="s">
        <v>16</v>
      </c>
      <c r="I1193">
        <v>0</v>
      </c>
      <c r="J1193">
        <v>30</v>
      </c>
      <c r="K1193">
        <v>0</v>
      </c>
      <c r="L1193">
        <v>0</v>
      </c>
    </row>
    <row r="1194" spans="1:12">
      <c r="A1194">
        <v>6556820</v>
      </c>
      <c r="B1194">
        <v>38</v>
      </c>
      <c r="C1194" t="s">
        <v>35</v>
      </c>
      <c r="D1194" t="s">
        <v>13</v>
      </c>
      <c r="E1194" t="s">
        <v>25</v>
      </c>
      <c r="F1194" t="s">
        <v>27</v>
      </c>
      <c r="G1194">
        <v>33819.31</v>
      </c>
      <c r="H1194" t="s">
        <v>20</v>
      </c>
      <c r="I1194">
        <v>0</v>
      </c>
      <c r="J1194">
        <v>80</v>
      </c>
      <c r="K1194">
        <v>4689</v>
      </c>
      <c r="L1194">
        <v>1</v>
      </c>
    </row>
    <row r="1195" spans="1:12">
      <c r="A1195">
        <v>6559661</v>
      </c>
      <c r="B1195">
        <v>42</v>
      </c>
      <c r="C1195" t="s">
        <v>12</v>
      </c>
      <c r="D1195" t="s">
        <v>21</v>
      </c>
      <c r="E1195" t="s">
        <v>22</v>
      </c>
      <c r="F1195" t="s">
        <v>26</v>
      </c>
      <c r="G1195">
        <v>227938</v>
      </c>
      <c r="H1195" t="s">
        <v>20</v>
      </c>
      <c r="I1195">
        <v>0</v>
      </c>
      <c r="J1195">
        <v>45</v>
      </c>
      <c r="K1195">
        <v>0</v>
      </c>
      <c r="L1195">
        <v>0</v>
      </c>
    </row>
    <row r="1196" spans="1:12">
      <c r="A1196">
        <v>6563907</v>
      </c>
      <c r="B1196">
        <v>38</v>
      </c>
      <c r="C1196" t="s">
        <v>12</v>
      </c>
      <c r="D1196" t="s">
        <v>24</v>
      </c>
      <c r="E1196" t="s">
        <v>25</v>
      </c>
      <c r="F1196" t="s">
        <v>30</v>
      </c>
      <c r="G1196">
        <v>38806.82</v>
      </c>
      <c r="H1196" t="s">
        <v>20</v>
      </c>
      <c r="I1196">
        <v>0</v>
      </c>
      <c r="J1196">
        <v>70</v>
      </c>
      <c r="K1196">
        <v>9620</v>
      </c>
      <c r="L1196">
        <v>1</v>
      </c>
    </row>
    <row r="1197" spans="1:12">
      <c r="A1197">
        <v>6564460</v>
      </c>
      <c r="B1197">
        <v>23</v>
      </c>
      <c r="C1197" t="s">
        <v>12</v>
      </c>
      <c r="D1197" t="s">
        <v>13</v>
      </c>
      <c r="E1197" t="s">
        <v>25</v>
      </c>
      <c r="F1197" t="s">
        <v>26</v>
      </c>
      <c r="G1197">
        <v>22414.560000000001</v>
      </c>
      <c r="H1197" t="s">
        <v>20</v>
      </c>
      <c r="I1197">
        <v>0</v>
      </c>
      <c r="J1197">
        <v>40</v>
      </c>
      <c r="K1197">
        <v>0</v>
      </c>
      <c r="L1197">
        <v>0</v>
      </c>
    </row>
    <row r="1198" spans="1:12">
      <c r="A1198">
        <v>6570527</v>
      </c>
      <c r="B1198">
        <v>55</v>
      </c>
      <c r="C1198" t="s">
        <v>12</v>
      </c>
      <c r="D1198" t="s">
        <v>13</v>
      </c>
      <c r="E1198" t="s">
        <v>22</v>
      </c>
      <c r="F1198" t="s">
        <v>29</v>
      </c>
      <c r="G1198">
        <v>166688.97</v>
      </c>
      <c r="H1198" t="s">
        <v>20</v>
      </c>
      <c r="I1198">
        <v>0</v>
      </c>
      <c r="J1198">
        <v>40</v>
      </c>
      <c r="K1198">
        <v>0</v>
      </c>
      <c r="L1198">
        <v>0</v>
      </c>
    </row>
    <row r="1199" spans="1:12">
      <c r="A1199">
        <v>6572013</v>
      </c>
      <c r="B1199">
        <v>63</v>
      </c>
      <c r="C1199" t="s">
        <v>12</v>
      </c>
      <c r="D1199" t="s">
        <v>13</v>
      </c>
      <c r="E1199" t="s">
        <v>25</v>
      </c>
      <c r="F1199" t="s">
        <v>39</v>
      </c>
      <c r="G1199">
        <v>64783.02</v>
      </c>
      <c r="H1199" t="s">
        <v>20</v>
      </c>
      <c r="I1199">
        <v>0</v>
      </c>
      <c r="J1199">
        <v>40</v>
      </c>
      <c r="K1199">
        <v>0</v>
      </c>
      <c r="L1199">
        <v>0</v>
      </c>
    </row>
    <row r="1200" spans="1:12">
      <c r="A1200">
        <v>6572508</v>
      </c>
      <c r="B1200">
        <v>46</v>
      </c>
      <c r="C1200" t="s">
        <v>12</v>
      </c>
      <c r="D1200" t="s">
        <v>21</v>
      </c>
      <c r="E1200" t="s">
        <v>22</v>
      </c>
      <c r="F1200" t="s">
        <v>23</v>
      </c>
      <c r="G1200">
        <v>104290.58</v>
      </c>
      <c r="H1200" t="s">
        <v>16</v>
      </c>
      <c r="I1200">
        <v>0</v>
      </c>
      <c r="J1200">
        <v>40</v>
      </c>
      <c r="K1200">
        <v>0</v>
      </c>
      <c r="L1200">
        <v>0</v>
      </c>
    </row>
    <row r="1201" spans="1:12">
      <c r="A1201">
        <v>6576501</v>
      </c>
      <c r="B1201">
        <v>49</v>
      </c>
      <c r="C1201" t="s">
        <v>37</v>
      </c>
      <c r="D1201" t="s">
        <v>13</v>
      </c>
      <c r="E1201" t="s">
        <v>25</v>
      </c>
      <c r="F1201" t="s">
        <v>29</v>
      </c>
      <c r="G1201">
        <v>63313.46</v>
      </c>
      <c r="H1201" t="s">
        <v>20</v>
      </c>
      <c r="I1201">
        <v>0</v>
      </c>
      <c r="J1201">
        <v>40</v>
      </c>
      <c r="K1201">
        <v>7671</v>
      </c>
      <c r="L1201">
        <v>1</v>
      </c>
    </row>
    <row r="1202" spans="1:12">
      <c r="A1202">
        <v>6577980</v>
      </c>
      <c r="B1202">
        <v>38</v>
      </c>
      <c r="C1202" t="s">
        <v>34</v>
      </c>
      <c r="D1202" t="s">
        <v>24</v>
      </c>
      <c r="E1202" t="s">
        <v>25</v>
      </c>
      <c r="F1202" t="s">
        <v>15</v>
      </c>
      <c r="G1202">
        <v>43817.71</v>
      </c>
      <c r="H1202" t="s">
        <v>20</v>
      </c>
      <c r="I1202">
        <v>0</v>
      </c>
      <c r="J1202">
        <v>10</v>
      </c>
      <c r="K1202">
        <v>0</v>
      </c>
      <c r="L1202">
        <v>0</v>
      </c>
    </row>
    <row r="1203" spans="1:12">
      <c r="A1203">
        <v>6585511</v>
      </c>
      <c r="B1203">
        <v>51</v>
      </c>
      <c r="C1203" t="s">
        <v>12</v>
      </c>
      <c r="D1203" t="s">
        <v>13</v>
      </c>
      <c r="E1203" t="s">
        <v>22</v>
      </c>
      <c r="F1203" t="s">
        <v>27</v>
      </c>
      <c r="G1203">
        <v>129293.56</v>
      </c>
      <c r="H1203" t="s">
        <v>16</v>
      </c>
      <c r="I1203">
        <v>0</v>
      </c>
      <c r="J1203">
        <v>36</v>
      </c>
      <c r="K1203">
        <v>0</v>
      </c>
      <c r="L1203">
        <v>0</v>
      </c>
    </row>
    <row r="1204" spans="1:12">
      <c r="A1204">
        <v>6586962</v>
      </c>
      <c r="B1204">
        <v>27</v>
      </c>
      <c r="C1204" t="s">
        <v>12</v>
      </c>
      <c r="D1204" t="s">
        <v>13</v>
      </c>
      <c r="E1204" t="s">
        <v>22</v>
      </c>
      <c r="F1204" t="s">
        <v>23</v>
      </c>
      <c r="G1204">
        <v>138057.32999999999</v>
      </c>
      <c r="H1204" t="s">
        <v>16</v>
      </c>
      <c r="I1204">
        <v>0</v>
      </c>
      <c r="J1204">
        <v>36</v>
      </c>
      <c r="K1204">
        <v>0</v>
      </c>
      <c r="L1204">
        <v>0</v>
      </c>
    </row>
    <row r="1205" spans="1:12">
      <c r="A1205">
        <v>6595167</v>
      </c>
      <c r="B1205">
        <v>29</v>
      </c>
      <c r="C1205" t="s">
        <v>12</v>
      </c>
      <c r="D1205" t="s">
        <v>24</v>
      </c>
      <c r="E1205" t="s">
        <v>18</v>
      </c>
      <c r="F1205" t="s">
        <v>39</v>
      </c>
      <c r="G1205">
        <v>70124.789999999994</v>
      </c>
      <c r="H1205" t="s">
        <v>20</v>
      </c>
      <c r="I1205">
        <v>0</v>
      </c>
      <c r="J1205">
        <v>40</v>
      </c>
      <c r="K1205">
        <v>0</v>
      </c>
      <c r="L1205">
        <v>0</v>
      </c>
    </row>
    <row r="1206" spans="1:12">
      <c r="A1206">
        <v>6595583</v>
      </c>
      <c r="B1206">
        <v>27</v>
      </c>
      <c r="C1206" t="s">
        <v>12</v>
      </c>
      <c r="D1206" t="s">
        <v>21</v>
      </c>
      <c r="E1206" t="s">
        <v>18</v>
      </c>
      <c r="F1206" t="s">
        <v>15</v>
      </c>
      <c r="G1206">
        <v>76028.479999999996</v>
      </c>
      <c r="H1206" t="s">
        <v>16</v>
      </c>
      <c r="I1206">
        <v>0</v>
      </c>
      <c r="J1206">
        <v>30</v>
      </c>
      <c r="K1206">
        <v>0</v>
      </c>
      <c r="L1206">
        <v>0</v>
      </c>
    </row>
    <row r="1207" spans="1:12">
      <c r="A1207">
        <v>6596347</v>
      </c>
      <c r="B1207">
        <v>58</v>
      </c>
      <c r="C1207" t="s">
        <v>12</v>
      </c>
      <c r="D1207" t="s">
        <v>21</v>
      </c>
      <c r="E1207" t="s">
        <v>32</v>
      </c>
      <c r="F1207" t="s">
        <v>23</v>
      </c>
      <c r="G1207">
        <v>36556.06</v>
      </c>
      <c r="H1207" t="s">
        <v>16</v>
      </c>
      <c r="I1207">
        <v>0</v>
      </c>
      <c r="J1207">
        <v>40</v>
      </c>
      <c r="K1207">
        <v>0</v>
      </c>
      <c r="L1207">
        <v>1</v>
      </c>
    </row>
    <row r="1208" spans="1:12">
      <c r="A1208">
        <v>6601255</v>
      </c>
      <c r="B1208">
        <v>26</v>
      </c>
      <c r="C1208" t="s">
        <v>12</v>
      </c>
      <c r="D1208" t="s">
        <v>13</v>
      </c>
      <c r="E1208" t="s">
        <v>18</v>
      </c>
      <c r="F1208" t="s">
        <v>15</v>
      </c>
      <c r="G1208">
        <v>208069.61</v>
      </c>
      <c r="H1208" t="s">
        <v>20</v>
      </c>
      <c r="I1208">
        <v>0</v>
      </c>
      <c r="J1208">
        <v>40</v>
      </c>
      <c r="K1208">
        <v>0</v>
      </c>
      <c r="L1208">
        <v>0</v>
      </c>
    </row>
    <row r="1209" spans="1:12">
      <c r="A1209">
        <v>6601394</v>
      </c>
      <c r="B1209">
        <v>37</v>
      </c>
      <c r="C1209" t="s">
        <v>35</v>
      </c>
      <c r="D1209" t="s">
        <v>21</v>
      </c>
      <c r="E1209" t="s">
        <v>18</v>
      </c>
      <c r="F1209" t="s">
        <v>19</v>
      </c>
      <c r="G1209">
        <v>130515.3</v>
      </c>
      <c r="H1209" t="s">
        <v>20</v>
      </c>
      <c r="I1209">
        <v>0</v>
      </c>
      <c r="J1209">
        <v>50</v>
      </c>
      <c r="K1209">
        <v>0</v>
      </c>
      <c r="L1209">
        <v>0</v>
      </c>
    </row>
    <row r="1210" spans="1:12">
      <c r="A1210">
        <v>6603701</v>
      </c>
      <c r="B1210">
        <v>17</v>
      </c>
      <c r="C1210" t="s">
        <v>12</v>
      </c>
      <c r="D1210" t="s">
        <v>28</v>
      </c>
      <c r="E1210" t="s">
        <v>18</v>
      </c>
      <c r="F1210" t="s">
        <v>23</v>
      </c>
      <c r="G1210">
        <v>139318.29999999999</v>
      </c>
      <c r="H1210" t="s">
        <v>16</v>
      </c>
      <c r="I1210">
        <v>0</v>
      </c>
      <c r="J1210">
        <v>30</v>
      </c>
      <c r="K1210">
        <v>0</v>
      </c>
      <c r="L1210">
        <v>0</v>
      </c>
    </row>
    <row r="1211" spans="1:12">
      <c r="A1211">
        <v>6606437</v>
      </c>
      <c r="B1211">
        <v>41</v>
      </c>
      <c r="C1211" t="s">
        <v>12</v>
      </c>
      <c r="D1211" t="s">
        <v>13</v>
      </c>
      <c r="E1211" t="s">
        <v>25</v>
      </c>
      <c r="F1211" t="s">
        <v>26</v>
      </c>
      <c r="G1211">
        <v>14830.56</v>
      </c>
      <c r="H1211" t="s">
        <v>20</v>
      </c>
      <c r="I1211">
        <v>0</v>
      </c>
      <c r="J1211">
        <v>40</v>
      </c>
      <c r="K1211">
        <v>0</v>
      </c>
      <c r="L1211">
        <v>0</v>
      </c>
    </row>
    <row r="1212" spans="1:12">
      <c r="A1212">
        <v>6606573</v>
      </c>
      <c r="B1212">
        <v>40</v>
      </c>
      <c r="C1212" t="s">
        <v>12</v>
      </c>
      <c r="D1212" t="s">
        <v>21</v>
      </c>
      <c r="E1212" t="s">
        <v>25</v>
      </c>
      <c r="F1212" t="s">
        <v>30</v>
      </c>
      <c r="G1212">
        <v>19820.71</v>
      </c>
      <c r="H1212" t="s">
        <v>20</v>
      </c>
      <c r="I1212">
        <v>0</v>
      </c>
      <c r="J1212">
        <v>60</v>
      </c>
      <c r="K1212">
        <v>5466</v>
      </c>
      <c r="L1212">
        <v>1</v>
      </c>
    </row>
    <row r="1213" spans="1:12">
      <c r="A1213">
        <v>6614665</v>
      </c>
      <c r="B1213">
        <v>49</v>
      </c>
      <c r="C1213" t="s">
        <v>12</v>
      </c>
      <c r="D1213" t="s">
        <v>21</v>
      </c>
      <c r="E1213" t="s">
        <v>22</v>
      </c>
      <c r="F1213" t="s">
        <v>15</v>
      </c>
      <c r="G1213">
        <v>107359.44</v>
      </c>
      <c r="H1213" t="s">
        <v>16</v>
      </c>
      <c r="I1213">
        <v>0</v>
      </c>
      <c r="J1213">
        <v>40</v>
      </c>
      <c r="K1213">
        <v>0</v>
      </c>
      <c r="L1213">
        <v>0</v>
      </c>
    </row>
    <row r="1214" spans="1:12">
      <c r="A1214">
        <v>6621317</v>
      </c>
      <c r="B1214">
        <v>29</v>
      </c>
      <c r="C1214" t="s">
        <v>34</v>
      </c>
      <c r="D1214" t="s">
        <v>21</v>
      </c>
      <c r="E1214" t="s">
        <v>18</v>
      </c>
      <c r="F1214" t="s">
        <v>46</v>
      </c>
      <c r="G1214">
        <v>65563.06</v>
      </c>
      <c r="H1214" t="s">
        <v>20</v>
      </c>
      <c r="I1214">
        <v>0</v>
      </c>
      <c r="J1214">
        <v>40</v>
      </c>
      <c r="K1214">
        <v>0</v>
      </c>
      <c r="L1214">
        <v>0</v>
      </c>
    </row>
    <row r="1215" spans="1:12">
      <c r="A1215">
        <v>6629884</v>
      </c>
      <c r="B1215">
        <v>28</v>
      </c>
      <c r="C1215" t="s">
        <v>12</v>
      </c>
      <c r="D1215" t="s">
        <v>21</v>
      </c>
      <c r="E1215" t="s">
        <v>18</v>
      </c>
      <c r="F1215" t="s">
        <v>27</v>
      </c>
      <c r="G1215">
        <v>92214.5</v>
      </c>
      <c r="H1215" t="s">
        <v>16</v>
      </c>
      <c r="I1215">
        <v>0</v>
      </c>
      <c r="J1215">
        <v>45</v>
      </c>
      <c r="K1215">
        <v>0</v>
      </c>
      <c r="L1215">
        <v>0</v>
      </c>
    </row>
    <row r="1216" spans="1:12">
      <c r="A1216">
        <v>6633473</v>
      </c>
      <c r="B1216">
        <v>29</v>
      </c>
      <c r="C1216" t="s">
        <v>12</v>
      </c>
      <c r="D1216" t="s">
        <v>21</v>
      </c>
      <c r="E1216" t="s">
        <v>18</v>
      </c>
      <c r="F1216" t="s">
        <v>46</v>
      </c>
      <c r="G1216">
        <v>100675.3</v>
      </c>
      <c r="H1216" t="s">
        <v>20</v>
      </c>
      <c r="I1216">
        <v>0</v>
      </c>
      <c r="J1216">
        <v>30</v>
      </c>
      <c r="K1216">
        <v>0</v>
      </c>
      <c r="L1216">
        <v>0</v>
      </c>
    </row>
    <row r="1217" spans="1:12">
      <c r="A1217">
        <v>6636742</v>
      </c>
      <c r="B1217">
        <v>55</v>
      </c>
      <c r="C1217" t="s">
        <v>12</v>
      </c>
      <c r="D1217" t="s">
        <v>24</v>
      </c>
      <c r="E1217" t="s">
        <v>22</v>
      </c>
      <c r="F1217" t="s">
        <v>39</v>
      </c>
      <c r="G1217">
        <v>42878.48</v>
      </c>
      <c r="H1217" t="s">
        <v>16</v>
      </c>
      <c r="I1217">
        <v>0</v>
      </c>
      <c r="J1217">
        <v>40</v>
      </c>
      <c r="K1217">
        <v>16391</v>
      </c>
      <c r="L1217">
        <v>1</v>
      </c>
    </row>
    <row r="1218" spans="1:12">
      <c r="A1218">
        <v>6636978</v>
      </c>
      <c r="B1218">
        <v>38</v>
      </c>
      <c r="C1218" t="s">
        <v>12</v>
      </c>
      <c r="D1218" t="s">
        <v>24</v>
      </c>
      <c r="E1218" t="s">
        <v>25</v>
      </c>
      <c r="F1218" t="s">
        <v>29</v>
      </c>
      <c r="G1218">
        <v>57242.66</v>
      </c>
      <c r="H1218" t="s">
        <v>20</v>
      </c>
      <c r="I1218">
        <v>0</v>
      </c>
      <c r="J1218">
        <v>40</v>
      </c>
      <c r="K1218">
        <v>0</v>
      </c>
      <c r="L1218">
        <v>0</v>
      </c>
    </row>
    <row r="1219" spans="1:12">
      <c r="A1219">
        <v>6639239</v>
      </c>
      <c r="B1219">
        <v>26</v>
      </c>
      <c r="C1219" t="s">
        <v>12</v>
      </c>
      <c r="D1219" t="s">
        <v>21</v>
      </c>
      <c r="E1219" t="s">
        <v>25</v>
      </c>
      <c r="F1219" t="s">
        <v>26</v>
      </c>
      <c r="G1219">
        <v>35710.589999999997</v>
      </c>
      <c r="H1219" t="s">
        <v>20</v>
      </c>
      <c r="I1219">
        <v>0</v>
      </c>
      <c r="J1219">
        <v>48</v>
      </c>
      <c r="K1219">
        <v>0</v>
      </c>
      <c r="L1219">
        <v>0</v>
      </c>
    </row>
    <row r="1220" spans="1:12">
      <c r="A1220">
        <v>6646979</v>
      </c>
      <c r="B1220">
        <v>38</v>
      </c>
      <c r="C1220" t="s">
        <v>12</v>
      </c>
      <c r="D1220" t="s">
        <v>42</v>
      </c>
      <c r="E1220" t="s">
        <v>14</v>
      </c>
      <c r="F1220" t="s">
        <v>23</v>
      </c>
      <c r="G1220">
        <v>92373.119999999995</v>
      </c>
      <c r="H1220" t="s">
        <v>20</v>
      </c>
      <c r="I1220">
        <v>2513.333333</v>
      </c>
      <c r="J1220">
        <v>40</v>
      </c>
      <c r="K1220">
        <v>0</v>
      </c>
      <c r="L1220">
        <v>0</v>
      </c>
    </row>
    <row r="1221" spans="1:12">
      <c r="A1221">
        <v>6656952</v>
      </c>
      <c r="B1221">
        <v>46</v>
      </c>
      <c r="C1221" t="s">
        <v>12</v>
      </c>
      <c r="D1221" t="s">
        <v>33</v>
      </c>
      <c r="E1221" t="s">
        <v>25</v>
      </c>
      <c r="F1221" t="s">
        <v>39</v>
      </c>
      <c r="G1221">
        <v>22079.26</v>
      </c>
      <c r="H1221" t="s">
        <v>20</v>
      </c>
      <c r="I1221">
        <v>0</v>
      </c>
      <c r="J1221">
        <v>60</v>
      </c>
      <c r="K1221">
        <v>0</v>
      </c>
      <c r="L1221">
        <v>0</v>
      </c>
    </row>
    <row r="1222" spans="1:12">
      <c r="A1222">
        <v>6669485</v>
      </c>
      <c r="B1222">
        <v>26</v>
      </c>
      <c r="C1222" t="s">
        <v>12</v>
      </c>
      <c r="D1222" t="s">
        <v>21</v>
      </c>
      <c r="E1222" t="s">
        <v>14</v>
      </c>
      <c r="F1222" t="s">
        <v>23</v>
      </c>
      <c r="G1222">
        <v>143592.32000000001</v>
      </c>
      <c r="H1222" t="s">
        <v>16</v>
      </c>
      <c r="I1222">
        <v>0</v>
      </c>
      <c r="J1222">
        <v>40</v>
      </c>
      <c r="K1222">
        <v>0</v>
      </c>
      <c r="L1222">
        <v>0</v>
      </c>
    </row>
    <row r="1223" spans="1:12">
      <c r="A1223">
        <v>6681809</v>
      </c>
      <c r="B1223">
        <v>30</v>
      </c>
      <c r="C1223" t="s">
        <v>12</v>
      </c>
      <c r="D1223" t="s">
        <v>21</v>
      </c>
      <c r="E1223" t="s">
        <v>18</v>
      </c>
      <c r="F1223" t="s">
        <v>23</v>
      </c>
      <c r="G1223">
        <v>158342.9</v>
      </c>
      <c r="H1223" t="s">
        <v>16</v>
      </c>
      <c r="I1223">
        <v>0</v>
      </c>
      <c r="J1223">
        <v>40</v>
      </c>
      <c r="K1223">
        <v>0</v>
      </c>
      <c r="L1223">
        <v>0</v>
      </c>
    </row>
    <row r="1224" spans="1:12">
      <c r="A1224">
        <v>6702088</v>
      </c>
      <c r="B1224">
        <v>39</v>
      </c>
      <c r="C1224" t="s">
        <v>12</v>
      </c>
      <c r="D1224" t="s">
        <v>13</v>
      </c>
      <c r="E1224" t="s">
        <v>25</v>
      </c>
      <c r="F1224" t="s">
        <v>29</v>
      </c>
      <c r="G1224">
        <v>30240.16</v>
      </c>
      <c r="H1224" t="s">
        <v>20</v>
      </c>
      <c r="I1224">
        <v>0</v>
      </c>
      <c r="J1224">
        <v>50</v>
      </c>
      <c r="K1224">
        <v>0</v>
      </c>
      <c r="L1224">
        <v>0</v>
      </c>
    </row>
    <row r="1225" spans="1:12">
      <c r="A1225">
        <v>6711050</v>
      </c>
      <c r="B1225">
        <v>23</v>
      </c>
      <c r="C1225" t="s">
        <v>12</v>
      </c>
      <c r="D1225" t="s">
        <v>24</v>
      </c>
      <c r="E1225" t="s">
        <v>18</v>
      </c>
      <c r="F1225" t="s">
        <v>39</v>
      </c>
      <c r="G1225">
        <v>84181.82</v>
      </c>
      <c r="H1225" t="s">
        <v>16</v>
      </c>
      <c r="I1225">
        <v>0</v>
      </c>
      <c r="J1225">
        <v>25</v>
      </c>
      <c r="K1225">
        <v>0</v>
      </c>
      <c r="L1225">
        <v>0</v>
      </c>
    </row>
    <row r="1226" spans="1:12">
      <c r="A1226">
        <v>6719476</v>
      </c>
      <c r="B1226">
        <v>26</v>
      </c>
      <c r="C1226" t="s">
        <v>12</v>
      </c>
      <c r="D1226" t="s">
        <v>13</v>
      </c>
      <c r="E1226" t="s">
        <v>18</v>
      </c>
      <c r="F1226" t="s">
        <v>23</v>
      </c>
      <c r="G1226">
        <v>152472.6</v>
      </c>
      <c r="H1226" t="s">
        <v>16</v>
      </c>
      <c r="I1226">
        <v>0</v>
      </c>
      <c r="J1226">
        <v>35</v>
      </c>
      <c r="K1226">
        <v>0</v>
      </c>
      <c r="L1226">
        <v>0</v>
      </c>
    </row>
    <row r="1227" spans="1:12">
      <c r="A1227">
        <v>6720873</v>
      </c>
      <c r="B1227">
        <v>44</v>
      </c>
      <c r="C1227" t="s">
        <v>35</v>
      </c>
      <c r="D1227" t="s">
        <v>21</v>
      </c>
      <c r="E1227" t="s">
        <v>25</v>
      </c>
      <c r="F1227" t="s">
        <v>46</v>
      </c>
      <c r="G1227">
        <v>25034.02</v>
      </c>
      <c r="H1227" t="s">
        <v>20</v>
      </c>
      <c r="I1227">
        <v>0</v>
      </c>
      <c r="J1227">
        <v>60</v>
      </c>
      <c r="K1227">
        <v>0</v>
      </c>
      <c r="L1227">
        <v>0</v>
      </c>
    </row>
    <row r="1228" spans="1:12">
      <c r="A1228">
        <v>6724561</v>
      </c>
      <c r="B1228">
        <v>22</v>
      </c>
      <c r="C1228" t="s">
        <v>12</v>
      </c>
      <c r="D1228" t="s">
        <v>38</v>
      </c>
      <c r="E1228" t="s">
        <v>18</v>
      </c>
      <c r="F1228" t="s">
        <v>30</v>
      </c>
      <c r="G1228">
        <v>208699.78</v>
      </c>
      <c r="H1228" t="s">
        <v>16</v>
      </c>
      <c r="I1228">
        <v>0</v>
      </c>
      <c r="J1228">
        <v>25</v>
      </c>
      <c r="K1228">
        <v>0</v>
      </c>
      <c r="L1228">
        <v>0</v>
      </c>
    </row>
    <row r="1229" spans="1:12">
      <c r="A1229">
        <v>6728896</v>
      </c>
      <c r="B1229">
        <v>45</v>
      </c>
      <c r="C1229" t="s">
        <v>36</v>
      </c>
      <c r="D1229" t="s">
        <v>24</v>
      </c>
      <c r="E1229" t="s">
        <v>25</v>
      </c>
      <c r="F1229" t="s">
        <v>54</v>
      </c>
      <c r="G1229">
        <v>50436.31</v>
      </c>
      <c r="H1229" t="s">
        <v>20</v>
      </c>
      <c r="I1229">
        <v>0</v>
      </c>
      <c r="J1229">
        <v>50</v>
      </c>
      <c r="K1229">
        <v>7421</v>
      </c>
      <c r="L1229">
        <v>1</v>
      </c>
    </row>
    <row r="1230" spans="1:12">
      <c r="A1230">
        <v>6733480</v>
      </c>
      <c r="B1230">
        <v>23</v>
      </c>
      <c r="C1230" t="s">
        <v>12</v>
      </c>
      <c r="D1230" t="s">
        <v>13</v>
      </c>
      <c r="E1230" t="s">
        <v>18</v>
      </c>
      <c r="F1230" t="s">
        <v>39</v>
      </c>
      <c r="G1230">
        <v>78077.34</v>
      </c>
      <c r="H1230" t="s">
        <v>20</v>
      </c>
      <c r="I1230">
        <v>0</v>
      </c>
      <c r="J1230">
        <v>45</v>
      </c>
      <c r="K1230">
        <v>0</v>
      </c>
      <c r="L1230">
        <v>0</v>
      </c>
    </row>
    <row r="1231" spans="1:12">
      <c r="A1231">
        <v>6737089</v>
      </c>
      <c r="B1231">
        <v>26</v>
      </c>
      <c r="C1231" t="s">
        <v>12</v>
      </c>
      <c r="D1231" t="s">
        <v>21</v>
      </c>
      <c r="E1231" t="s">
        <v>25</v>
      </c>
      <c r="F1231" t="s">
        <v>30</v>
      </c>
      <c r="G1231">
        <v>30931.27</v>
      </c>
      <c r="H1231" t="s">
        <v>20</v>
      </c>
      <c r="I1231">
        <v>0</v>
      </c>
      <c r="J1231">
        <v>50</v>
      </c>
      <c r="K1231">
        <v>-615</v>
      </c>
      <c r="L1231">
        <v>1</v>
      </c>
    </row>
    <row r="1232" spans="1:12">
      <c r="A1232">
        <v>6737946</v>
      </c>
      <c r="B1232">
        <v>33</v>
      </c>
      <c r="C1232" t="s">
        <v>12</v>
      </c>
      <c r="D1232" t="s">
        <v>13</v>
      </c>
      <c r="E1232" t="s">
        <v>25</v>
      </c>
      <c r="F1232" t="s">
        <v>19</v>
      </c>
      <c r="G1232">
        <v>49145.19</v>
      </c>
      <c r="H1232" t="s">
        <v>20</v>
      </c>
      <c r="I1232">
        <v>0</v>
      </c>
      <c r="J1232">
        <v>41</v>
      </c>
      <c r="K1232">
        <v>0</v>
      </c>
      <c r="L1232">
        <v>0</v>
      </c>
    </row>
    <row r="1233" spans="1:12">
      <c r="A1233">
        <v>6740044</v>
      </c>
      <c r="B1233">
        <v>24</v>
      </c>
      <c r="C1233" t="s">
        <v>12</v>
      </c>
      <c r="D1233" t="s">
        <v>21</v>
      </c>
      <c r="E1233" t="s">
        <v>18</v>
      </c>
      <c r="F1233" t="s">
        <v>26</v>
      </c>
      <c r="G1233">
        <v>63970.559999999998</v>
      </c>
      <c r="H1233" t="s">
        <v>20</v>
      </c>
      <c r="I1233">
        <v>0</v>
      </c>
      <c r="J1233">
        <v>40</v>
      </c>
      <c r="K1233">
        <v>0</v>
      </c>
      <c r="L1233">
        <v>0</v>
      </c>
    </row>
    <row r="1234" spans="1:12">
      <c r="A1234">
        <v>6740984</v>
      </c>
      <c r="B1234">
        <v>19</v>
      </c>
      <c r="C1234" t="s">
        <v>12</v>
      </c>
      <c r="D1234" t="s">
        <v>38</v>
      </c>
      <c r="E1234" t="s">
        <v>18</v>
      </c>
      <c r="F1234" t="s">
        <v>30</v>
      </c>
      <c r="G1234">
        <v>144232.10999999999</v>
      </c>
      <c r="H1234" t="s">
        <v>16</v>
      </c>
      <c r="I1234">
        <v>0</v>
      </c>
      <c r="J1234">
        <v>19</v>
      </c>
      <c r="K1234">
        <v>0</v>
      </c>
      <c r="L1234">
        <v>0</v>
      </c>
    </row>
    <row r="1235" spans="1:12">
      <c r="A1235">
        <v>6756331</v>
      </c>
      <c r="B1235">
        <v>41</v>
      </c>
      <c r="C1235" t="s">
        <v>12</v>
      </c>
      <c r="D1235" t="s">
        <v>13</v>
      </c>
      <c r="E1235" t="s">
        <v>18</v>
      </c>
      <c r="F1235" t="s">
        <v>26</v>
      </c>
      <c r="G1235">
        <v>81531.13</v>
      </c>
      <c r="H1235" t="s">
        <v>20</v>
      </c>
      <c r="I1235">
        <v>938.66666669999995</v>
      </c>
      <c r="J1235">
        <v>40</v>
      </c>
      <c r="K1235">
        <v>0</v>
      </c>
      <c r="L1235">
        <v>0</v>
      </c>
    </row>
    <row r="1236" spans="1:12">
      <c r="A1236">
        <v>6756931</v>
      </c>
      <c r="B1236">
        <v>43</v>
      </c>
      <c r="C1236" t="s">
        <v>12</v>
      </c>
      <c r="D1236" t="s">
        <v>33</v>
      </c>
      <c r="E1236" t="s">
        <v>25</v>
      </c>
      <c r="F1236" t="s">
        <v>27</v>
      </c>
      <c r="G1236">
        <v>20400.439999999999</v>
      </c>
      <c r="H1236" t="s">
        <v>20</v>
      </c>
      <c r="I1236">
        <v>0</v>
      </c>
      <c r="J1236">
        <v>40</v>
      </c>
      <c r="K1236">
        <v>7168</v>
      </c>
      <c r="L1236">
        <v>1</v>
      </c>
    </row>
    <row r="1237" spans="1:12">
      <c r="A1237">
        <v>6763481</v>
      </c>
      <c r="B1237">
        <v>47</v>
      </c>
      <c r="C1237" t="s">
        <v>12</v>
      </c>
      <c r="D1237" t="s">
        <v>24</v>
      </c>
      <c r="E1237" t="s">
        <v>25</v>
      </c>
      <c r="F1237" t="s">
        <v>39</v>
      </c>
      <c r="G1237">
        <v>33212.239999999998</v>
      </c>
      <c r="H1237" t="s">
        <v>20</v>
      </c>
      <c r="I1237">
        <v>0</v>
      </c>
      <c r="J1237">
        <v>50</v>
      </c>
      <c r="K1237">
        <v>15024</v>
      </c>
      <c r="L1237">
        <v>1</v>
      </c>
    </row>
    <row r="1238" spans="1:12">
      <c r="A1238">
        <v>6764608</v>
      </c>
      <c r="B1238">
        <v>43</v>
      </c>
      <c r="C1238" t="s">
        <v>34</v>
      </c>
      <c r="D1238" t="s">
        <v>24</v>
      </c>
      <c r="E1238" t="s">
        <v>25</v>
      </c>
      <c r="F1238" t="s">
        <v>46</v>
      </c>
      <c r="G1238">
        <v>35063.550000000003</v>
      </c>
      <c r="H1238" t="s">
        <v>20</v>
      </c>
      <c r="I1238">
        <v>0</v>
      </c>
      <c r="J1238">
        <v>70</v>
      </c>
      <c r="K1238">
        <v>4642</v>
      </c>
      <c r="L1238">
        <v>1</v>
      </c>
    </row>
    <row r="1239" spans="1:12">
      <c r="A1239">
        <v>6766440</v>
      </c>
      <c r="B1239">
        <v>45</v>
      </c>
      <c r="C1239" t="s">
        <v>12</v>
      </c>
      <c r="D1239" t="s">
        <v>13</v>
      </c>
      <c r="E1239" t="s">
        <v>22</v>
      </c>
      <c r="F1239" t="s">
        <v>30</v>
      </c>
      <c r="G1239">
        <v>139372.43</v>
      </c>
      <c r="H1239" t="s">
        <v>16</v>
      </c>
      <c r="I1239">
        <v>0</v>
      </c>
      <c r="J1239">
        <v>40</v>
      </c>
      <c r="K1239">
        <v>0</v>
      </c>
      <c r="L1239">
        <v>0</v>
      </c>
    </row>
    <row r="1240" spans="1:12">
      <c r="A1240">
        <v>6779285</v>
      </c>
      <c r="B1240">
        <v>66</v>
      </c>
      <c r="C1240" t="s">
        <v>35</v>
      </c>
      <c r="D1240" t="s">
        <v>42</v>
      </c>
      <c r="E1240" t="s">
        <v>25</v>
      </c>
      <c r="F1240" t="s">
        <v>30</v>
      </c>
      <c r="G1240">
        <v>34211.620000000003</v>
      </c>
      <c r="H1240" t="s">
        <v>20</v>
      </c>
      <c r="I1240">
        <v>0</v>
      </c>
      <c r="J1240">
        <v>30</v>
      </c>
      <c r="K1240">
        <v>0</v>
      </c>
      <c r="L1240">
        <v>0</v>
      </c>
    </row>
    <row r="1241" spans="1:12">
      <c r="A1241">
        <v>6783256</v>
      </c>
      <c r="B1241">
        <v>49</v>
      </c>
      <c r="C1241" t="s">
        <v>12</v>
      </c>
      <c r="D1241" t="s">
        <v>52</v>
      </c>
      <c r="E1241" t="s">
        <v>25</v>
      </c>
      <c r="F1241" t="s">
        <v>29</v>
      </c>
      <c r="G1241">
        <v>34112.18</v>
      </c>
      <c r="H1241" t="s">
        <v>16</v>
      </c>
      <c r="I1241">
        <v>0</v>
      </c>
      <c r="J1241">
        <v>40</v>
      </c>
      <c r="K1241">
        <v>0</v>
      </c>
      <c r="L1241">
        <v>0</v>
      </c>
    </row>
    <row r="1242" spans="1:12">
      <c r="A1242">
        <v>6788864</v>
      </c>
      <c r="B1242">
        <v>27</v>
      </c>
      <c r="C1242" t="s">
        <v>37</v>
      </c>
      <c r="D1242" t="s">
        <v>21</v>
      </c>
      <c r="E1242" t="s">
        <v>18</v>
      </c>
      <c r="F1242" t="s">
        <v>54</v>
      </c>
      <c r="G1242">
        <v>131137.04</v>
      </c>
      <c r="H1242" t="s">
        <v>20</v>
      </c>
      <c r="I1242">
        <v>0</v>
      </c>
      <c r="J1242">
        <v>40</v>
      </c>
      <c r="K1242">
        <v>0</v>
      </c>
      <c r="L1242">
        <v>0</v>
      </c>
    </row>
    <row r="1243" spans="1:12">
      <c r="A1243">
        <v>6792750</v>
      </c>
      <c r="B1243">
        <v>41</v>
      </c>
      <c r="C1243" t="s">
        <v>12</v>
      </c>
      <c r="D1243" t="s">
        <v>33</v>
      </c>
      <c r="E1243" t="s">
        <v>25</v>
      </c>
      <c r="F1243" t="s">
        <v>39</v>
      </c>
      <c r="G1243">
        <v>26979.5</v>
      </c>
      <c r="H1243" t="s">
        <v>20</v>
      </c>
      <c r="I1243">
        <v>0</v>
      </c>
      <c r="J1243">
        <v>45</v>
      </c>
      <c r="K1243">
        <v>16585</v>
      </c>
      <c r="L1243">
        <v>1</v>
      </c>
    </row>
    <row r="1244" spans="1:12">
      <c r="A1244">
        <v>6794405</v>
      </c>
      <c r="B1244">
        <v>51</v>
      </c>
      <c r="C1244" t="s">
        <v>12</v>
      </c>
      <c r="D1244" t="s">
        <v>21</v>
      </c>
      <c r="E1244" t="s">
        <v>25</v>
      </c>
      <c r="F1244" t="s">
        <v>19</v>
      </c>
      <c r="G1244">
        <v>40723.57</v>
      </c>
      <c r="H1244" t="s">
        <v>20</v>
      </c>
      <c r="I1244">
        <v>0</v>
      </c>
      <c r="J1244">
        <v>40</v>
      </c>
      <c r="K1244">
        <v>0</v>
      </c>
      <c r="L1244">
        <v>0</v>
      </c>
    </row>
    <row r="1245" spans="1:12">
      <c r="A1245">
        <v>6797266</v>
      </c>
      <c r="B1245">
        <v>38</v>
      </c>
      <c r="C1245" t="s">
        <v>34</v>
      </c>
      <c r="D1245" t="s">
        <v>52</v>
      </c>
      <c r="E1245" t="s">
        <v>25</v>
      </c>
      <c r="F1245" t="s">
        <v>30</v>
      </c>
      <c r="G1245">
        <v>51278.53</v>
      </c>
      <c r="H1245" t="s">
        <v>20</v>
      </c>
      <c r="I1245">
        <v>0</v>
      </c>
      <c r="J1245">
        <v>40</v>
      </c>
      <c r="K1245">
        <v>0</v>
      </c>
      <c r="L1245">
        <v>0</v>
      </c>
    </row>
    <row r="1246" spans="1:12">
      <c r="A1246">
        <v>6800883</v>
      </c>
      <c r="B1246">
        <v>23</v>
      </c>
      <c r="C1246" t="s">
        <v>12</v>
      </c>
      <c r="D1246" t="s">
        <v>13</v>
      </c>
      <c r="E1246" t="s">
        <v>18</v>
      </c>
      <c r="F1246" t="s">
        <v>15</v>
      </c>
      <c r="G1246">
        <v>151272.95000000001</v>
      </c>
      <c r="H1246" t="s">
        <v>20</v>
      </c>
      <c r="I1246">
        <v>0</v>
      </c>
      <c r="J1246">
        <v>40</v>
      </c>
      <c r="K1246">
        <v>0</v>
      </c>
      <c r="L1246">
        <v>0</v>
      </c>
    </row>
    <row r="1247" spans="1:12">
      <c r="A1247">
        <v>6805457</v>
      </c>
      <c r="B1247">
        <v>29</v>
      </c>
      <c r="C1247" t="s">
        <v>12</v>
      </c>
      <c r="D1247" t="s">
        <v>13</v>
      </c>
      <c r="E1247" t="s">
        <v>18</v>
      </c>
      <c r="F1247" t="s">
        <v>45</v>
      </c>
      <c r="G1247">
        <v>54552.07</v>
      </c>
      <c r="H1247" t="s">
        <v>20</v>
      </c>
      <c r="I1247">
        <v>0</v>
      </c>
      <c r="J1247">
        <v>35</v>
      </c>
      <c r="K1247">
        <v>0</v>
      </c>
      <c r="L1247">
        <v>0</v>
      </c>
    </row>
    <row r="1248" spans="1:12">
      <c r="A1248">
        <v>6809170</v>
      </c>
      <c r="B1248">
        <v>68</v>
      </c>
      <c r="C1248" t="s">
        <v>12</v>
      </c>
      <c r="D1248" t="s">
        <v>42</v>
      </c>
      <c r="E1248" t="s">
        <v>22</v>
      </c>
      <c r="F1248" t="s">
        <v>19</v>
      </c>
      <c r="G1248">
        <v>80147.58</v>
      </c>
      <c r="H1248" t="s">
        <v>20</v>
      </c>
      <c r="I1248">
        <v>0</v>
      </c>
      <c r="J1248">
        <v>20</v>
      </c>
      <c r="K1248">
        <v>0</v>
      </c>
      <c r="L1248">
        <v>0</v>
      </c>
    </row>
    <row r="1249" spans="1:12">
      <c r="A1249">
        <v>6810520</v>
      </c>
      <c r="B1249">
        <v>22</v>
      </c>
      <c r="C1249" t="s">
        <v>40</v>
      </c>
      <c r="D1249" t="s">
        <v>13</v>
      </c>
      <c r="E1249" t="s">
        <v>18</v>
      </c>
      <c r="F1249" t="s">
        <v>27</v>
      </c>
      <c r="G1249">
        <v>6457.27</v>
      </c>
      <c r="H1249" t="s">
        <v>16</v>
      </c>
      <c r="I1249">
        <v>0</v>
      </c>
      <c r="J1249">
        <v>40</v>
      </c>
      <c r="K1249">
        <v>0</v>
      </c>
      <c r="L1249">
        <v>0</v>
      </c>
    </row>
    <row r="1250" spans="1:12">
      <c r="A1250">
        <v>6812585</v>
      </c>
      <c r="B1250">
        <v>22</v>
      </c>
      <c r="C1250" t="s">
        <v>12</v>
      </c>
      <c r="D1250" t="s">
        <v>38</v>
      </c>
      <c r="E1250" t="s">
        <v>18</v>
      </c>
      <c r="F1250" t="s">
        <v>15</v>
      </c>
      <c r="G1250">
        <v>104047.17</v>
      </c>
      <c r="H1250" t="s">
        <v>16</v>
      </c>
      <c r="I1250">
        <v>0</v>
      </c>
      <c r="J1250">
        <v>30</v>
      </c>
      <c r="K1250">
        <v>0</v>
      </c>
      <c r="L1250">
        <v>0</v>
      </c>
    </row>
    <row r="1251" spans="1:12">
      <c r="A1251">
        <v>6813929</v>
      </c>
      <c r="B1251">
        <v>35</v>
      </c>
      <c r="C1251" t="s">
        <v>12</v>
      </c>
      <c r="D1251" t="s">
        <v>24</v>
      </c>
      <c r="E1251" t="s">
        <v>25</v>
      </c>
      <c r="F1251" t="s">
        <v>39</v>
      </c>
      <c r="G1251">
        <v>37877.870000000003</v>
      </c>
      <c r="H1251" t="s">
        <v>20</v>
      </c>
      <c r="I1251">
        <v>0</v>
      </c>
      <c r="J1251">
        <v>60</v>
      </c>
      <c r="K1251">
        <v>0</v>
      </c>
      <c r="L1251">
        <v>0</v>
      </c>
    </row>
    <row r="1252" spans="1:12">
      <c r="A1252">
        <v>6814094</v>
      </c>
      <c r="B1252">
        <v>24</v>
      </c>
      <c r="C1252" t="s">
        <v>34</v>
      </c>
      <c r="D1252" t="s">
        <v>21</v>
      </c>
      <c r="E1252" t="s">
        <v>18</v>
      </c>
      <c r="F1252" t="s">
        <v>15</v>
      </c>
      <c r="G1252">
        <v>139747.38</v>
      </c>
      <c r="H1252" t="s">
        <v>20</v>
      </c>
      <c r="I1252">
        <v>0</v>
      </c>
      <c r="J1252">
        <v>30</v>
      </c>
      <c r="K1252">
        <v>0</v>
      </c>
      <c r="L1252">
        <v>0</v>
      </c>
    </row>
    <row r="1253" spans="1:12">
      <c r="A1253">
        <v>6818664</v>
      </c>
      <c r="B1253">
        <v>24</v>
      </c>
      <c r="C1253" t="s">
        <v>12</v>
      </c>
      <c r="D1253" t="s">
        <v>13</v>
      </c>
      <c r="E1253" t="s">
        <v>18</v>
      </c>
      <c r="F1253" t="s">
        <v>45</v>
      </c>
      <c r="G1253">
        <v>236105.65</v>
      </c>
      <c r="H1253" t="s">
        <v>20</v>
      </c>
      <c r="I1253">
        <v>0</v>
      </c>
      <c r="J1253">
        <v>30</v>
      </c>
      <c r="K1253">
        <v>0</v>
      </c>
      <c r="L1253">
        <v>0</v>
      </c>
    </row>
    <row r="1254" spans="1:12">
      <c r="A1254">
        <v>6823445</v>
      </c>
      <c r="B1254">
        <v>24</v>
      </c>
      <c r="C1254" t="s">
        <v>12</v>
      </c>
      <c r="D1254" t="s">
        <v>38</v>
      </c>
      <c r="E1254" t="s">
        <v>18</v>
      </c>
      <c r="F1254" t="s">
        <v>19</v>
      </c>
      <c r="G1254">
        <v>199405.44</v>
      </c>
      <c r="H1254" t="s">
        <v>20</v>
      </c>
      <c r="I1254">
        <v>0</v>
      </c>
      <c r="J1254">
        <v>40</v>
      </c>
      <c r="K1254">
        <v>0</v>
      </c>
      <c r="L1254">
        <v>0</v>
      </c>
    </row>
    <row r="1255" spans="1:12">
      <c r="A1255">
        <v>6827791</v>
      </c>
      <c r="B1255">
        <v>19</v>
      </c>
      <c r="C1255" t="s">
        <v>12</v>
      </c>
      <c r="D1255" t="s">
        <v>21</v>
      </c>
      <c r="E1255" t="s">
        <v>18</v>
      </c>
      <c r="F1255" t="s">
        <v>15</v>
      </c>
      <c r="G1255">
        <v>64057.01</v>
      </c>
      <c r="H1255" t="s">
        <v>16</v>
      </c>
      <c r="I1255">
        <v>0</v>
      </c>
      <c r="J1255">
        <v>30</v>
      </c>
      <c r="K1255">
        <v>0</v>
      </c>
      <c r="L1255">
        <v>0</v>
      </c>
    </row>
    <row r="1256" spans="1:12">
      <c r="A1256">
        <v>6833299</v>
      </c>
      <c r="B1256">
        <v>53</v>
      </c>
      <c r="C1256" t="s">
        <v>12</v>
      </c>
      <c r="D1256" t="s">
        <v>28</v>
      </c>
      <c r="E1256" t="s">
        <v>25</v>
      </c>
      <c r="F1256" t="s">
        <v>23</v>
      </c>
      <c r="G1256">
        <v>90234.74</v>
      </c>
      <c r="H1256" t="s">
        <v>16</v>
      </c>
      <c r="I1256">
        <v>0</v>
      </c>
      <c r="J1256">
        <v>40</v>
      </c>
      <c r="K1256">
        <v>0</v>
      </c>
      <c r="L1256">
        <v>0</v>
      </c>
    </row>
    <row r="1257" spans="1:12">
      <c r="A1257">
        <v>6834651</v>
      </c>
      <c r="B1257">
        <v>20</v>
      </c>
      <c r="C1257" t="s">
        <v>12</v>
      </c>
      <c r="D1257" t="s">
        <v>13</v>
      </c>
      <c r="E1257" t="s">
        <v>18</v>
      </c>
      <c r="F1257" t="s">
        <v>30</v>
      </c>
      <c r="G1257">
        <v>83320.740000000005</v>
      </c>
      <c r="H1257" t="s">
        <v>16</v>
      </c>
      <c r="I1257">
        <v>0</v>
      </c>
      <c r="J1257">
        <v>20</v>
      </c>
      <c r="K1257">
        <v>0</v>
      </c>
      <c r="L1257">
        <v>0</v>
      </c>
    </row>
    <row r="1258" spans="1:12">
      <c r="A1258">
        <v>6854663</v>
      </c>
      <c r="B1258">
        <v>66</v>
      </c>
      <c r="C1258" t="s">
        <v>12</v>
      </c>
      <c r="D1258" t="s">
        <v>21</v>
      </c>
      <c r="E1258" t="s">
        <v>32</v>
      </c>
      <c r="F1258" t="s">
        <v>41</v>
      </c>
      <c r="G1258">
        <v>82304.62</v>
      </c>
      <c r="H1258" t="s">
        <v>16</v>
      </c>
      <c r="I1258">
        <v>0</v>
      </c>
      <c r="J1258">
        <v>18</v>
      </c>
      <c r="K1258">
        <v>0</v>
      </c>
      <c r="L1258">
        <v>0</v>
      </c>
    </row>
    <row r="1259" spans="1:12">
      <c r="A1259">
        <v>6856705</v>
      </c>
      <c r="B1259">
        <v>22</v>
      </c>
      <c r="C1259" t="s">
        <v>40</v>
      </c>
      <c r="D1259" t="s">
        <v>21</v>
      </c>
      <c r="E1259" t="s">
        <v>18</v>
      </c>
      <c r="F1259" t="s">
        <v>23</v>
      </c>
      <c r="G1259">
        <v>142682.71</v>
      </c>
      <c r="H1259" t="s">
        <v>20</v>
      </c>
      <c r="I1259">
        <v>0</v>
      </c>
      <c r="J1259">
        <v>40</v>
      </c>
      <c r="K1259">
        <v>0</v>
      </c>
      <c r="L1259">
        <v>0</v>
      </c>
    </row>
    <row r="1260" spans="1:12">
      <c r="A1260">
        <v>6861865</v>
      </c>
      <c r="B1260">
        <v>27</v>
      </c>
      <c r="C1260" t="s">
        <v>12</v>
      </c>
      <c r="D1260" t="s">
        <v>39</v>
      </c>
      <c r="E1260" t="s">
        <v>18</v>
      </c>
      <c r="F1260" t="s">
        <v>39</v>
      </c>
      <c r="G1260">
        <v>113236.64</v>
      </c>
      <c r="H1260" t="s">
        <v>16</v>
      </c>
      <c r="I1260">
        <v>0</v>
      </c>
      <c r="J1260">
        <v>40</v>
      </c>
      <c r="K1260">
        <v>0</v>
      </c>
      <c r="L1260">
        <v>0</v>
      </c>
    </row>
    <row r="1261" spans="1:12">
      <c r="A1261">
        <v>6864653</v>
      </c>
      <c r="B1261">
        <v>49</v>
      </c>
      <c r="C1261" t="s">
        <v>12</v>
      </c>
      <c r="D1261" t="s">
        <v>21</v>
      </c>
      <c r="E1261" t="s">
        <v>25</v>
      </c>
      <c r="F1261" t="s">
        <v>46</v>
      </c>
      <c r="G1261">
        <v>28246.82</v>
      </c>
      <c r="H1261" t="s">
        <v>20</v>
      </c>
      <c r="I1261">
        <v>0</v>
      </c>
      <c r="J1261">
        <v>25</v>
      </c>
      <c r="K1261">
        <v>0</v>
      </c>
      <c r="L1261">
        <v>0</v>
      </c>
    </row>
    <row r="1262" spans="1:12">
      <c r="A1262">
        <v>6866521</v>
      </c>
      <c r="B1262">
        <v>48</v>
      </c>
      <c r="C1262" t="s">
        <v>12</v>
      </c>
      <c r="D1262" t="s">
        <v>13</v>
      </c>
      <c r="E1262" t="s">
        <v>14</v>
      </c>
      <c r="F1262" t="s">
        <v>30</v>
      </c>
      <c r="G1262">
        <v>89533.28</v>
      </c>
      <c r="H1262" t="s">
        <v>16</v>
      </c>
      <c r="I1262">
        <v>0</v>
      </c>
      <c r="J1262">
        <v>35</v>
      </c>
      <c r="K1262">
        <v>0</v>
      </c>
      <c r="L1262">
        <v>0</v>
      </c>
    </row>
    <row r="1263" spans="1:12">
      <c r="A1263">
        <v>6870558</v>
      </c>
      <c r="B1263">
        <v>39</v>
      </c>
      <c r="C1263" t="s">
        <v>35</v>
      </c>
      <c r="D1263" t="s">
        <v>21</v>
      </c>
      <c r="E1263" t="s">
        <v>22</v>
      </c>
      <c r="F1263" t="s">
        <v>26</v>
      </c>
      <c r="G1263">
        <v>69184.429999999993</v>
      </c>
      <c r="H1263" t="s">
        <v>20</v>
      </c>
      <c r="I1263">
        <v>0</v>
      </c>
      <c r="J1263">
        <v>60</v>
      </c>
      <c r="K1263">
        <v>0</v>
      </c>
      <c r="L1263">
        <v>0</v>
      </c>
    </row>
    <row r="1264" spans="1:12">
      <c r="A1264">
        <v>6879714</v>
      </c>
      <c r="B1264">
        <v>26</v>
      </c>
      <c r="C1264" t="s">
        <v>12</v>
      </c>
      <c r="D1264" t="s">
        <v>24</v>
      </c>
      <c r="E1264" t="s">
        <v>18</v>
      </c>
      <c r="F1264" t="s">
        <v>39</v>
      </c>
      <c r="G1264">
        <v>78180.06</v>
      </c>
      <c r="H1264" t="s">
        <v>20</v>
      </c>
      <c r="I1264">
        <v>0</v>
      </c>
      <c r="J1264">
        <v>50</v>
      </c>
      <c r="K1264">
        <v>0</v>
      </c>
      <c r="L1264">
        <v>0</v>
      </c>
    </row>
    <row r="1265" spans="1:12">
      <c r="A1265">
        <v>6880965</v>
      </c>
      <c r="B1265">
        <v>37</v>
      </c>
      <c r="C1265" t="s">
        <v>34</v>
      </c>
      <c r="D1265" t="s">
        <v>13</v>
      </c>
      <c r="E1265" t="s">
        <v>25</v>
      </c>
      <c r="F1265" t="s">
        <v>26</v>
      </c>
      <c r="G1265">
        <v>44108.58</v>
      </c>
      <c r="H1265" t="s">
        <v>20</v>
      </c>
      <c r="I1265">
        <v>0</v>
      </c>
      <c r="J1265">
        <v>45</v>
      </c>
      <c r="K1265">
        <v>0</v>
      </c>
      <c r="L1265">
        <v>0</v>
      </c>
    </row>
    <row r="1266" spans="1:12">
      <c r="A1266">
        <v>6894643</v>
      </c>
      <c r="B1266">
        <v>40</v>
      </c>
      <c r="C1266" t="s">
        <v>12</v>
      </c>
      <c r="D1266" t="s">
        <v>21</v>
      </c>
      <c r="E1266" t="s">
        <v>22</v>
      </c>
      <c r="F1266" t="s">
        <v>23</v>
      </c>
      <c r="G1266">
        <v>181816.26</v>
      </c>
      <c r="H1266" t="s">
        <v>16</v>
      </c>
      <c r="I1266">
        <v>0</v>
      </c>
      <c r="J1266">
        <v>38</v>
      </c>
      <c r="K1266">
        <v>0</v>
      </c>
      <c r="L1266">
        <v>0</v>
      </c>
    </row>
    <row r="1267" spans="1:12">
      <c r="A1267">
        <v>6898346</v>
      </c>
      <c r="B1267">
        <v>23</v>
      </c>
      <c r="C1267" t="s">
        <v>12</v>
      </c>
      <c r="D1267" t="s">
        <v>13</v>
      </c>
      <c r="E1267" t="s">
        <v>18</v>
      </c>
      <c r="F1267" t="s">
        <v>15</v>
      </c>
      <c r="G1267">
        <v>138686.32</v>
      </c>
      <c r="H1267" t="s">
        <v>16</v>
      </c>
      <c r="I1267">
        <v>0</v>
      </c>
      <c r="J1267">
        <v>25</v>
      </c>
      <c r="K1267">
        <v>0</v>
      </c>
      <c r="L1267">
        <v>0</v>
      </c>
    </row>
    <row r="1268" spans="1:12">
      <c r="A1268">
        <v>6901831</v>
      </c>
      <c r="B1268">
        <v>32</v>
      </c>
      <c r="C1268" t="s">
        <v>12</v>
      </c>
      <c r="D1268" t="s">
        <v>13</v>
      </c>
      <c r="E1268" t="s">
        <v>25</v>
      </c>
      <c r="F1268" t="s">
        <v>29</v>
      </c>
      <c r="G1268">
        <v>50724.41</v>
      </c>
      <c r="H1268" t="s">
        <v>20</v>
      </c>
      <c r="I1268">
        <v>0</v>
      </c>
      <c r="J1268">
        <v>40</v>
      </c>
      <c r="K1268">
        <v>0</v>
      </c>
      <c r="L1268">
        <v>0</v>
      </c>
    </row>
    <row r="1269" spans="1:12">
      <c r="A1269">
        <v>6903140</v>
      </c>
      <c r="B1269">
        <v>30</v>
      </c>
      <c r="C1269" t="s">
        <v>12</v>
      </c>
      <c r="D1269" t="s">
        <v>24</v>
      </c>
      <c r="E1269" t="s">
        <v>25</v>
      </c>
      <c r="F1269" t="s">
        <v>30</v>
      </c>
      <c r="G1269">
        <v>34798.57</v>
      </c>
      <c r="H1269" t="s">
        <v>20</v>
      </c>
      <c r="I1269">
        <v>0</v>
      </c>
      <c r="J1269">
        <v>40</v>
      </c>
      <c r="K1269">
        <v>0</v>
      </c>
      <c r="L1269">
        <v>0</v>
      </c>
    </row>
    <row r="1270" spans="1:12">
      <c r="A1270">
        <v>6903317</v>
      </c>
      <c r="B1270">
        <v>17</v>
      </c>
      <c r="C1270" t="s">
        <v>12</v>
      </c>
      <c r="D1270" t="s">
        <v>38</v>
      </c>
      <c r="E1270" t="s">
        <v>18</v>
      </c>
      <c r="F1270" t="s">
        <v>30</v>
      </c>
      <c r="G1270">
        <v>192993.34</v>
      </c>
      <c r="H1270" t="s">
        <v>16</v>
      </c>
      <c r="I1270">
        <v>0</v>
      </c>
      <c r="J1270">
        <v>40</v>
      </c>
      <c r="K1270">
        <v>0</v>
      </c>
      <c r="L1270">
        <v>0</v>
      </c>
    </row>
    <row r="1271" spans="1:12">
      <c r="A1271">
        <v>6910859</v>
      </c>
      <c r="B1271">
        <v>39</v>
      </c>
      <c r="C1271" t="s">
        <v>12</v>
      </c>
      <c r="D1271" t="s">
        <v>13</v>
      </c>
      <c r="E1271" t="s">
        <v>25</v>
      </c>
      <c r="F1271" t="s">
        <v>15</v>
      </c>
      <c r="G1271">
        <v>271169.59000000003</v>
      </c>
      <c r="H1271" t="s">
        <v>16</v>
      </c>
      <c r="I1271">
        <v>0</v>
      </c>
      <c r="J1271">
        <v>15</v>
      </c>
      <c r="K1271">
        <v>0</v>
      </c>
      <c r="L1271">
        <v>0</v>
      </c>
    </row>
    <row r="1272" spans="1:12">
      <c r="A1272">
        <v>6911067</v>
      </c>
      <c r="B1272">
        <v>30</v>
      </c>
      <c r="C1272" t="s">
        <v>12</v>
      </c>
      <c r="D1272" t="s">
        <v>31</v>
      </c>
      <c r="E1272" t="s">
        <v>22</v>
      </c>
      <c r="F1272" t="s">
        <v>23</v>
      </c>
      <c r="G1272">
        <v>219562.46</v>
      </c>
      <c r="H1272" t="s">
        <v>16</v>
      </c>
      <c r="I1272">
        <v>0</v>
      </c>
      <c r="J1272">
        <v>24</v>
      </c>
      <c r="K1272">
        <v>0</v>
      </c>
      <c r="L1272">
        <v>0</v>
      </c>
    </row>
    <row r="1273" spans="1:12">
      <c r="A1273">
        <v>6914064</v>
      </c>
      <c r="B1273">
        <v>62</v>
      </c>
      <c r="C1273" t="s">
        <v>12</v>
      </c>
      <c r="D1273" t="s">
        <v>31</v>
      </c>
      <c r="E1273" t="s">
        <v>22</v>
      </c>
      <c r="F1273" t="s">
        <v>15</v>
      </c>
      <c r="G1273">
        <v>30741.98</v>
      </c>
      <c r="H1273" t="s">
        <v>20</v>
      </c>
      <c r="I1273">
        <v>0</v>
      </c>
      <c r="J1273">
        <v>40</v>
      </c>
      <c r="K1273">
        <v>0</v>
      </c>
      <c r="L1273">
        <v>0</v>
      </c>
    </row>
    <row r="1274" spans="1:12">
      <c r="A1274">
        <v>6915045</v>
      </c>
      <c r="B1274">
        <v>34</v>
      </c>
      <c r="C1274" t="s">
        <v>12</v>
      </c>
      <c r="D1274" t="s">
        <v>24</v>
      </c>
      <c r="E1274" t="s">
        <v>25</v>
      </c>
      <c r="F1274" t="s">
        <v>27</v>
      </c>
      <c r="G1274">
        <v>63952.56</v>
      </c>
      <c r="H1274" t="s">
        <v>20</v>
      </c>
      <c r="I1274">
        <v>0</v>
      </c>
      <c r="J1274">
        <v>55</v>
      </c>
      <c r="K1274">
        <v>3103</v>
      </c>
      <c r="L1274">
        <v>1</v>
      </c>
    </row>
    <row r="1275" spans="1:12">
      <c r="A1275">
        <v>6921197</v>
      </c>
      <c r="B1275">
        <v>54</v>
      </c>
      <c r="C1275" t="s">
        <v>12</v>
      </c>
      <c r="D1275" t="s">
        <v>24</v>
      </c>
      <c r="E1275" t="s">
        <v>25</v>
      </c>
      <c r="F1275" t="s">
        <v>41</v>
      </c>
      <c r="G1275">
        <v>17770.939999999999</v>
      </c>
      <c r="H1275" t="s">
        <v>20</v>
      </c>
      <c r="I1275">
        <v>0</v>
      </c>
      <c r="J1275">
        <v>25</v>
      </c>
      <c r="K1275">
        <v>2992</v>
      </c>
      <c r="L1275">
        <v>1</v>
      </c>
    </row>
    <row r="1276" spans="1:12">
      <c r="A1276">
        <v>6924609</v>
      </c>
      <c r="B1276">
        <v>70</v>
      </c>
      <c r="C1276" t="s">
        <v>34</v>
      </c>
      <c r="D1276" t="s">
        <v>33</v>
      </c>
      <c r="E1276" t="s">
        <v>25</v>
      </c>
      <c r="F1276" t="s">
        <v>27</v>
      </c>
      <c r="G1276">
        <v>6642.99</v>
      </c>
      <c r="H1276" t="s">
        <v>20</v>
      </c>
      <c r="I1276">
        <v>2246</v>
      </c>
      <c r="J1276">
        <v>8</v>
      </c>
      <c r="K1276">
        <v>7387</v>
      </c>
      <c r="L1276">
        <v>1</v>
      </c>
    </row>
    <row r="1277" spans="1:12">
      <c r="A1277">
        <v>6941838</v>
      </c>
      <c r="B1277">
        <v>28</v>
      </c>
      <c r="C1277" t="s">
        <v>12</v>
      </c>
      <c r="D1277" t="s">
        <v>21</v>
      </c>
      <c r="E1277" t="s">
        <v>18</v>
      </c>
      <c r="F1277" t="s">
        <v>23</v>
      </c>
      <c r="G1277">
        <v>110747.81</v>
      </c>
      <c r="H1277" t="s">
        <v>20</v>
      </c>
      <c r="I1277">
        <v>0</v>
      </c>
      <c r="J1277">
        <v>40</v>
      </c>
      <c r="K1277">
        <v>0</v>
      </c>
      <c r="L1277">
        <v>0</v>
      </c>
    </row>
    <row r="1278" spans="1:12">
      <c r="A1278">
        <v>6952978</v>
      </c>
      <c r="B1278">
        <v>25</v>
      </c>
      <c r="C1278" t="s">
        <v>12</v>
      </c>
      <c r="D1278" t="s">
        <v>24</v>
      </c>
      <c r="E1278" t="s">
        <v>18</v>
      </c>
      <c r="F1278" t="s">
        <v>30</v>
      </c>
      <c r="G1278">
        <v>79994.06</v>
      </c>
      <c r="H1278" t="s">
        <v>20</v>
      </c>
      <c r="I1278">
        <v>0</v>
      </c>
      <c r="J1278">
        <v>65</v>
      </c>
      <c r="K1278">
        <v>0</v>
      </c>
      <c r="L1278">
        <v>0</v>
      </c>
    </row>
    <row r="1279" spans="1:12">
      <c r="A1279">
        <v>6958310</v>
      </c>
      <c r="B1279">
        <v>38</v>
      </c>
      <c r="C1279" t="s">
        <v>12</v>
      </c>
      <c r="D1279" t="s">
        <v>24</v>
      </c>
      <c r="E1279" t="s">
        <v>25</v>
      </c>
      <c r="F1279" t="s">
        <v>39</v>
      </c>
      <c r="G1279">
        <v>27677.84</v>
      </c>
      <c r="H1279" t="s">
        <v>20</v>
      </c>
      <c r="I1279">
        <v>0</v>
      </c>
      <c r="J1279">
        <v>50</v>
      </c>
      <c r="K1279">
        <v>7298</v>
      </c>
      <c r="L1279">
        <v>1</v>
      </c>
    </row>
    <row r="1280" spans="1:12">
      <c r="A1280">
        <v>6965390</v>
      </c>
      <c r="B1280">
        <v>61</v>
      </c>
      <c r="C1280" t="s">
        <v>12</v>
      </c>
      <c r="D1280" t="s">
        <v>21</v>
      </c>
      <c r="E1280" t="s">
        <v>25</v>
      </c>
      <c r="F1280" t="s">
        <v>23</v>
      </c>
      <c r="G1280">
        <v>47715.87</v>
      </c>
      <c r="H1280" t="s">
        <v>20</v>
      </c>
      <c r="I1280">
        <v>0</v>
      </c>
      <c r="J1280">
        <v>3</v>
      </c>
      <c r="K1280">
        <v>0</v>
      </c>
      <c r="L1280">
        <v>0</v>
      </c>
    </row>
    <row r="1281" spans="1:12">
      <c r="A1281">
        <v>6968450</v>
      </c>
      <c r="B1281">
        <v>18</v>
      </c>
      <c r="C1281" t="s">
        <v>12</v>
      </c>
      <c r="D1281" t="s">
        <v>38</v>
      </c>
      <c r="E1281" t="s">
        <v>18</v>
      </c>
      <c r="F1281" t="s">
        <v>30</v>
      </c>
      <c r="G1281">
        <v>82780.210000000006</v>
      </c>
      <c r="H1281" t="s">
        <v>16</v>
      </c>
      <c r="I1281">
        <v>0</v>
      </c>
      <c r="J1281">
        <v>30</v>
      </c>
      <c r="K1281">
        <v>0</v>
      </c>
      <c r="L1281">
        <v>0</v>
      </c>
    </row>
    <row r="1282" spans="1:12">
      <c r="A1282">
        <v>6971886</v>
      </c>
      <c r="B1282">
        <v>38</v>
      </c>
      <c r="C1282" t="s">
        <v>12</v>
      </c>
      <c r="D1282" t="s">
        <v>24</v>
      </c>
      <c r="E1282" t="s">
        <v>22</v>
      </c>
      <c r="F1282" t="s">
        <v>15</v>
      </c>
      <c r="G1282">
        <v>56310.23</v>
      </c>
      <c r="H1282" t="s">
        <v>16</v>
      </c>
      <c r="I1282">
        <v>0</v>
      </c>
      <c r="J1282">
        <v>60</v>
      </c>
      <c r="K1282">
        <v>0</v>
      </c>
      <c r="L1282">
        <v>0</v>
      </c>
    </row>
    <row r="1283" spans="1:12">
      <c r="A1283">
        <v>6972471</v>
      </c>
      <c r="B1283">
        <v>47</v>
      </c>
      <c r="C1283" t="s">
        <v>37</v>
      </c>
      <c r="D1283" t="s">
        <v>24</v>
      </c>
      <c r="E1283" t="s">
        <v>25</v>
      </c>
      <c r="F1283" t="s">
        <v>15</v>
      </c>
      <c r="G1283">
        <v>31145.279999999999</v>
      </c>
      <c r="H1283" t="s">
        <v>20</v>
      </c>
      <c r="I1283">
        <v>0</v>
      </c>
      <c r="J1283">
        <v>40</v>
      </c>
      <c r="K1283">
        <v>0</v>
      </c>
      <c r="L1283">
        <v>0</v>
      </c>
    </row>
    <row r="1284" spans="1:12">
      <c r="A1284">
        <v>6972761</v>
      </c>
      <c r="B1284">
        <v>44</v>
      </c>
      <c r="C1284" t="s">
        <v>40</v>
      </c>
      <c r="D1284" t="s">
        <v>17</v>
      </c>
      <c r="E1284" t="s">
        <v>25</v>
      </c>
      <c r="F1284" t="s">
        <v>23</v>
      </c>
      <c r="G1284">
        <v>36891</v>
      </c>
      <c r="H1284" t="s">
        <v>20</v>
      </c>
      <c r="I1284">
        <v>0</v>
      </c>
      <c r="J1284">
        <v>40</v>
      </c>
      <c r="K1284">
        <v>6545</v>
      </c>
      <c r="L1284">
        <v>1</v>
      </c>
    </row>
    <row r="1285" spans="1:12">
      <c r="A1285">
        <v>7016349</v>
      </c>
      <c r="B1285">
        <v>36</v>
      </c>
      <c r="C1285" t="s">
        <v>12</v>
      </c>
      <c r="D1285" t="s">
        <v>21</v>
      </c>
      <c r="E1285" t="s">
        <v>18</v>
      </c>
      <c r="F1285" t="s">
        <v>23</v>
      </c>
      <c r="G1285">
        <v>69718.880000000005</v>
      </c>
      <c r="H1285" t="s">
        <v>16</v>
      </c>
      <c r="I1285">
        <v>0</v>
      </c>
      <c r="J1285">
        <v>40</v>
      </c>
      <c r="K1285">
        <v>0</v>
      </c>
      <c r="L1285">
        <v>0</v>
      </c>
    </row>
    <row r="1286" spans="1:12">
      <c r="A1286">
        <v>7017016</v>
      </c>
      <c r="B1286">
        <v>29</v>
      </c>
      <c r="C1286" t="s">
        <v>50</v>
      </c>
      <c r="D1286" t="s">
        <v>21</v>
      </c>
      <c r="E1286" t="s">
        <v>14</v>
      </c>
      <c r="F1286" t="s">
        <v>50</v>
      </c>
      <c r="G1286">
        <v>228913.53</v>
      </c>
      <c r="H1286" t="s">
        <v>16</v>
      </c>
      <c r="I1286">
        <v>0</v>
      </c>
      <c r="J1286">
        <v>20</v>
      </c>
      <c r="K1286">
        <v>0</v>
      </c>
      <c r="L1286">
        <v>0</v>
      </c>
    </row>
    <row r="1287" spans="1:12">
      <c r="A1287">
        <v>7025539</v>
      </c>
      <c r="B1287">
        <v>21</v>
      </c>
      <c r="C1287" t="s">
        <v>12</v>
      </c>
      <c r="D1287" t="s">
        <v>21</v>
      </c>
      <c r="E1287" t="s">
        <v>18</v>
      </c>
      <c r="F1287" t="s">
        <v>45</v>
      </c>
      <c r="G1287">
        <v>146282.46</v>
      </c>
      <c r="H1287" t="s">
        <v>20</v>
      </c>
      <c r="I1287">
        <v>0</v>
      </c>
      <c r="J1287">
        <v>38</v>
      </c>
      <c r="K1287">
        <v>0</v>
      </c>
      <c r="L1287">
        <v>0</v>
      </c>
    </row>
    <row r="1288" spans="1:12">
      <c r="A1288">
        <v>7037101</v>
      </c>
      <c r="B1288">
        <v>29</v>
      </c>
      <c r="C1288" t="s">
        <v>12</v>
      </c>
      <c r="D1288" t="s">
        <v>24</v>
      </c>
      <c r="E1288" t="s">
        <v>25</v>
      </c>
      <c r="F1288" t="s">
        <v>41</v>
      </c>
      <c r="G1288">
        <v>40596.39</v>
      </c>
      <c r="H1288" t="s">
        <v>20</v>
      </c>
      <c r="I1288">
        <v>0</v>
      </c>
      <c r="J1288">
        <v>40</v>
      </c>
      <c r="K1288">
        <v>0</v>
      </c>
      <c r="L1288">
        <v>0</v>
      </c>
    </row>
    <row r="1289" spans="1:12">
      <c r="A1289">
        <v>7037845</v>
      </c>
      <c r="B1289">
        <v>20</v>
      </c>
      <c r="C1289" t="s">
        <v>12</v>
      </c>
      <c r="D1289" t="s">
        <v>13</v>
      </c>
      <c r="E1289" t="s">
        <v>18</v>
      </c>
      <c r="F1289" t="s">
        <v>39</v>
      </c>
      <c r="G1289">
        <v>141235.48000000001</v>
      </c>
      <c r="H1289" t="s">
        <v>16</v>
      </c>
      <c r="I1289">
        <v>0</v>
      </c>
      <c r="J1289">
        <v>15</v>
      </c>
      <c r="K1289">
        <v>0</v>
      </c>
      <c r="L1289">
        <v>0</v>
      </c>
    </row>
    <row r="1290" spans="1:12">
      <c r="A1290">
        <v>7047262</v>
      </c>
      <c r="B1290">
        <v>36</v>
      </c>
      <c r="C1290" t="s">
        <v>40</v>
      </c>
      <c r="D1290" t="s">
        <v>21</v>
      </c>
      <c r="E1290" t="s">
        <v>25</v>
      </c>
      <c r="F1290" t="s">
        <v>23</v>
      </c>
      <c r="G1290">
        <v>36509.39</v>
      </c>
      <c r="H1290" t="s">
        <v>20</v>
      </c>
      <c r="I1290">
        <v>0</v>
      </c>
      <c r="J1290">
        <v>40</v>
      </c>
      <c r="K1290">
        <v>0</v>
      </c>
      <c r="L1290">
        <v>0</v>
      </c>
    </row>
    <row r="1291" spans="1:12">
      <c r="A1291">
        <v>7048772</v>
      </c>
      <c r="B1291">
        <v>25</v>
      </c>
      <c r="C1291" t="s">
        <v>12</v>
      </c>
      <c r="D1291" t="s">
        <v>13</v>
      </c>
      <c r="E1291" t="s">
        <v>25</v>
      </c>
      <c r="F1291" t="s">
        <v>39</v>
      </c>
      <c r="G1291">
        <v>39876.300000000003</v>
      </c>
      <c r="H1291" t="s">
        <v>20</v>
      </c>
      <c r="I1291">
        <v>0</v>
      </c>
      <c r="J1291">
        <v>45</v>
      </c>
      <c r="K1291">
        <v>0</v>
      </c>
      <c r="L1291">
        <v>0</v>
      </c>
    </row>
    <row r="1292" spans="1:12">
      <c r="A1292">
        <v>7055229</v>
      </c>
      <c r="B1292">
        <v>31</v>
      </c>
      <c r="C1292" t="s">
        <v>40</v>
      </c>
      <c r="D1292" t="s">
        <v>13</v>
      </c>
      <c r="E1292" t="s">
        <v>18</v>
      </c>
      <c r="F1292" t="s">
        <v>41</v>
      </c>
      <c r="G1292">
        <v>104913.34</v>
      </c>
      <c r="H1292" t="s">
        <v>20</v>
      </c>
      <c r="I1292">
        <v>0</v>
      </c>
      <c r="J1292">
        <v>40</v>
      </c>
      <c r="K1292">
        <v>0</v>
      </c>
      <c r="L1292">
        <v>0</v>
      </c>
    </row>
    <row r="1293" spans="1:12">
      <c r="A1293">
        <v>7055740</v>
      </c>
      <c r="B1293">
        <v>45</v>
      </c>
      <c r="C1293" t="s">
        <v>34</v>
      </c>
      <c r="D1293" t="s">
        <v>13</v>
      </c>
      <c r="E1293" t="s">
        <v>18</v>
      </c>
      <c r="F1293" t="s">
        <v>30</v>
      </c>
      <c r="G1293">
        <v>47118.62</v>
      </c>
      <c r="H1293" t="s">
        <v>20</v>
      </c>
      <c r="I1293">
        <v>0</v>
      </c>
      <c r="J1293">
        <v>55</v>
      </c>
      <c r="K1293">
        <v>0</v>
      </c>
      <c r="L1293">
        <v>0</v>
      </c>
    </row>
    <row r="1294" spans="1:12">
      <c r="A1294">
        <v>7073624</v>
      </c>
      <c r="B1294">
        <v>59</v>
      </c>
      <c r="C1294" t="s">
        <v>12</v>
      </c>
      <c r="D1294" t="s">
        <v>21</v>
      </c>
      <c r="E1294" t="s">
        <v>22</v>
      </c>
      <c r="F1294" t="s">
        <v>29</v>
      </c>
      <c r="G1294">
        <v>149446.38</v>
      </c>
      <c r="H1294" t="s">
        <v>16</v>
      </c>
      <c r="I1294">
        <v>0</v>
      </c>
      <c r="J1294">
        <v>40</v>
      </c>
      <c r="K1294">
        <v>0</v>
      </c>
      <c r="L1294">
        <v>0</v>
      </c>
    </row>
    <row r="1295" spans="1:12">
      <c r="A1295">
        <v>7074934</v>
      </c>
      <c r="B1295">
        <v>22</v>
      </c>
      <c r="C1295" t="s">
        <v>12</v>
      </c>
      <c r="D1295" t="s">
        <v>13</v>
      </c>
      <c r="E1295" t="s">
        <v>18</v>
      </c>
      <c r="F1295" t="s">
        <v>23</v>
      </c>
      <c r="G1295">
        <v>137941.07</v>
      </c>
      <c r="H1295" t="s">
        <v>20</v>
      </c>
      <c r="I1295">
        <v>0</v>
      </c>
      <c r="J1295">
        <v>25</v>
      </c>
      <c r="K1295">
        <v>0</v>
      </c>
      <c r="L1295">
        <v>0</v>
      </c>
    </row>
    <row r="1296" spans="1:12">
      <c r="A1296">
        <v>7080792</v>
      </c>
      <c r="B1296">
        <v>46</v>
      </c>
      <c r="C1296" t="s">
        <v>12</v>
      </c>
      <c r="D1296" t="s">
        <v>43</v>
      </c>
      <c r="E1296" t="s">
        <v>25</v>
      </c>
      <c r="F1296" t="s">
        <v>39</v>
      </c>
      <c r="G1296">
        <v>45933.25</v>
      </c>
      <c r="H1296" t="s">
        <v>20</v>
      </c>
      <c r="I1296">
        <v>0</v>
      </c>
      <c r="J1296">
        <v>70</v>
      </c>
      <c r="K1296">
        <v>0</v>
      </c>
      <c r="L1296">
        <v>0</v>
      </c>
    </row>
    <row r="1297" spans="1:12">
      <c r="A1297">
        <v>7082414</v>
      </c>
      <c r="B1297">
        <v>34</v>
      </c>
      <c r="C1297" t="s">
        <v>12</v>
      </c>
      <c r="D1297" t="s">
        <v>24</v>
      </c>
      <c r="E1297" t="s">
        <v>25</v>
      </c>
      <c r="F1297" t="s">
        <v>39</v>
      </c>
      <c r="G1297">
        <v>46006.17</v>
      </c>
      <c r="H1297" t="s">
        <v>20</v>
      </c>
      <c r="I1297">
        <v>0</v>
      </c>
      <c r="J1297">
        <v>40</v>
      </c>
      <c r="K1297">
        <v>10620</v>
      </c>
      <c r="L1297">
        <v>1</v>
      </c>
    </row>
    <row r="1298" spans="1:12">
      <c r="A1298">
        <v>7097995</v>
      </c>
      <c r="B1298">
        <v>18</v>
      </c>
      <c r="C1298" t="s">
        <v>12</v>
      </c>
      <c r="D1298" t="s">
        <v>13</v>
      </c>
      <c r="E1298" t="s">
        <v>18</v>
      </c>
      <c r="F1298" t="s">
        <v>30</v>
      </c>
      <c r="G1298">
        <v>142608.4</v>
      </c>
      <c r="H1298" t="s">
        <v>16</v>
      </c>
      <c r="I1298">
        <v>0</v>
      </c>
      <c r="J1298">
        <v>35</v>
      </c>
      <c r="K1298">
        <v>0</v>
      </c>
      <c r="L1298">
        <v>0</v>
      </c>
    </row>
    <row r="1299" spans="1:12">
      <c r="A1299">
        <v>7100876</v>
      </c>
      <c r="B1299">
        <v>27</v>
      </c>
      <c r="C1299" t="s">
        <v>12</v>
      </c>
      <c r="D1299" t="s">
        <v>31</v>
      </c>
      <c r="E1299" t="s">
        <v>22</v>
      </c>
      <c r="F1299" t="s">
        <v>30</v>
      </c>
      <c r="G1299">
        <v>31081.8</v>
      </c>
      <c r="H1299" t="s">
        <v>16</v>
      </c>
      <c r="I1299">
        <v>0</v>
      </c>
      <c r="J1299">
        <v>40</v>
      </c>
      <c r="K1299">
        <v>0</v>
      </c>
      <c r="L1299">
        <v>0</v>
      </c>
    </row>
    <row r="1300" spans="1:12">
      <c r="A1300">
        <v>7102499</v>
      </c>
      <c r="B1300">
        <v>69</v>
      </c>
      <c r="C1300" t="s">
        <v>34</v>
      </c>
      <c r="D1300" t="s">
        <v>52</v>
      </c>
      <c r="E1300" t="s">
        <v>18</v>
      </c>
      <c r="F1300" t="s">
        <v>46</v>
      </c>
      <c r="G1300">
        <v>174177.99</v>
      </c>
      <c r="H1300" t="s">
        <v>20</v>
      </c>
      <c r="I1300">
        <v>0</v>
      </c>
      <c r="J1300">
        <v>10</v>
      </c>
      <c r="K1300">
        <v>0</v>
      </c>
      <c r="L1300">
        <v>0</v>
      </c>
    </row>
    <row r="1301" spans="1:12">
      <c r="A1301">
        <v>7104569</v>
      </c>
      <c r="B1301">
        <v>29</v>
      </c>
      <c r="C1301" t="s">
        <v>12</v>
      </c>
      <c r="D1301" t="s">
        <v>21</v>
      </c>
      <c r="E1301" t="s">
        <v>25</v>
      </c>
      <c r="F1301" t="s">
        <v>26</v>
      </c>
      <c r="G1301">
        <v>25774.62</v>
      </c>
      <c r="H1301" t="s">
        <v>20</v>
      </c>
      <c r="I1301">
        <v>0</v>
      </c>
      <c r="J1301">
        <v>40</v>
      </c>
      <c r="K1301">
        <v>0</v>
      </c>
      <c r="L1301">
        <v>0</v>
      </c>
    </row>
    <row r="1302" spans="1:12">
      <c r="A1302">
        <v>7104855</v>
      </c>
      <c r="B1302">
        <v>55</v>
      </c>
      <c r="C1302" t="s">
        <v>12</v>
      </c>
      <c r="D1302" t="s">
        <v>33</v>
      </c>
      <c r="E1302" t="s">
        <v>25</v>
      </c>
      <c r="F1302" t="s">
        <v>39</v>
      </c>
      <c r="G1302">
        <v>24932.3</v>
      </c>
      <c r="H1302" t="s">
        <v>20</v>
      </c>
      <c r="I1302">
        <v>0</v>
      </c>
      <c r="J1302">
        <v>40</v>
      </c>
      <c r="K1302">
        <v>8050</v>
      </c>
      <c r="L1302">
        <v>1</v>
      </c>
    </row>
    <row r="1303" spans="1:12">
      <c r="A1303">
        <v>7109081</v>
      </c>
      <c r="B1303">
        <v>46</v>
      </c>
      <c r="C1303" t="s">
        <v>12</v>
      </c>
      <c r="D1303" t="s">
        <v>24</v>
      </c>
      <c r="E1303" t="s">
        <v>18</v>
      </c>
      <c r="F1303" t="s">
        <v>23</v>
      </c>
      <c r="G1303">
        <v>99540.11</v>
      </c>
      <c r="H1303" t="s">
        <v>16</v>
      </c>
      <c r="I1303">
        <v>0</v>
      </c>
      <c r="J1303">
        <v>40</v>
      </c>
      <c r="K1303">
        <v>0</v>
      </c>
      <c r="L1303">
        <v>0</v>
      </c>
    </row>
    <row r="1304" spans="1:12">
      <c r="A1304">
        <v>7109281</v>
      </c>
      <c r="B1304">
        <v>38</v>
      </c>
      <c r="C1304" t="s">
        <v>34</v>
      </c>
      <c r="D1304" t="s">
        <v>21</v>
      </c>
      <c r="E1304" t="s">
        <v>25</v>
      </c>
      <c r="F1304" t="s">
        <v>26</v>
      </c>
      <c r="G1304">
        <v>19394.14</v>
      </c>
      <c r="H1304" t="s">
        <v>20</v>
      </c>
      <c r="I1304">
        <v>0</v>
      </c>
      <c r="J1304">
        <v>60</v>
      </c>
      <c r="K1304">
        <v>0</v>
      </c>
      <c r="L1304">
        <v>0</v>
      </c>
    </row>
    <row r="1305" spans="1:12">
      <c r="A1305">
        <v>7118305</v>
      </c>
      <c r="B1305">
        <v>23</v>
      </c>
      <c r="C1305" t="s">
        <v>12</v>
      </c>
      <c r="D1305" t="s">
        <v>13</v>
      </c>
      <c r="E1305" t="s">
        <v>18</v>
      </c>
      <c r="F1305" t="s">
        <v>30</v>
      </c>
      <c r="G1305">
        <v>199505.89</v>
      </c>
      <c r="H1305" t="s">
        <v>20</v>
      </c>
      <c r="I1305">
        <v>0</v>
      </c>
      <c r="J1305">
        <v>25</v>
      </c>
      <c r="K1305">
        <v>0</v>
      </c>
      <c r="L1305">
        <v>0</v>
      </c>
    </row>
    <row r="1306" spans="1:12">
      <c r="A1306">
        <v>7119182</v>
      </c>
      <c r="B1306">
        <v>54</v>
      </c>
      <c r="C1306" t="s">
        <v>12</v>
      </c>
      <c r="D1306" t="s">
        <v>38</v>
      </c>
      <c r="E1306" t="s">
        <v>25</v>
      </c>
      <c r="F1306" t="s">
        <v>15</v>
      </c>
      <c r="G1306">
        <v>148034.34</v>
      </c>
      <c r="H1306" t="s">
        <v>16</v>
      </c>
      <c r="I1306">
        <v>0</v>
      </c>
      <c r="J1306">
        <v>40</v>
      </c>
      <c r="K1306">
        <v>0</v>
      </c>
      <c r="L1306">
        <v>1</v>
      </c>
    </row>
    <row r="1307" spans="1:12">
      <c r="A1307">
        <v>7121867</v>
      </c>
      <c r="B1307">
        <v>45</v>
      </c>
      <c r="C1307" t="s">
        <v>34</v>
      </c>
      <c r="D1307" t="s">
        <v>24</v>
      </c>
      <c r="E1307" t="s">
        <v>25</v>
      </c>
      <c r="F1307" t="s">
        <v>30</v>
      </c>
      <c r="G1307">
        <v>30255.32</v>
      </c>
      <c r="H1307" t="s">
        <v>20</v>
      </c>
      <c r="I1307">
        <v>0</v>
      </c>
      <c r="J1307">
        <v>40</v>
      </c>
      <c r="K1307">
        <v>6945</v>
      </c>
      <c r="L1307">
        <v>1</v>
      </c>
    </row>
    <row r="1308" spans="1:12">
      <c r="A1308">
        <v>7125445</v>
      </c>
      <c r="B1308">
        <v>43</v>
      </c>
      <c r="C1308" t="s">
        <v>34</v>
      </c>
      <c r="D1308" t="s">
        <v>24</v>
      </c>
      <c r="E1308" t="s">
        <v>25</v>
      </c>
      <c r="F1308" t="s">
        <v>26</v>
      </c>
      <c r="G1308">
        <v>33763.1</v>
      </c>
      <c r="H1308" t="s">
        <v>20</v>
      </c>
      <c r="I1308">
        <v>0</v>
      </c>
      <c r="J1308">
        <v>40</v>
      </c>
      <c r="K1308">
        <v>7821</v>
      </c>
      <c r="L1308">
        <v>1</v>
      </c>
    </row>
    <row r="1309" spans="1:12">
      <c r="A1309">
        <v>7131765</v>
      </c>
      <c r="B1309">
        <v>27</v>
      </c>
      <c r="C1309" t="s">
        <v>12</v>
      </c>
      <c r="D1309" t="s">
        <v>21</v>
      </c>
      <c r="E1309" t="s">
        <v>25</v>
      </c>
      <c r="F1309" t="s">
        <v>29</v>
      </c>
      <c r="G1309">
        <v>31663.72</v>
      </c>
      <c r="H1309" t="s">
        <v>20</v>
      </c>
      <c r="I1309">
        <v>0</v>
      </c>
      <c r="J1309">
        <v>40</v>
      </c>
      <c r="K1309">
        <v>0</v>
      </c>
      <c r="L1309">
        <v>0</v>
      </c>
    </row>
    <row r="1310" spans="1:12">
      <c r="A1310">
        <v>7136501</v>
      </c>
      <c r="B1310">
        <v>46</v>
      </c>
      <c r="C1310" t="s">
        <v>12</v>
      </c>
      <c r="D1310" t="s">
        <v>13</v>
      </c>
      <c r="E1310" t="s">
        <v>25</v>
      </c>
      <c r="F1310" t="s">
        <v>23</v>
      </c>
      <c r="G1310">
        <v>291625.90000000002</v>
      </c>
      <c r="H1310" t="s">
        <v>16</v>
      </c>
      <c r="I1310">
        <v>0</v>
      </c>
      <c r="J1310">
        <v>40</v>
      </c>
      <c r="K1310">
        <v>7976</v>
      </c>
      <c r="L1310">
        <v>1</v>
      </c>
    </row>
    <row r="1311" spans="1:12">
      <c r="A1311">
        <v>7137194</v>
      </c>
      <c r="B1311">
        <v>20</v>
      </c>
      <c r="C1311" t="s">
        <v>35</v>
      </c>
      <c r="D1311" t="s">
        <v>21</v>
      </c>
      <c r="E1311" t="s">
        <v>18</v>
      </c>
      <c r="F1311" t="s">
        <v>29</v>
      </c>
      <c r="G1311">
        <v>36037.58</v>
      </c>
      <c r="H1311" t="s">
        <v>16</v>
      </c>
      <c r="I1311">
        <v>0</v>
      </c>
      <c r="J1311">
        <v>30</v>
      </c>
      <c r="K1311">
        <v>0</v>
      </c>
      <c r="L1311">
        <v>0</v>
      </c>
    </row>
    <row r="1312" spans="1:12">
      <c r="A1312">
        <v>7138368</v>
      </c>
      <c r="B1312">
        <v>22</v>
      </c>
      <c r="C1312" t="s">
        <v>34</v>
      </c>
      <c r="D1312" t="s">
        <v>24</v>
      </c>
      <c r="E1312" t="s">
        <v>18</v>
      </c>
      <c r="F1312" t="s">
        <v>39</v>
      </c>
      <c r="G1312">
        <v>212377.87</v>
      </c>
      <c r="H1312" t="s">
        <v>20</v>
      </c>
      <c r="I1312">
        <v>0</v>
      </c>
      <c r="J1312">
        <v>20</v>
      </c>
      <c r="K1312">
        <v>0</v>
      </c>
      <c r="L1312">
        <v>0</v>
      </c>
    </row>
    <row r="1313" spans="1:12">
      <c r="A1313">
        <v>7138727</v>
      </c>
      <c r="B1313">
        <v>50</v>
      </c>
      <c r="C1313" t="s">
        <v>35</v>
      </c>
      <c r="D1313" t="s">
        <v>43</v>
      </c>
      <c r="E1313" t="s">
        <v>25</v>
      </c>
      <c r="F1313" t="s">
        <v>39</v>
      </c>
      <c r="G1313">
        <v>32009.01</v>
      </c>
      <c r="H1313" t="s">
        <v>20</v>
      </c>
      <c r="I1313">
        <v>0</v>
      </c>
      <c r="J1313">
        <v>60</v>
      </c>
      <c r="K1313">
        <v>15024</v>
      </c>
      <c r="L1313">
        <v>1</v>
      </c>
    </row>
    <row r="1314" spans="1:12">
      <c r="A1314">
        <v>7143275</v>
      </c>
      <c r="B1314">
        <v>36</v>
      </c>
      <c r="C1314" t="s">
        <v>12</v>
      </c>
      <c r="D1314" t="s">
        <v>21</v>
      </c>
      <c r="E1314" t="s">
        <v>25</v>
      </c>
      <c r="F1314" t="s">
        <v>29</v>
      </c>
      <c r="G1314">
        <v>24877.03</v>
      </c>
      <c r="H1314" t="s">
        <v>20</v>
      </c>
      <c r="I1314">
        <v>0</v>
      </c>
      <c r="J1314">
        <v>60</v>
      </c>
      <c r="K1314">
        <v>0</v>
      </c>
      <c r="L1314">
        <v>0</v>
      </c>
    </row>
    <row r="1315" spans="1:12">
      <c r="A1315">
        <v>7144854</v>
      </c>
      <c r="B1315">
        <v>44</v>
      </c>
      <c r="C1315" t="s">
        <v>12</v>
      </c>
      <c r="D1315" t="s">
        <v>33</v>
      </c>
      <c r="E1315" t="s">
        <v>18</v>
      </c>
      <c r="F1315" t="s">
        <v>39</v>
      </c>
      <c r="G1315">
        <v>65309.11</v>
      </c>
      <c r="H1315" t="s">
        <v>16</v>
      </c>
      <c r="I1315">
        <v>0</v>
      </c>
      <c r="J1315">
        <v>35</v>
      </c>
      <c r="K1315">
        <v>0</v>
      </c>
      <c r="L1315">
        <v>0</v>
      </c>
    </row>
    <row r="1316" spans="1:12">
      <c r="A1316">
        <v>7145188</v>
      </c>
      <c r="B1316">
        <v>29</v>
      </c>
      <c r="C1316" t="s">
        <v>12</v>
      </c>
      <c r="D1316" t="s">
        <v>21</v>
      </c>
      <c r="E1316" t="s">
        <v>25</v>
      </c>
      <c r="F1316" t="s">
        <v>19</v>
      </c>
      <c r="G1316">
        <v>40994.99</v>
      </c>
      <c r="H1316" t="s">
        <v>20</v>
      </c>
      <c r="I1316">
        <v>0</v>
      </c>
      <c r="J1316">
        <v>60</v>
      </c>
      <c r="K1316">
        <v>0</v>
      </c>
      <c r="L1316">
        <v>0</v>
      </c>
    </row>
    <row r="1317" spans="1:12">
      <c r="A1317">
        <v>7147460</v>
      </c>
      <c r="B1317">
        <v>29</v>
      </c>
      <c r="C1317" t="s">
        <v>12</v>
      </c>
      <c r="D1317" t="s">
        <v>21</v>
      </c>
      <c r="E1317" t="s">
        <v>25</v>
      </c>
      <c r="F1317" t="s">
        <v>29</v>
      </c>
      <c r="G1317">
        <v>29511.31</v>
      </c>
      <c r="H1317" t="s">
        <v>20</v>
      </c>
      <c r="I1317">
        <v>0</v>
      </c>
      <c r="J1317">
        <v>50</v>
      </c>
      <c r="K1317">
        <v>0</v>
      </c>
      <c r="L1317">
        <v>0</v>
      </c>
    </row>
    <row r="1318" spans="1:12">
      <c r="A1318">
        <v>7149254</v>
      </c>
      <c r="B1318">
        <v>51</v>
      </c>
      <c r="C1318" t="s">
        <v>12</v>
      </c>
      <c r="D1318" t="s">
        <v>24</v>
      </c>
      <c r="E1318" t="s">
        <v>22</v>
      </c>
      <c r="F1318" t="s">
        <v>27</v>
      </c>
      <c r="G1318">
        <v>99435.1</v>
      </c>
      <c r="H1318" t="s">
        <v>20</v>
      </c>
      <c r="I1318">
        <v>0</v>
      </c>
      <c r="J1318">
        <v>50</v>
      </c>
      <c r="K1318">
        <v>0</v>
      </c>
      <c r="L1318">
        <v>0</v>
      </c>
    </row>
    <row r="1319" spans="1:12">
      <c r="A1319">
        <v>7150665</v>
      </c>
      <c r="B1319">
        <v>28</v>
      </c>
      <c r="C1319" t="s">
        <v>36</v>
      </c>
      <c r="D1319" t="s">
        <v>24</v>
      </c>
      <c r="E1319" t="s">
        <v>25</v>
      </c>
      <c r="F1319" t="s">
        <v>54</v>
      </c>
      <c r="G1319">
        <v>39495.410000000003</v>
      </c>
      <c r="H1319" t="s">
        <v>20</v>
      </c>
      <c r="I1319">
        <v>0</v>
      </c>
      <c r="J1319">
        <v>42</v>
      </c>
      <c r="K1319">
        <v>3532</v>
      </c>
      <c r="L1319">
        <v>1</v>
      </c>
    </row>
    <row r="1320" spans="1:12">
      <c r="A1320">
        <v>7151071</v>
      </c>
      <c r="B1320">
        <v>59</v>
      </c>
      <c r="C1320" t="s">
        <v>35</v>
      </c>
      <c r="D1320" t="s">
        <v>17</v>
      </c>
      <c r="E1320" t="s">
        <v>25</v>
      </c>
      <c r="F1320" t="s">
        <v>26</v>
      </c>
      <c r="G1320">
        <v>30614.87</v>
      </c>
      <c r="H1320" t="s">
        <v>20</v>
      </c>
      <c r="I1320">
        <v>0</v>
      </c>
      <c r="J1320">
        <v>40</v>
      </c>
      <c r="K1320">
        <v>0</v>
      </c>
      <c r="L1320">
        <v>0</v>
      </c>
    </row>
    <row r="1321" spans="1:12">
      <c r="A1321">
        <v>7152020</v>
      </c>
      <c r="B1321">
        <v>18</v>
      </c>
      <c r="C1321" t="s">
        <v>12</v>
      </c>
      <c r="D1321" t="s">
        <v>21</v>
      </c>
      <c r="E1321" t="s">
        <v>18</v>
      </c>
      <c r="F1321" t="s">
        <v>45</v>
      </c>
      <c r="G1321">
        <v>79100.58</v>
      </c>
      <c r="H1321" t="s">
        <v>20</v>
      </c>
      <c r="I1321">
        <v>0</v>
      </c>
      <c r="J1321">
        <v>40</v>
      </c>
      <c r="K1321">
        <v>0</v>
      </c>
      <c r="L1321">
        <v>0</v>
      </c>
    </row>
    <row r="1322" spans="1:12">
      <c r="A1322">
        <v>7157004</v>
      </c>
      <c r="B1322">
        <v>18</v>
      </c>
      <c r="C1322" t="s">
        <v>50</v>
      </c>
      <c r="D1322" t="s">
        <v>38</v>
      </c>
      <c r="E1322" t="s">
        <v>18</v>
      </c>
      <c r="F1322" t="s">
        <v>50</v>
      </c>
      <c r="G1322">
        <v>109723.67</v>
      </c>
      <c r="H1322" t="s">
        <v>20</v>
      </c>
      <c r="I1322">
        <v>0</v>
      </c>
      <c r="J1322">
        <v>36</v>
      </c>
      <c r="K1322">
        <v>0</v>
      </c>
      <c r="L1322">
        <v>0</v>
      </c>
    </row>
    <row r="1323" spans="1:12">
      <c r="A1323">
        <v>7159199</v>
      </c>
      <c r="B1323">
        <v>42</v>
      </c>
      <c r="C1323" t="s">
        <v>12</v>
      </c>
      <c r="D1323" t="s">
        <v>42</v>
      </c>
      <c r="E1323" t="s">
        <v>25</v>
      </c>
      <c r="F1323" t="s">
        <v>19</v>
      </c>
      <c r="G1323">
        <v>54238.97</v>
      </c>
      <c r="H1323" t="s">
        <v>20</v>
      </c>
      <c r="I1323">
        <v>0</v>
      </c>
      <c r="J1323">
        <v>50</v>
      </c>
      <c r="K1323">
        <v>0</v>
      </c>
      <c r="L1323">
        <v>0</v>
      </c>
    </row>
    <row r="1324" spans="1:12">
      <c r="A1324">
        <v>7162515</v>
      </c>
      <c r="B1324">
        <v>39</v>
      </c>
      <c r="C1324" t="s">
        <v>12</v>
      </c>
      <c r="D1324" t="s">
        <v>21</v>
      </c>
      <c r="E1324" t="s">
        <v>25</v>
      </c>
      <c r="F1324" t="s">
        <v>30</v>
      </c>
      <c r="G1324">
        <v>36839.339999999997</v>
      </c>
      <c r="H1324" t="s">
        <v>20</v>
      </c>
      <c r="I1324">
        <v>0</v>
      </c>
      <c r="J1324">
        <v>40</v>
      </c>
      <c r="K1324">
        <v>0</v>
      </c>
      <c r="L1324">
        <v>1</v>
      </c>
    </row>
    <row r="1325" spans="1:12">
      <c r="A1325">
        <v>7168241</v>
      </c>
      <c r="B1325">
        <v>24</v>
      </c>
      <c r="C1325" t="s">
        <v>12</v>
      </c>
      <c r="D1325" t="s">
        <v>21</v>
      </c>
      <c r="E1325" t="s">
        <v>18</v>
      </c>
      <c r="F1325" t="s">
        <v>26</v>
      </c>
      <c r="G1325">
        <v>65928.98</v>
      </c>
      <c r="H1325" t="s">
        <v>20</v>
      </c>
      <c r="I1325">
        <v>0</v>
      </c>
      <c r="J1325">
        <v>40</v>
      </c>
      <c r="K1325">
        <v>0</v>
      </c>
      <c r="L1325">
        <v>0</v>
      </c>
    </row>
    <row r="1326" spans="1:12">
      <c r="A1326">
        <v>7169195</v>
      </c>
      <c r="B1326">
        <v>40</v>
      </c>
      <c r="C1326" t="s">
        <v>34</v>
      </c>
      <c r="D1326" t="s">
        <v>39</v>
      </c>
      <c r="E1326" t="s">
        <v>25</v>
      </c>
      <c r="F1326" t="s">
        <v>39</v>
      </c>
      <c r="G1326">
        <v>17863.060000000001</v>
      </c>
      <c r="H1326" t="s">
        <v>20</v>
      </c>
      <c r="I1326">
        <v>0</v>
      </c>
      <c r="J1326">
        <v>70</v>
      </c>
      <c r="K1326">
        <v>99999</v>
      </c>
      <c r="L1326">
        <v>1</v>
      </c>
    </row>
    <row r="1327" spans="1:12">
      <c r="A1327">
        <v>7174548</v>
      </c>
      <c r="B1327">
        <v>66</v>
      </c>
      <c r="C1327" t="s">
        <v>50</v>
      </c>
      <c r="D1327" t="s">
        <v>21</v>
      </c>
      <c r="E1327" t="s">
        <v>25</v>
      </c>
      <c r="F1327" t="s">
        <v>50</v>
      </c>
      <c r="G1327">
        <v>35298.69</v>
      </c>
      <c r="H1327" t="s">
        <v>20</v>
      </c>
      <c r="I1327">
        <v>0</v>
      </c>
      <c r="J1327">
        <v>18</v>
      </c>
      <c r="K1327">
        <v>0</v>
      </c>
      <c r="L1327">
        <v>0</v>
      </c>
    </row>
    <row r="1328" spans="1:12">
      <c r="A1328">
        <v>7174595</v>
      </c>
      <c r="B1328">
        <v>47</v>
      </c>
      <c r="C1328" t="s">
        <v>12</v>
      </c>
      <c r="D1328" t="s">
        <v>21</v>
      </c>
      <c r="E1328" t="s">
        <v>25</v>
      </c>
      <c r="F1328" t="s">
        <v>27</v>
      </c>
      <c r="G1328">
        <v>61082.19</v>
      </c>
      <c r="H1328" t="s">
        <v>20</v>
      </c>
      <c r="I1328">
        <v>0</v>
      </c>
      <c r="J1328">
        <v>40</v>
      </c>
      <c r="K1328">
        <v>6553</v>
      </c>
      <c r="L1328">
        <v>1</v>
      </c>
    </row>
    <row r="1329" spans="1:12">
      <c r="A1329">
        <v>7174671</v>
      </c>
      <c r="B1329">
        <v>18</v>
      </c>
      <c r="C1329" t="s">
        <v>12</v>
      </c>
      <c r="D1329" t="s">
        <v>38</v>
      </c>
      <c r="E1329" t="s">
        <v>18</v>
      </c>
      <c r="F1329" t="s">
        <v>30</v>
      </c>
      <c r="G1329">
        <v>98383.87</v>
      </c>
      <c r="H1329" t="s">
        <v>20</v>
      </c>
      <c r="I1329">
        <v>0</v>
      </c>
      <c r="J1329">
        <v>18</v>
      </c>
      <c r="K1329">
        <v>0</v>
      </c>
      <c r="L1329">
        <v>0</v>
      </c>
    </row>
    <row r="1330" spans="1:12">
      <c r="A1330">
        <v>7185566</v>
      </c>
      <c r="B1330">
        <v>40</v>
      </c>
      <c r="C1330" t="s">
        <v>12</v>
      </c>
      <c r="D1330" t="s">
        <v>24</v>
      </c>
      <c r="E1330" t="s">
        <v>25</v>
      </c>
      <c r="F1330" t="s">
        <v>23</v>
      </c>
      <c r="G1330">
        <v>187945.04</v>
      </c>
      <c r="H1330" t="s">
        <v>16</v>
      </c>
      <c r="I1330">
        <v>0</v>
      </c>
      <c r="J1330">
        <v>40</v>
      </c>
      <c r="K1330">
        <v>0</v>
      </c>
      <c r="L1330">
        <v>0</v>
      </c>
    </row>
    <row r="1331" spans="1:12">
      <c r="A1331">
        <v>7188002</v>
      </c>
      <c r="B1331">
        <v>24</v>
      </c>
      <c r="C1331" t="s">
        <v>12</v>
      </c>
      <c r="D1331" t="s">
        <v>13</v>
      </c>
      <c r="E1331" t="s">
        <v>18</v>
      </c>
      <c r="F1331" t="s">
        <v>29</v>
      </c>
      <c r="G1331">
        <v>26120.47</v>
      </c>
      <c r="H1331" t="s">
        <v>20</v>
      </c>
      <c r="I1331">
        <v>0</v>
      </c>
      <c r="J1331">
        <v>40</v>
      </c>
      <c r="K1331">
        <v>0</v>
      </c>
      <c r="L1331">
        <v>0</v>
      </c>
    </row>
    <row r="1332" spans="1:12">
      <c r="A1332">
        <v>7193522</v>
      </c>
      <c r="B1332">
        <v>18</v>
      </c>
      <c r="C1332" t="s">
        <v>12</v>
      </c>
      <c r="D1332" t="s">
        <v>21</v>
      </c>
      <c r="E1332" t="s">
        <v>18</v>
      </c>
      <c r="F1332" t="s">
        <v>30</v>
      </c>
      <c r="G1332">
        <v>174654.15</v>
      </c>
      <c r="H1332" t="s">
        <v>16</v>
      </c>
      <c r="I1332">
        <v>0</v>
      </c>
      <c r="J1332">
        <v>25</v>
      </c>
      <c r="K1332">
        <v>0</v>
      </c>
      <c r="L1332">
        <v>0</v>
      </c>
    </row>
    <row r="1333" spans="1:12">
      <c r="A1333">
        <v>7195179</v>
      </c>
      <c r="B1333">
        <v>36</v>
      </c>
      <c r="C1333" t="s">
        <v>12</v>
      </c>
      <c r="D1333" t="s">
        <v>21</v>
      </c>
      <c r="E1333" t="s">
        <v>18</v>
      </c>
      <c r="F1333" t="s">
        <v>23</v>
      </c>
      <c r="G1333">
        <v>194147.03</v>
      </c>
      <c r="H1333" t="s">
        <v>16</v>
      </c>
      <c r="I1333">
        <v>0</v>
      </c>
      <c r="J1333">
        <v>40</v>
      </c>
      <c r="K1333">
        <v>0</v>
      </c>
      <c r="L1333">
        <v>0</v>
      </c>
    </row>
    <row r="1334" spans="1:12">
      <c r="A1334">
        <v>7205430</v>
      </c>
      <c r="B1334">
        <v>43</v>
      </c>
      <c r="C1334" t="s">
        <v>12</v>
      </c>
      <c r="D1334" t="s">
        <v>31</v>
      </c>
      <c r="E1334" t="s">
        <v>25</v>
      </c>
      <c r="F1334" t="s">
        <v>26</v>
      </c>
      <c r="G1334">
        <v>24511.78</v>
      </c>
      <c r="H1334" t="s">
        <v>20</v>
      </c>
      <c r="I1334">
        <v>0</v>
      </c>
      <c r="J1334">
        <v>99</v>
      </c>
      <c r="K1334">
        <v>0</v>
      </c>
      <c r="L1334">
        <v>0</v>
      </c>
    </row>
    <row r="1335" spans="1:12">
      <c r="A1335">
        <v>7210178</v>
      </c>
      <c r="B1335">
        <v>47</v>
      </c>
      <c r="C1335" t="s">
        <v>12</v>
      </c>
      <c r="D1335" t="s">
        <v>31</v>
      </c>
      <c r="E1335" t="s">
        <v>25</v>
      </c>
      <c r="F1335" t="s">
        <v>15</v>
      </c>
      <c r="G1335">
        <v>30374.41</v>
      </c>
      <c r="H1335" t="s">
        <v>20</v>
      </c>
      <c r="I1335">
        <v>0</v>
      </c>
      <c r="J1335">
        <v>26</v>
      </c>
      <c r="K1335">
        <v>0</v>
      </c>
      <c r="L1335">
        <v>0</v>
      </c>
    </row>
    <row r="1336" spans="1:12">
      <c r="A1336">
        <v>7217272</v>
      </c>
      <c r="B1336">
        <v>44</v>
      </c>
      <c r="C1336" t="s">
        <v>36</v>
      </c>
      <c r="D1336" t="s">
        <v>17</v>
      </c>
      <c r="E1336" t="s">
        <v>25</v>
      </c>
      <c r="F1336" t="s">
        <v>39</v>
      </c>
      <c r="G1336">
        <v>22095.200000000001</v>
      </c>
      <c r="H1336" t="s">
        <v>20</v>
      </c>
      <c r="I1336">
        <v>0</v>
      </c>
      <c r="J1336">
        <v>48</v>
      </c>
      <c r="K1336">
        <v>0</v>
      </c>
      <c r="L1336">
        <v>0</v>
      </c>
    </row>
    <row r="1337" spans="1:12">
      <c r="A1337">
        <v>7217367</v>
      </c>
      <c r="B1337">
        <v>53</v>
      </c>
      <c r="C1337" t="s">
        <v>37</v>
      </c>
      <c r="D1337" t="s">
        <v>13</v>
      </c>
      <c r="E1337" t="s">
        <v>18</v>
      </c>
      <c r="F1337" t="s">
        <v>54</v>
      </c>
      <c r="G1337">
        <v>76997.19</v>
      </c>
      <c r="H1337" t="s">
        <v>16</v>
      </c>
      <c r="I1337">
        <v>0</v>
      </c>
      <c r="J1337">
        <v>40</v>
      </c>
      <c r="K1337">
        <v>0</v>
      </c>
      <c r="L1337">
        <v>0</v>
      </c>
    </row>
    <row r="1338" spans="1:12">
      <c r="A1338">
        <v>7219320</v>
      </c>
      <c r="B1338">
        <v>25</v>
      </c>
      <c r="C1338" t="s">
        <v>50</v>
      </c>
      <c r="D1338" t="s">
        <v>24</v>
      </c>
      <c r="E1338" t="s">
        <v>25</v>
      </c>
      <c r="F1338" t="s">
        <v>50</v>
      </c>
      <c r="G1338">
        <v>46429.120000000003</v>
      </c>
      <c r="H1338" t="s">
        <v>20</v>
      </c>
      <c r="I1338">
        <v>0</v>
      </c>
      <c r="J1338">
        <v>60</v>
      </c>
      <c r="K1338">
        <v>0</v>
      </c>
      <c r="L1338">
        <v>0</v>
      </c>
    </row>
    <row r="1339" spans="1:12">
      <c r="A1339">
        <v>7222784</v>
      </c>
      <c r="B1339">
        <v>26</v>
      </c>
      <c r="C1339" t="s">
        <v>12</v>
      </c>
      <c r="D1339" t="s">
        <v>21</v>
      </c>
      <c r="E1339" t="s">
        <v>18</v>
      </c>
      <c r="F1339" t="s">
        <v>26</v>
      </c>
      <c r="G1339">
        <v>115213.1</v>
      </c>
      <c r="H1339" t="s">
        <v>20</v>
      </c>
      <c r="I1339">
        <v>0</v>
      </c>
      <c r="J1339">
        <v>40</v>
      </c>
      <c r="K1339">
        <v>0</v>
      </c>
      <c r="L1339">
        <v>0</v>
      </c>
    </row>
    <row r="1340" spans="1:12">
      <c r="A1340">
        <v>7225445</v>
      </c>
      <c r="B1340">
        <v>44</v>
      </c>
      <c r="C1340" t="s">
        <v>34</v>
      </c>
      <c r="D1340" t="s">
        <v>13</v>
      </c>
      <c r="E1340" t="s">
        <v>22</v>
      </c>
      <c r="F1340" t="s">
        <v>27</v>
      </c>
      <c r="G1340">
        <v>68879.14</v>
      </c>
      <c r="H1340" t="s">
        <v>16</v>
      </c>
      <c r="I1340">
        <v>0</v>
      </c>
      <c r="J1340">
        <v>40</v>
      </c>
      <c r="K1340">
        <v>0</v>
      </c>
      <c r="L1340">
        <v>0</v>
      </c>
    </row>
    <row r="1341" spans="1:12">
      <c r="A1341">
        <v>7225919</v>
      </c>
      <c r="B1341">
        <v>29</v>
      </c>
      <c r="C1341" t="s">
        <v>12</v>
      </c>
      <c r="D1341" t="s">
        <v>21</v>
      </c>
      <c r="E1341" t="s">
        <v>25</v>
      </c>
      <c r="F1341" t="s">
        <v>29</v>
      </c>
      <c r="G1341">
        <v>210653.92</v>
      </c>
      <c r="H1341" t="s">
        <v>16</v>
      </c>
      <c r="I1341">
        <v>0</v>
      </c>
      <c r="J1341">
        <v>40</v>
      </c>
      <c r="K1341">
        <v>0</v>
      </c>
      <c r="L1341">
        <v>0</v>
      </c>
    </row>
    <row r="1342" spans="1:12">
      <c r="A1342">
        <v>7233476</v>
      </c>
      <c r="B1342">
        <v>28</v>
      </c>
      <c r="C1342" t="s">
        <v>12</v>
      </c>
      <c r="D1342" t="s">
        <v>24</v>
      </c>
      <c r="E1342" t="s">
        <v>18</v>
      </c>
      <c r="F1342" t="s">
        <v>41</v>
      </c>
      <c r="G1342">
        <v>38866.78</v>
      </c>
      <c r="H1342" t="s">
        <v>16</v>
      </c>
      <c r="I1342">
        <v>1320</v>
      </c>
      <c r="J1342">
        <v>35</v>
      </c>
      <c r="K1342">
        <v>0</v>
      </c>
      <c r="L1342">
        <v>0</v>
      </c>
    </row>
    <row r="1343" spans="1:12">
      <c r="A1343">
        <v>7235367</v>
      </c>
      <c r="B1343">
        <v>47</v>
      </c>
      <c r="C1343" t="s">
        <v>34</v>
      </c>
      <c r="D1343" t="s">
        <v>47</v>
      </c>
      <c r="E1343" t="s">
        <v>25</v>
      </c>
      <c r="F1343" t="s">
        <v>19</v>
      </c>
      <c r="G1343">
        <v>32283.21</v>
      </c>
      <c r="H1343" t="s">
        <v>20</v>
      </c>
      <c r="I1343">
        <v>0</v>
      </c>
      <c r="J1343">
        <v>20</v>
      </c>
      <c r="K1343">
        <v>0</v>
      </c>
      <c r="L1343">
        <v>0</v>
      </c>
    </row>
    <row r="1344" spans="1:12">
      <c r="A1344">
        <v>7236518</v>
      </c>
      <c r="B1344">
        <v>27</v>
      </c>
      <c r="C1344" t="s">
        <v>12</v>
      </c>
      <c r="D1344" t="s">
        <v>52</v>
      </c>
      <c r="E1344" t="s">
        <v>25</v>
      </c>
      <c r="F1344" t="s">
        <v>19</v>
      </c>
      <c r="G1344">
        <v>16442.12</v>
      </c>
      <c r="H1344" t="s">
        <v>20</v>
      </c>
      <c r="I1344">
        <v>0</v>
      </c>
      <c r="J1344">
        <v>45</v>
      </c>
      <c r="K1344">
        <v>0</v>
      </c>
      <c r="L1344">
        <v>0</v>
      </c>
    </row>
    <row r="1345" spans="1:12">
      <c r="A1345">
        <v>7237688</v>
      </c>
      <c r="B1345">
        <v>54</v>
      </c>
      <c r="C1345" t="s">
        <v>12</v>
      </c>
      <c r="D1345" t="s">
        <v>24</v>
      </c>
      <c r="E1345" t="s">
        <v>22</v>
      </c>
      <c r="F1345" t="s">
        <v>39</v>
      </c>
      <c r="G1345">
        <v>111806.83</v>
      </c>
      <c r="H1345" t="s">
        <v>20</v>
      </c>
      <c r="I1345">
        <v>893.33333330000005</v>
      </c>
      <c r="J1345">
        <v>40</v>
      </c>
      <c r="K1345">
        <v>0</v>
      </c>
      <c r="L1345">
        <v>0</v>
      </c>
    </row>
    <row r="1346" spans="1:12">
      <c r="A1346">
        <v>7241845</v>
      </c>
      <c r="B1346">
        <v>31</v>
      </c>
      <c r="C1346" t="s">
        <v>12</v>
      </c>
      <c r="D1346" t="s">
        <v>21</v>
      </c>
      <c r="E1346" t="s">
        <v>25</v>
      </c>
      <c r="F1346" t="s">
        <v>29</v>
      </c>
      <c r="G1346">
        <v>19547.599999999999</v>
      </c>
      <c r="H1346" t="s">
        <v>20</v>
      </c>
      <c r="I1346">
        <v>0</v>
      </c>
      <c r="J1346">
        <v>40</v>
      </c>
      <c r="K1346">
        <v>4572</v>
      </c>
      <c r="L1346">
        <v>1</v>
      </c>
    </row>
    <row r="1347" spans="1:12">
      <c r="A1347">
        <v>7241865</v>
      </c>
      <c r="B1347">
        <v>49</v>
      </c>
      <c r="C1347" t="s">
        <v>40</v>
      </c>
      <c r="D1347" t="s">
        <v>31</v>
      </c>
      <c r="E1347" t="s">
        <v>25</v>
      </c>
      <c r="F1347" t="s">
        <v>26</v>
      </c>
      <c r="G1347">
        <v>36021.230000000003</v>
      </c>
      <c r="H1347" t="s">
        <v>20</v>
      </c>
      <c r="I1347">
        <v>0</v>
      </c>
      <c r="J1347">
        <v>40</v>
      </c>
      <c r="K1347">
        <v>0</v>
      </c>
      <c r="L1347">
        <v>0</v>
      </c>
    </row>
    <row r="1348" spans="1:12">
      <c r="A1348">
        <v>7243607</v>
      </c>
      <c r="B1348">
        <v>57</v>
      </c>
      <c r="C1348" t="s">
        <v>34</v>
      </c>
      <c r="D1348" t="s">
        <v>21</v>
      </c>
      <c r="E1348" t="s">
        <v>25</v>
      </c>
      <c r="F1348" t="s">
        <v>15</v>
      </c>
      <c r="G1348">
        <v>28827.9</v>
      </c>
      <c r="H1348" t="s">
        <v>20</v>
      </c>
      <c r="I1348">
        <v>0</v>
      </c>
      <c r="J1348">
        <v>60</v>
      </c>
      <c r="K1348">
        <v>0</v>
      </c>
      <c r="L1348">
        <v>0</v>
      </c>
    </row>
    <row r="1349" spans="1:12">
      <c r="A1349">
        <v>7244045</v>
      </c>
      <c r="B1349">
        <v>81</v>
      </c>
      <c r="C1349" t="s">
        <v>34</v>
      </c>
      <c r="D1349" t="s">
        <v>21</v>
      </c>
      <c r="E1349" t="s">
        <v>25</v>
      </c>
      <c r="F1349" t="s">
        <v>27</v>
      </c>
      <c r="G1349">
        <v>34614.18</v>
      </c>
      <c r="H1349" t="s">
        <v>20</v>
      </c>
      <c r="I1349">
        <v>0</v>
      </c>
      <c r="J1349">
        <v>30</v>
      </c>
      <c r="K1349">
        <v>0</v>
      </c>
      <c r="L1349">
        <v>0</v>
      </c>
    </row>
    <row r="1350" spans="1:12">
      <c r="A1350">
        <v>7249029</v>
      </c>
      <c r="B1350">
        <v>37</v>
      </c>
      <c r="C1350" t="s">
        <v>12</v>
      </c>
      <c r="D1350" t="s">
        <v>24</v>
      </c>
      <c r="E1350" t="s">
        <v>14</v>
      </c>
      <c r="F1350" t="s">
        <v>15</v>
      </c>
      <c r="G1350">
        <v>39308.870000000003</v>
      </c>
      <c r="H1350" t="s">
        <v>20</v>
      </c>
      <c r="I1350">
        <v>0</v>
      </c>
      <c r="J1350">
        <v>70</v>
      </c>
      <c r="K1350">
        <v>0</v>
      </c>
      <c r="L1350">
        <v>0</v>
      </c>
    </row>
    <row r="1351" spans="1:12">
      <c r="A1351">
        <v>7259543</v>
      </c>
      <c r="B1351">
        <v>34</v>
      </c>
      <c r="C1351" t="s">
        <v>36</v>
      </c>
      <c r="D1351" t="s">
        <v>13</v>
      </c>
      <c r="E1351" t="s">
        <v>25</v>
      </c>
      <c r="F1351" t="s">
        <v>26</v>
      </c>
      <c r="G1351">
        <v>62334.04</v>
      </c>
      <c r="H1351" t="s">
        <v>20</v>
      </c>
      <c r="I1351">
        <v>1160</v>
      </c>
      <c r="J1351">
        <v>40</v>
      </c>
      <c r="K1351">
        <v>0</v>
      </c>
      <c r="L1351">
        <v>0</v>
      </c>
    </row>
    <row r="1352" spans="1:12">
      <c r="A1352">
        <v>7265762</v>
      </c>
      <c r="B1352">
        <v>34</v>
      </c>
      <c r="C1352" t="s">
        <v>34</v>
      </c>
      <c r="D1352" t="s">
        <v>17</v>
      </c>
      <c r="E1352" t="s">
        <v>25</v>
      </c>
      <c r="F1352" t="s">
        <v>39</v>
      </c>
      <c r="G1352">
        <v>354356.88</v>
      </c>
      <c r="H1352" t="s">
        <v>16</v>
      </c>
      <c r="I1352">
        <v>0</v>
      </c>
      <c r="J1352">
        <v>25</v>
      </c>
      <c r="K1352">
        <v>13355</v>
      </c>
      <c r="L1352">
        <v>1</v>
      </c>
    </row>
    <row r="1353" spans="1:12">
      <c r="A1353">
        <v>7266311</v>
      </c>
      <c r="B1353">
        <v>32</v>
      </c>
      <c r="C1353" t="s">
        <v>12</v>
      </c>
      <c r="D1353" t="s">
        <v>13</v>
      </c>
      <c r="E1353" t="s">
        <v>18</v>
      </c>
      <c r="F1353" t="s">
        <v>29</v>
      </c>
      <c r="G1353">
        <v>65824.460000000006</v>
      </c>
      <c r="H1353" t="s">
        <v>20</v>
      </c>
      <c r="I1353">
        <v>0</v>
      </c>
      <c r="J1353">
        <v>55</v>
      </c>
      <c r="K1353">
        <v>0</v>
      </c>
      <c r="L1353">
        <v>0</v>
      </c>
    </row>
    <row r="1354" spans="1:12">
      <c r="A1354">
        <v>7268127</v>
      </c>
      <c r="B1354">
        <v>31</v>
      </c>
      <c r="C1354" t="s">
        <v>12</v>
      </c>
      <c r="D1354" t="s">
        <v>13</v>
      </c>
      <c r="E1354" t="s">
        <v>18</v>
      </c>
      <c r="F1354" t="s">
        <v>26</v>
      </c>
      <c r="G1354">
        <v>124130.16</v>
      </c>
      <c r="H1354" t="s">
        <v>20</v>
      </c>
      <c r="I1354">
        <v>0</v>
      </c>
      <c r="J1354">
        <v>42</v>
      </c>
      <c r="K1354">
        <v>0</v>
      </c>
      <c r="L1354">
        <v>0</v>
      </c>
    </row>
    <row r="1355" spans="1:12">
      <c r="A1355">
        <v>7269447</v>
      </c>
      <c r="B1355">
        <v>41</v>
      </c>
      <c r="C1355" t="s">
        <v>40</v>
      </c>
      <c r="D1355" t="s">
        <v>33</v>
      </c>
      <c r="E1355" t="s">
        <v>25</v>
      </c>
      <c r="F1355" t="s">
        <v>27</v>
      </c>
      <c r="G1355">
        <v>27753.37</v>
      </c>
      <c r="H1355" t="s">
        <v>20</v>
      </c>
      <c r="I1355">
        <v>1848</v>
      </c>
      <c r="J1355">
        <v>40</v>
      </c>
      <c r="K1355">
        <v>3293</v>
      </c>
      <c r="L1355">
        <v>1</v>
      </c>
    </row>
    <row r="1356" spans="1:12">
      <c r="A1356">
        <v>7269552</v>
      </c>
      <c r="B1356">
        <v>21</v>
      </c>
      <c r="C1356" t="s">
        <v>12</v>
      </c>
      <c r="D1356" t="s">
        <v>21</v>
      </c>
      <c r="E1356" t="s">
        <v>18</v>
      </c>
      <c r="F1356" t="s">
        <v>45</v>
      </c>
      <c r="G1356">
        <v>243862.28</v>
      </c>
      <c r="H1356" t="s">
        <v>20</v>
      </c>
      <c r="I1356">
        <v>0</v>
      </c>
      <c r="J1356">
        <v>36</v>
      </c>
      <c r="K1356">
        <v>0</v>
      </c>
      <c r="L1356">
        <v>0</v>
      </c>
    </row>
    <row r="1357" spans="1:12">
      <c r="A1357">
        <v>7272049</v>
      </c>
      <c r="B1357">
        <v>19</v>
      </c>
      <c r="C1357" t="s">
        <v>12</v>
      </c>
      <c r="D1357" t="s">
        <v>21</v>
      </c>
      <c r="E1357" t="s">
        <v>18</v>
      </c>
      <c r="F1357" t="s">
        <v>23</v>
      </c>
      <c r="G1357">
        <v>151313.29999999999</v>
      </c>
      <c r="H1357" t="s">
        <v>16</v>
      </c>
      <c r="I1357">
        <v>0</v>
      </c>
      <c r="J1357">
        <v>25</v>
      </c>
      <c r="K1357">
        <v>0</v>
      </c>
      <c r="L1357">
        <v>0</v>
      </c>
    </row>
    <row r="1358" spans="1:12">
      <c r="A1358">
        <v>7273459</v>
      </c>
      <c r="B1358">
        <v>61</v>
      </c>
      <c r="C1358" t="s">
        <v>50</v>
      </c>
      <c r="D1358" t="s">
        <v>13</v>
      </c>
      <c r="E1358" t="s">
        <v>25</v>
      </c>
      <c r="F1358" t="s">
        <v>50</v>
      </c>
      <c r="G1358">
        <v>74899.13</v>
      </c>
      <c r="H1358" t="s">
        <v>20</v>
      </c>
      <c r="I1358">
        <v>0</v>
      </c>
      <c r="J1358">
        <v>30</v>
      </c>
      <c r="K1358">
        <v>99999</v>
      </c>
      <c r="L1358">
        <v>1</v>
      </c>
    </row>
    <row r="1359" spans="1:12">
      <c r="A1359">
        <v>7276340</v>
      </c>
      <c r="B1359">
        <v>39</v>
      </c>
      <c r="C1359" t="s">
        <v>12</v>
      </c>
      <c r="D1359" t="s">
        <v>38</v>
      </c>
      <c r="E1359" t="s">
        <v>25</v>
      </c>
      <c r="F1359" t="s">
        <v>26</v>
      </c>
      <c r="G1359">
        <v>38183.120000000003</v>
      </c>
      <c r="H1359" t="s">
        <v>20</v>
      </c>
      <c r="I1359">
        <v>0</v>
      </c>
      <c r="J1359">
        <v>35</v>
      </c>
      <c r="K1359">
        <v>0</v>
      </c>
      <c r="L1359">
        <v>0</v>
      </c>
    </row>
    <row r="1360" spans="1:12">
      <c r="A1360">
        <v>7282622</v>
      </c>
      <c r="B1360">
        <v>41</v>
      </c>
      <c r="C1360" t="s">
        <v>12</v>
      </c>
      <c r="D1360" t="s">
        <v>24</v>
      </c>
      <c r="E1360" t="s">
        <v>22</v>
      </c>
      <c r="F1360" t="s">
        <v>19</v>
      </c>
      <c r="G1360">
        <v>140899.75</v>
      </c>
      <c r="H1360" t="s">
        <v>20</v>
      </c>
      <c r="I1360">
        <v>0</v>
      </c>
      <c r="J1360">
        <v>40</v>
      </c>
      <c r="K1360">
        <v>0</v>
      </c>
      <c r="L1360">
        <v>0</v>
      </c>
    </row>
    <row r="1361" spans="1:12">
      <c r="A1361">
        <v>7283069</v>
      </c>
      <c r="B1361">
        <v>61</v>
      </c>
      <c r="C1361" t="s">
        <v>12</v>
      </c>
      <c r="D1361" t="s">
        <v>13</v>
      </c>
      <c r="E1361" t="s">
        <v>18</v>
      </c>
      <c r="F1361" t="s">
        <v>41</v>
      </c>
      <c r="G1361">
        <v>203401.76</v>
      </c>
      <c r="H1361" t="s">
        <v>20</v>
      </c>
      <c r="I1361">
        <v>0</v>
      </c>
      <c r="J1361">
        <v>16</v>
      </c>
      <c r="K1361">
        <v>0</v>
      </c>
      <c r="L1361">
        <v>0</v>
      </c>
    </row>
    <row r="1362" spans="1:12">
      <c r="A1362">
        <v>7286892</v>
      </c>
      <c r="B1362">
        <v>24</v>
      </c>
      <c r="C1362" t="s">
        <v>50</v>
      </c>
      <c r="D1362" t="s">
        <v>24</v>
      </c>
      <c r="E1362" t="s">
        <v>18</v>
      </c>
      <c r="F1362" t="s">
        <v>50</v>
      </c>
      <c r="G1362">
        <v>34151.9</v>
      </c>
      <c r="H1362" t="s">
        <v>16</v>
      </c>
      <c r="I1362">
        <v>0</v>
      </c>
      <c r="J1362">
        <v>40</v>
      </c>
      <c r="K1362">
        <v>0</v>
      </c>
      <c r="L1362">
        <v>0</v>
      </c>
    </row>
    <row r="1363" spans="1:12">
      <c r="A1363">
        <v>7289449</v>
      </c>
      <c r="B1363">
        <v>41</v>
      </c>
      <c r="C1363" t="s">
        <v>12</v>
      </c>
      <c r="D1363" t="s">
        <v>21</v>
      </c>
      <c r="E1363" t="s">
        <v>14</v>
      </c>
      <c r="F1363" t="s">
        <v>26</v>
      </c>
      <c r="G1363">
        <v>77925.679999999993</v>
      </c>
      <c r="H1363" t="s">
        <v>20</v>
      </c>
      <c r="I1363">
        <v>0</v>
      </c>
      <c r="J1363">
        <v>40</v>
      </c>
      <c r="K1363">
        <v>0</v>
      </c>
      <c r="L1363">
        <v>0</v>
      </c>
    </row>
    <row r="1364" spans="1:12">
      <c r="A1364">
        <v>7293366</v>
      </c>
      <c r="B1364">
        <v>28</v>
      </c>
      <c r="C1364" t="s">
        <v>40</v>
      </c>
      <c r="D1364" t="s">
        <v>24</v>
      </c>
      <c r="E1364" t="s">
        <v>18</v>
      </c>
      <c r="F1364" t="s">
        <v>27</v>
      </c>
      <c r="G1364">
        <v>95210.3</v>
      </c>
      <c r="H1364" t="s">
        <v>20</v>
      </c>
      <c r="I1364">
        <v>0</v>
      </c>
      <c r="J1364">
        <v>40</v>
      </c>
      <c r="K1364">
        <v>0</v>
      </c>
      <c r="L1364">
        <v>0</v>
      </c>
    </row>
    <row r="1365" spans="1:12">
      <c r="A1365">
        <v>7295772</v>
      </c>
      <c r="B1365">
        <v>41</v>
      </c>
      <c r="C1365" t="s">
        <v>12</v>
      </c>
      <c r="D1365" t="s">
        <v>21</v>
      </c>
      <c r="E1365" t="s">
        <v>25</v>
      </c>
      <c r="F1365" t="s">
        <v>15</v>
      </c>
      <c r="G1365">
        <v>32964.61</v>
      </c>
      <c r="H1365" t="s">
        <v>20</v>
      </c>
      <c r="I1365">
        <v>0</v>
      </c>
      <c r="J1365">
        <v>45</v>
      </c>
      <c r="K1365">
        <v>0</v>
      </c>
      <c r="L1365">
        <v>0</v>
      </c>
    </row>
    <row r="1366" spans="1:12">
      <c r="A1366">
        <v>7301119</v>
      </c>
      <c r="B1366">
        <v>65</v>
      </c>
      <c r="C1366" t="s">
        <v>12</v>
      </c>
      <c r="D1366" t="s">
        <v>24</v>
      </c>
      <c r="E1366" t="s">
        <v>22</v>
      </c>
      <c r="F1366" t="s">
        <v>39</v>
      </c>
      <c r="G1366">
        <v>80894.679999999993</v>
      </c>
      <c r="H1366" t="s">
        <v>20</v>
      </c>
      <c r="I1366">
        <v>0</v>
      </c>
      <c r="J1366">
        <v>40</v>
      </c>
      <c r="K1366">
        <v>0</v>
      </c>
      <c r="L1366">
        <v>0</v>
      </c>
    </row>
    <row r="1367" spans="1:12">
      <c r="A1367">
        <v>7301486</v>
      </c>
      <c r="B1367">
        <v>57</v>
      </c>
      <c r="C1367" t="s">
        <v>12</v>
      </c>
      <c r="D1367" t="s">
        <v>13</v>
      </c>
      <c r="E1367" t="s">
        <v>18</v>
      </c>
      <c r="F1367" t="s">
        <v>45</v>
      </c>
      <c r="G1367">
        <v>122460.76</v>
      </c>
      <c r="H1367" t="s">
        <v>20</v>
      </c>
      <c r="I1367">
        <v>0</v>
      </c>
      <c r="J1367">
        <v>40</v>
      </c>
      <c r="K1367">
        <v>0</v>
      </c>
      <c r="L1367">
        <v>0</v>
      </c>
    </row>
    <row r="1368" spans="1:12">
      <c r="A1368">
        <v>7302632</v>
      </c>
      <c r="B1368">
        <v>54</v>
      </c>
      <c r="C1368" t="s">
        <v>12</v>
      </c>
      <c r="D1368" t="s">
        <v>13</v>
      </c>
      <c r="E1368" t="s">
        <v>25</v>
      </c>
      <c r="F1368" t="s">
        <v>29</v>
      </c>
      <c r="G1368">
        <v>45751.88</v>
      </c>
      <c r="H1368" t="s">
        <v>20</v>
      </c>
      <c r="I1368">
        <v>0</v>
      </c>
      <c r="J1368">
        <v>40</v>
      </c>
      <c r="K1368">
        <v>0</v>
      </c>
      <c r="L1368">
        <v>0</v>
      </c>
    </row>
    <row r="1369" spans="1:12">
      <c r="A1369">
        <v>7316220</v>
      </c>
      <c r="B1369">
        <v>18</v>
      </c>
      <c r="C1369" t="s">
        <v>12</v>
      </c>
      <c r="D1369" t="s">
        <v>28</v>
      </c>
      <c r="E1369" t="s">
        <v>18</v>
      </c>
      <c r="F1369" t="s">
        <v>45</v>
      </c>
      <c r="G1369">
        <v>90012.47</v>
      </c>
      <c r="H1369" t="s">
        <v>20</v>
      </c>
      <c r="I1369">
        <v>0</v>
      </c>
      <c r="J1369">
        <v>18</v>
      </c>
      <c r="K1369">
        <v>0</v>
      </c>
      <c r="L1369">
        <v>0</v>
      </c>
    </row>
    <row r="1370" spans="1:12">
      <c r="A1370">
        <v>7326188</v>
      </c>
      <c r="B1370">
        <v>30</v>
      </c>
      <c r="C1370" t="s">
        <v>12</v>
      </c>
      <c r="D1370" t="s">
        <v>21</v>
      </c>
      <c r="E1370" t="s">
        <v>18</v>
      </c>
      <c r="F1370" t="s">
        <v>29</v>
      </c>
      <c r="G1370">
        <v>102081.85</v>
      </c>
      <c r="H1370" t="s">
        <v>20</v>
      </c>
      <c r="I1370">
        <v>0</v>
      </c>
      <c r="J1370">
        <v>44</v>
      </c>
      <c r="K1370">
        <v>0</v>
      </c>
      <c r="L1370">
        <v>0</v>
      </c>
    </row>
    <row r="1371" spans="1:12">
      <c r="A1371">
        <v>7327994</v>
      </c>
      <c r="B1371">
        <v>60</v>
      </c>
      <c r="C1371" t="s">
        <v>12</v>
      </c>
      <c r="D1371" t="s">
        <v>52</v>
      </c>
      <c r="E1371" t="s">
        <v>25</v>
      </c>
      <c r="F1371" t="s">
        <v>29</v>
      </c>
      <c r="G1371">
        <v>247476.53</v>
      </c>
      <c r="H1371" t="s">
        <v>16</v>
      </c>
      <c r="I1371">
        <v>0</v>
      </c>
      <c r="J1371">
        <v>40</v>
      </c>
      <c r="K1371">
        <v>0</v>
      </c>
      <c r="L1371">
        <v>0</v>
      </c>
    </row>
    <row r="1372" spans="1:12">
      <c r="A1372">
        <v>7332459</v>
      </c>
      <c r="B1372">
        <v>32</v>
      </c>
      <c r="C1372" t="s">
        <v>12</v>
      </c>
      <c r="D1372" t="s">
        <v>33</v>
      </c>
      <c r="E1372" t="s">
        <v>25</v>
      </c>
      <c r="F1372" t="s">
        <v>27</v>
      </c>
      <c r="G1372">
        <v>61766.3</v>
      </c>
      <c r="H1372" t="s">
        <v>20</v>
      </c>
      <c r="I1372">
        <v>0</v>
      </c>
      <c r="J1372">
        <v>55</v>
      </c>
      <c r="K1372">
        <v>9023</v>
      </c>
      <c r="L1372">
        <v>1</v>
      </c>
    </row>
    <row r="1373" spans="1:12">
      <c r="A1373">
        <v>7337814</v>
      </c>
      <c r="B1373">
        <v>54</v>
      </c>
      <c r="C1373" t="s">
        <v>12</v>
      </c>
      <c r="D1373" t="s">
        <v>31</v>
      </c>
      <c r="E1373" t="s">
        <v>25</v>
      </c>
      <c r="F1373" t="s">
        <v>54</v>
      </c>
      <c r="G1373">
        <v>5301.23</v>
      </c>
      <c r="H1373" t="s">
        <v>20</v>
      </c>
      <c r="I1373">
        <v>0</v>
      </c>
      <c r="J1373">
        <v>38</v>
      </c>
      <c r="K1373">
        <v>15024</v>
      </c>
      <c r="L1373">
        <v>1</v>
      </c>
    </row>
    <row r="1374" spans="1:12">
      <c r="A1374">
        <v>7338092</v>
      </c>
      <c r="B1374">
        <v>53</v>
      </c>
      <c r="C1374" t="s">
        <v>12</v>
      </c>
      <c r="D1374" t="s">
        <v>21</v>
      </c>
      <c r="E1374" t="s">
        <v>22</v>
      </c>
      <c r="F1374" t="s">
        <v>30</v>
      </c>
      <c r="G1374">
        <v>252025.95</v>
      </c>
      <c r="H1374" t="s">
        <v>16</v>
      </c>
      <c r="I1374">
        <v>0</v>
      </c>
      <c r="J1374">
        <v>35</v>
      </c>
      <c r="K1374">
        <v>0</v>
      </c>
      <c r="L1374">
        <v>0</v>
      </c>
    </row>
    <row r="1375" spans="1:12">
      <c r="A1375">
        <v>7343010</v>
      </c>
      <c r="B1375">
        <v>56</v>
      </c>
      <c r="C1375" t="s">
        <v>12</v>
      </c>
      <c r="D1375" t="s">
        <v>52</v>
      </c>
      <c r="E1375" t="s">
        <v>18</v>
      </c>
      <c r="F1375" t="s">
        <v>23</v>
      </c>
      <c r="G1375">
        <v>45542.3</v>
      </c>
      <c r="H1375" t="s">
        <v>20</v>
      </c>
      <c r="I1375">
        <v>0</v>
      </c>
      <c r="J1375">
        <v>40</v>
      </c>
      <c r="K1375">
        <v>0</v>
      </c>
      <c r="L1375">
        <v>0</v>
      </c>
    </row>
    <row r="1376" spans="1:12">
      <c r="A1376">
        <v>7349138</v>
      </c>
      <c r="B1376">
        <v>34</v>
      </c>
      <c r="C1376" t="s">
        <v>36</v>
      </c>
      <c r="D1376" t="s">
        <v>21</v>
      </c>
      <c r="E1376" t="s">
        <v>18</v>
      </c>
      <c r="F1376" t="s">
        <v>54</v>
      </c>
      <c r="G1376">
        <v>28364</v>
      </c>
      <c r="H1376" t="s">
        <v>20</v>
      </c>
      <c r="I1376">
        <v>0</v>
      </c>
      <c r="J1376">
        <v>40</v>
      </c>
      <c r="K1376">
        <v>0</v>
      </c>
      <c r="L1376">
        <v>0</v>
      </c>
    </row>
    <row r="1377" spans="1:12">
      <c r="A1377">
        <v>7359532</v>
      </c>
      <c r="B1377">
        <v>27</v>
      </c>
      <c r="C1377" t="s">
        <v>12</v>
      </c>
      <c r="D1377" t="s">
        <v>13</v>
      </c>
      <c r="E1377" t="s">
        <v>18</v>
      </c>
      <c r="F1377" t="s">
        <v>15</v>
      </c>
      <c r="G1377">
        <v>80795.429999999993</v>
      </c>
      <c r="H1377" t="s">
        <v>16</v>
      </c>
      <c r="I1377">
        <v>0</v>
      </c>
      <c r="J1377">
        <v>30</v>
      </c>
      <c r="K1377">
        <v>0</v>
      </c>
      <c r="L1377">
        <v>0</v>
      </c>
    </row>
    <row r="1378" spans="1:12">
      <c r="A1378">
        <v>7359673</v>
      </c>
      <c r="B1378">
        <v>18</v>
      </c>
      <c r="C1378" t="s">
        <v>12</v>
      </c>
      <c r="D1378" t="s">
        <v>28</v>
      </c>
      <c r="E1378" t="s">
        <v>18</v>
      </c>
      <c r="F1378" t="s">
        <v>23</v>
      </c>
      <c r="G1378">
        <v>34914.620000000003</v>
      </c>
      <c r="H1378" t="s">
        <v>16</v>
      </c>
      <c r="I1378">
        <v>0</v>
      </c>
      <c r="J1378">
        <v>30</v>
      </c>
      <c r="K1378">
        <v>0</v>
      </c>
      <c r="L1378">
        <v>0</v>
      </c>
    </row>
    <row r="1379" spans="1:12">
      <c r="A1379">
        <v>7360828</v>
      </c>
      <c r="B1379">
        <v>20</v>
      </c>
      <c r="C1379" t="s">
        <v>50</v>
      </c>
      <c r="D1379" t="s">
        <v>38</v>
      </c>
      <c r="E1379" t="s">
        <v>18</v>
      </c>
      <c r="F1379" t="s">
        <v>50</v>
      </c>
      <c r="G1379">
        <v>126005.37</v>
      </c>
      <c r="H1379" t="s">
        <v>16</v>
      </c>
      <c r="I1379">
        <v>0</v>
      </c>
      <c r="J1379">
        <v>20</v>
      </c>
      <c r="K1379">
        <v>0</v>
      </c>
      <c r="L1379">
        <v>0</v>
      </c>
    </row>
    <row r="1380" spans="1:12">
      <c r="A1380">
        <v>7364017</v>
      </c>
      <c r="B1380">
        <v>41</v>
      </c>
      <c r="C1380" t="s">
        <v>37</v>
      </c>
      <c r="D1380" t="s">
        <v>33</v>
      </c>
      <c r="E1380" t="s">
        <v>18</v>
      </c>
      <c r="F1380" t="s">
        <v>39</v>
      </c>
      <c r="G1380">
        <v>173409.55</v>
      </c>
      <c r="H1380" t="s">
        <v>16</v>
      </c>
      <c r="I1380">
        <v>0</v>
      </c>
      <c r="J1380">
        <v>35</v>
      </c>
      <c r="K1380">
        <v>0</v>
      </c>
      <c r="L1380">
        <v>0</v>
      </c>
    </row>
    <row r="1381" spans="1:12">
      <c r="A1381">
        <v>7364201</v>
      </c>
      <c r="B1381">
        <v>21</v>
      </c>
      <c r="C1381" t="s">
        <v>12</v>
      </c>
      <c r="D1381" t="s">
        <v>13</v>
      </c>
      <c r="E1381" t="s">
        <v>18</v>
      </c>
      <c r="F1381" t="s">
        <v>23</v>
      </c>
      <c r="G1381">
        <v>164901.74</v>
      </c>
      <c r="H1381" t="s">
        <v>20</v>
      </c>
      <c r="I1381">
        <v>0</v>
      </c>
      <c r="J1381">
        <v>40</v>
      </c>
      <c r="K1381">
        <v>0</v>
      </c>
      <c r="L1381">
        <v>0</v>
      </c>
    </row>
    <row r="1382" spans="1:12">
      <c r="A1382">
        <v>7365093</v>
      </c>
      <c r="B1382">
        <v>20</v>
      </c>
      <c r="C1382" t="s">
        <v>37</v>
      </c>
      <c r="D1382" t="s">
        <v>13</v>
      </c>
      <c r="E1382" t="s">
        <v>18</v>
      </c>
      <c r="F1382" t="s">
        <v>23</v>
      </c>
      <c r="G1382">
        <v>143458.20000000001</v>
      </c>
      <c r="H1382" t="s">
        <v>16</v>
      </c>
      <c r="I1382">
        <v>0</v>
      </c>
      <c r="J1382">
        <v>40</v>
      </c>
      <c r="K1382">
        <v>0</v>
      </c>
      <c r="L1382">
        <v>0</v>
      </c>
    </row>
    <row r="1383" spans="1:12">
      <c r="A1383">
        <v>7366290</v>
      </c>
      <c r="B1383">
        <v>68</v>
      </c>
      <c r="C1383" t="s">
        <v>34</v>
      </c>
      <c r="D1383" t="s">
        <v>21</v>
      </c>
      <c r="E1383" t="s">
        <v>25</v>
      </c>
      <c r="F1383" t="s">
        <v>46</v>
      </c>
      <c r="G1383">
        <v>16250.15</v>
      </c>
      <c r="H1383" t="s">
        <v>20</v>
      </c>
      <c r="I1383">
        <v>0</v>
      </c>
      <c r="J1383">
        <v>45</v>
      </c>
      <c r="K1383">
        <v>0</v>
      </c>
      <c r="L1383">
        <v>0</v>
      </c>
    </row>
    <row r="1384" spans="1:12">
      <c r="A1384">
        <v>7367336</v>
      </c>
      <c r="B1384">
        <v>42</v>
      </c>
      <c r="C1384" t="s">
        <v>12</v>
      </c>
      <c r="D1384" t="s">
        <v>17</v>
      </c>
      <c r="E1384" t="s">
        <v>25</v>
      </c>
      <c r="F1384" t="s">
        <v>27</v>
      </c>
      <c r="G1384">
        <v>28449.38</v>
      </c>
      <c r="H1384" t="s">
        <v>20</v>
      </c>
      <c r="I1384">
        <v>0</v>
      </c>
      <c r="J1384">
        <v>40</v>
      </c>
      <c r="K1384">
        <v>4385</v>
      </c>
      <c r="L1384">
        <v>1</v>
      </c>
    </row>
    <row r="1385" spans="1:12">
      <c r="A1385">
        <v>7374615</v>
      </c>
      <c r="B1385">
        <v>47</v>
      </c>
      <c r="C1385" t="s">
        <v>12</v>
      </c>
      <c r="D1385" t="s">
        <v>21</v>
      </c>
      <c r="E1385" t="s">
        <v>14</v>
      </c>
      <c r="F1385" t="s">
        <v>39</v>
      </c>
      <c r="G1385">
        <v>209330.06</v>
      </c>
      <c r="H1385" t="s">
        <v>16</v>
      </c>
      <c r="I1385">
        <v>0</v>
      </c>
      <c r="J1385">
        <v>40</v>
      </c>
      <c r="K1385">
        <v>0</v>
      </c>
      <c r="L1385">
        <v>0</v>
      </c>
    </row>
    <row r="1386" spans="1:12">
      <c r="A1386">
        <v>7389747</v>
      </c>
      <c r="B1386">
        <v>39</v>
      </c>
      <c r="C1386" t="s">
        <v>12</v>
      </c>
      <c r="D1386" t="s">
        <v>24</v>
      </c>
      <c r="E1386" t="s">
        <v>18</v>
      </c>
      <c r="F1386" t="s">
        <v>27</v>
      </c>
      <c r="G1386">
        <v>28472.93</v>
      </c>
      <c r="H1386" t="s">
        <v>20</v>
      </c>
      <c r="I1386">
        <v>0</v>
      </c>
      <c r="J1386">
        <v>40</v>
      </c>
      <c r="K1386">
        <v>0</v>
      </c>
      <c r="L1386">
        <v>0</v>
      </c>
    </row>
    <row r="1387" spans="1:12">
      <c r="A1387">
        <v>7390233</v>
      </c>
      <c r="B1387">
        <v>35</v>
      </c>
      <c r="C1387" t="s">
        <v>12</v>
      </c>
      <c r="D1387" t="s">
        <v>21</v>
      </c>
      <c r="E1387" t="s">
        <v>14</v>
      </c>
      <c r="F1387" t="s">
        <v>19</v>
      </c>
      <c r="G1387">
        <v>57337.88</v>
      </c>
      <c r="H1387" t="s">
        <v>20</v>
      </c>
      <c r="I1387">
        <v>0</v>
      </c>
      <c r="J1387">
        <v>50</v>
      </c>
      <c r="K1387">
        <v>0</v>
      </c>
      <c r="L1387">
        <v>0</v>
      </c>
    </row>
    <row r="1388" spans="1:12">
      <c r="A1388">
        <v>7391275</v>
      </c>
      <c r="B1388">
        <v>18</v>
      </c>
      <c r="C1388" t="s">
        <v>12</v>
      </c>
      <c r="D1388" t="s">
        <v>21</v>
      </c>
      <c r="E1388" t="s">
        <v>18</v>
      </c>
      <c r="F1388" t="s">
        <v>30</v>
      </c>
      <c r="G1388">
        <v>233575.14</v>
      </c>
      <c r="H1388" t="s">
        <v>16</v>
      </c>
      <c r="I1388">
        <v>0</v>
      </c>
      <c r="J1388">
        <v>24</v>
      </c>
      <c r="K1388">
        <v>0</v>
      </c>
      <c r="L1388">
        <v>0</v>
      </c>
    </row>
    <row r="1389" spans="1:12">
      <c r="A1389">
        <v>7395861</v>
      </c>
      <c r="B1389">
        <v>45</v>
      </c>
      <c r="C1389" t="s">
        <v>35</v>
      </c>
      <c r="D1389" t="s">
        <v>47</v>
      </c>
      <c r="E1389" t="s">
        <v>25</v>
      </c>
      <c r="F1389" t="s">
        <v>26</v>
      </c>
      <c r="G1389">
        <v>52650.6</v>
      </c>
      <c r="H1389" t="s">
        <v>20</v>
      </c>
      <c r="I1389">
        <v>0</v>
      </c>
      <c r="J1389">
        <v>40</v>
      </c>
      <c r="K1389">
        <v>1083</v>
      </c>
      <c r="L1389">
        <v>1</v>
      </c>
    </row>
    <row r="1390" spans="1:12">
      <c r="A1390">
        <v>7403264</v>
      </c>
      <c r="B1390">
        <v>38</v>
      </c>
      <c r="C1390" t="s">
        <v>37</v>
      </c>
      <c r="D1390" t="s">
        <v>33</v>
      </c>
      <c r="E1390" t="s">
        <v>22</v>
      </c>
      <c r="F1390" t="s">
        <v>23</v>
      </c>
      <c r="G1390">
        <v>68740.66</v>
      </c>
      <c r="H1390" t="s">
        <v>16</v>
      </c>
      <c r="I1390">
        <v>0</v>
      </c>
      <c r="J1390">
        <v>40</v>
      </c>
      <c r="K1390">
        <v>0</v>
      </c>
      <c r="L1390">
        <v>0</v>
      </c>
    </row>
    <row r="1391" spans="1:12">
      <c r="A1391">
        <v>7414277</v>
      </c>
      <c r="B1391">
        <v>34</v>
      </c>
      <c r="C1391" t="s">
        <v>12</v>
      </c>
      <c r="D1391" t="s">
        <v>21</v>
      </c>
      <c r="E1391" t="s">
        <v>18</v>
      </c>
      <c r="F1391" t="s">
        <v>15</v>
      </c>
      <c r="G1391">
        <v>114444.64</v>
      </c>
      <c r="H1391" t="s">
        <v>20</v>
      </c>
      <c r="I1391">
        <v>0</v>
      </c>
      <c r="J1391">
        <v>40</v>
      </c>
      <c r="K1391">
        <v>0</v>
      </c>
      <c r="L1391">
        <v>0</v>
      </c>
    </row>
    <row r="1392" spans="1:12">
      <c r="A1392">
        <v>7422638</v>
      </c>
      <c r="B1392">
        <v>19</v>
      </c>
      <c r="C1392" t="s">
        <v>12</v>
      </c>
      <c r="D1392" t="s">
        <v>13</v>
      </c>
      <c r="E1392" t="s">
        <v>18</v>
      </c>
      <c r="F1392" t="s">
        <v>54</v>
      </c>
      <c r="G1392">
        <v>153227.35</v>
      </c>
      <c r="H1392" t="s">
        <v>20</v>
      </c>
      <c r="I1392">
        <v>0</v>
      </c>
      <c r="J1392">
        <v>8</v>
      </c>
      <c r="K1392">
        <v>0</v>
      </c>
      <c r="L1392">
        <v>0</v>
      </c>
    </row>
    <row r="1393" spans="1:12">
      <c r="A1393">
        <v>7423390</v>
      </c>
      <c r="B1393">
        <v>55</v>
      </c>
      <c r="C1393" t="s">
        <v>12</v>
      </c>
      <c r="D1393" t="s">
        <v>13</v>
      </c>
      <c r="E1393" t="s">
        <v>25</v>
      </c>
      <c r="F1393" t="s">
        <v>54</v>
      </c>
      <c r="G1393">
        <v>56010.67</v>
      </c>
      <c r="H1393" t="s">
        <v>20</v>
      </c>
      <c r="I1393">
        <v>0</v>
      </c>
      <c r="J1393">
        <v>40</v>
      </c>
      <c r="K1393">
        <v>5486</v>
      </c>
      <c r="L1393">
        <v>1</v>
      </c>
    </row>
    <row r="1394" spans="1:12">
      <c r="A1394">
        <v>7433018</v>
      </c>
      <c r="B1394">
        <v>24</v>
      </c>
      <c r="C1394" t="s">
        <v>12</v>
      </c>
      <c r="D1394" t="s">
        <v>21</v>
      </c>
      <c r="E1394" t="s">
        <v>25</v>
      </c>
      <c r="F1394" t="s">
        <v>26</v>
      </c>
      <c r="G1394">
        <v>56339.72</v>
      </c>
      <c r="H1394" t="s">
        <v>20</v>
      </c>
      <c r="I1394">
        <v>0</v>
      </c>
      <c r="J1394">
        <v>50</v>
      </c>
      <c r="K1394">
        <v>0</v>
      </c>
      <c r="L1394">
        <v>0</v>
      </c>
    </row>
    <row r="1395" spans="1:12">
      <c r="A1395">
        <v>7434560</v>
      </c>
      <c r="B1395">
        <v>48</v>
      </c>
      <c r="C1395" t="s">
        <v>12</v>
      </c>
      <c r="D1395" t="s">
        <v>21</v>
      </c>
      <c r="E1395" t="s">
        <v>25</v>
      </c>
      <c r="F1395" t="s">
        <v>19</v>
      </c>
      <c r="G1395">
        <v>42018.75</v>
      </c>
      <c r="H1395" t="s">
        <v>20</v>
      </c>
      <c r="I1395">
        <v>0</v>
      </c>
      <c r="J1395">
        <v>45</v>
      </c>
      <c r="K1395">
        <v>0</v>
      </c>
      <c r="L1395">
        <v>0</v>
      </c>
    </row>
    <row r="1396" spans="1:12">
      <c r="A1396">
        <v>7439452</v>
      </c>
      <c r="B1396">
        <v>57</v>
      </c>
      <c r="C1396" t="s">
        <v>50</v>
      </c>
      <c r="D1396" t="s">
        <v>21</v>
      </c>
      <c r="E1396" t="s">
        <v>25</v>
      </c>
      <c r="F1396" t="s">
        <v>50</v>
      </c>
      <c r="G1396">
        <v>26957.360000000001</v>
      </c>
      <c r="H1396" t="s">
        <v>20</v>
      </c>
      <c r="I1396">
        <v>0</v>
      </c>
      <c r="J1396">
        <v>60</v>
      </c>
      <c r="K1396">
        <v>0</v>
      </c>
      <c r="L1396">
        <v>0</v>
      </c>
    </row>
    <row r="1397" spans="1:12">
      <c r="A1397">
        <v>7440283</v>
      </c>
      <c r="B1397">
        <v>61</v>
      </c>
      <c r="C1397" t="s">
        <v>12</v>
      </c>
      <c r="D1397" t="s">
        <v>21</v>
      </c>
      <c r="E1397" t="s">
        <v>32</v>
      </c>
      <c r="F1397" t="s">
        <v>27</v>
      </c>
      <c r="G1397">
        <v>70465.25</v>
      </c>
      <c r="H1397" t="s">
        <v>16</v>
      </c>
      <c r="I1397">
        <v>0</v>
      </c>
      <c r="J1397">
        <v>40</v>
      </c>
      <c r="K1397">
        <v>0</v>
      </c>
      <c r="L1397">
        <v>0</v>
      </c>
    </row>
    <row r="1398" spans="1:12">
      <c r="A1398">
        <v>7451499</v>
      </c>
      <c r="B1398">
        <v>48</v>
      </c>
      <c r="C1398" t="s">
        <v>12</v>
      </c>
      <c r="D1398" t="s">
        <v>38</v>
      </c>
      <c r="E1398" t="s">
        <v>22</v>
      </c>
      <c r="F1398" t="s">
        <v>15</v>
      </c>
      <c r="G1398">
        <v>87539.7</v>
      </c>
      <c r="H1398" t="s">
        <v>16</v>
      </c>
      <c r="I1398">
        <v>0</v>
      </c>
      <c r="J1398">
        <v>31</v>
      </c>
      <c r="K1398">
        <v>0</v>
      </c>
      <c r="L1398">
        <v>0</v>
      </c>
    </row>
    <row r="1399" spans="1:12">
      <c r="A1399">
        <v>7452500</v>
      </c>
      <c r="B1399">
        <v>23</v>
      </c>
      <c r="C1399" t="s">
        <v>34</v>
      </c>
      <c r="D1399" t="s">
        <v>21</v>
      </c>
      <c r="E1399" t="s">
        <v>18</v>
      </c>
      <c r="F1399" t="s">
        <v>19</v>
      </c>
      <c r="G1399">
        <v>30045.279999999999</v>
      </c>
      <c r="H1399" t="s">
        <v>20</v>
      </c>
      <c r="I1399">
        <v>0</v>
      </c>
      <c r="J1399">
        <v>40</v>
      </c>
      <c r="K1399">
        <v>0</v>
      </c>
      <c r="L1399">
        <v>0</v>
      </c>
    </row>
    <row r="1400" spans="1:12">
      <c r="A1400">
        <v>7455833</v>
      </c>
      <c r="B1400">
        <v>26</v>
      </c>
      <c r="C1400" t="s">
        <v>12</v>
      </c>
      <c r="D1400" t="s">
        <v>21</v>
      </c>
      <c r="E1400" t="s">
        <v>18</v>
      </c>
      <c r="F1400" t="s">
        <v>29</v>
      </c>
      <c r="G1400">
        <v>206381.36</v>
      </c>
      <c r="H1400" t="s">
        <v>20</v>
      </c>
      <c r="I1400">
        <v>0</v>
      </c>
      <c r="J1400">
        <v>40</v>
      </c>
      <c r="K1400">
        <v>0</v>
      </c>
      <c r="L1400">
        <v>0</v>
      </c>
    </row>
    <row r="1401" spans="1:12">
      <c r="A1401">
        <v>7459731</v>
      </c>
      <c r="B1401">
        <v>32</v>
      </c>
      <c r="C1401" t="s">
        <v>12</v>
      </c>
      <c r="D1401" t="s">
        <v>21</v>
      </c>
      <c r="E1401" t="s">
        <v>18</v>
      </c>
      <c r="F1401" t="s">
        <v>45</v>
      </c>
      <c r="G1401">
        <v>132792.04</v>
      </c>
      <c r="H1401" t="s">
        <v>16</v>
      </c>
      <c r="I1401">
        <v>0</v>
      </c>
      <c r="J1401">
        <v>45</v>
      </c>
      <c r="K1401">
        <v>0</v>
      </c>
      <c r="L1401">
        <v>0</v>
      </c>
    </row>
    <row r="1402" spans="1:12">
      <c r="A1402">
        <v>7461816</v>
      </c>
      <c r="B1402">
        <v>33</v>
      </c>
      <c r="C1402" t="s">
        <v>50</v>
      </c>
      <c r="D1402" t="s">
        <v>38</v>
      </c>
      <c r="E1402" t="s">
        <v>22</v>
      </c>
      <c r="F1402" t="s">
        <v>50</v>
      </c>
      <c r="G1402">
        <v>137801.39000000001</v>
      </c>
      <c r="H1402" t="s">
        <v>20</v>
      </c>
      <c r="I1402">
        <v>0</v>
      </c>
      <c r="J1402">
        <v>53</v>
      </c>
      <c r="K1402">
        <v>0</v>
      </c>
      <c r="L1402">
        <v>0</v>
      </c>
    </row>
    <row r="1403" spans="1:12">
      <c r="A1403">
        <v>7476540</v>
      </c>
      <c r="B1403">
        <v>42</v>
      </c>
      <c r="C1403" t="s">
        <v>12</v>
      </c>
      <c r="D1403" t="s">
        <v>21</v>
      </c>
      <c r="E1403" t="s">
        <v>14</v>
      </c>
      <c r="F1403" t="s">
        <v>15</v>
      </c>
      <c r="G1403">
        <v>267843.59000000003</v>
      </c>
      <c r="H1403" t="s">
        <v>16</v>
      </c>
      <c r="I1403">
        <v>0</v>
      </c>
      <c r="J1403">
        <v>25</v>
      </c>
      <c r="K1403">
        <v>0</v>
      </c>
      <c r="L1403">
        <v>0</v>
      </c>
    </row>
    <row r="1404" spans="1:12">
      <c r="A1404">
        <v>7481047</v>
      </c>
      <c r="B1404">
        <v>47</v>
      </c>
      <c r="C1404" t="s">
        <v>37</v>
      </c>
      <c r="D1404" t="s">
        <v>31</v>
      </c>
      <c r="E1404" t="s">
        <v>25</v>
      </c>
      <c r="F1404" t="s">
        <v>27</v>
      </c>
      <c r="G1404">
        <v>17357.59</v>
      </c>
      <c r="H1404" t="s">
        <v>20</v>
      </c>
      <c r="I1404">
        <v>0</v>
      </c>
      <c r="J1404">
        <v>38</v>
      </c>
      <c r="K1404">
        <v>14026</v>
      </c>
      <c r="L1404">
        <v>1</v>
      </c>
    </row>
    <row r="1405" spans="1:12">
      <c r="A1405">
        <v>7488134</v>
      </c>
      <c r="B1405">
        <v>45</v>
      </c>
      <c r="C1405" t="s">
        <v>36</v>
      </c>
      <c r="D1405" t="s">
        <v>33</v>
      </c>
      <c r="E1405" t="s">
        <v>18</v>
      </c>
      <c r="F1405" t="s">
        <v>39</v>
      </c>
      <c r="G1405">
        <v>54304.38</v>
      </c>
      <c r="H1405" t="s">
        <v>16</v>
      </c>
      <c r="I1405">
        <v>0</v>
      </c>
      <c r="J1405">
        <v>40</v>
      </c>
      <c r="K1405">
        <v>0</v>
      </c>
      <c r="L1405">
        <v>0</v>
      </c>
    </row>
    <row r="1406" spans="1:12">
      <c r="A1406">
        <v>7488473</v>
      </c>
      <c r="B1406">
        <v>45</v>
      </c>
      <c r="C1406" t="s">
        <v>50</v>
      </c>
      <c r="D1406" t="s">
        <v>21</v>
      </c>
      <c r="E1406" t="s">
        <v>32</v>
      </c>
      <c r="F1406" t="s">
        <v>50</v>
      </c>
      <c r="G1406">
        <v>119448.83</v>
      </c>
      <c r="H1406" t="s">
        <v>16</v>
      </c>
      <c r="I1406">
        <v>0</v>
      </c>
      <c r="J1406">
        <v>38</v>
      </c>
      <c r="K1406">
        <v>0</v>
      </c>
      <c r="L1406">
        <v>0</v>
      </c>
    </row>
    <row r="1407" spans="1:12">
      <c r="A1407">
        <v>7498193</v>
      </c>
      <c r="B1407">
        <v>29</v>
      </c>
      <c r="C1407" t="s">
        <v>12</v>
      </c>
      <c r="D1407" t="s">
        <v>21</v>
      </c>
      <c r="E1407" t="s">
        <v>22</v>
      </c>
      <c r="F1407" t="s">
        <v>15</v>
      </c>
      <c r="G1407">
        <v>112370.96</v>
      </c>
      <c r="H1407" t="s">
        <v>16</v>
      </c>
      <c r="I1407">
        <v>0</v>
      </c>
      <c r="J1407">
        <v>40</v>
      </c>
      <c r="K1407">
        <v>0</v>
      </c>
      <c r="L1407">
        <v>0</v>
      </c>
    </row>
    <row r="1408" spans="1:12">
      <c r="A1408">
        <v>7500338</v>
      </c>
      <c r="B1408">
        <v>26</v>
      </c>
      <c r="C1408" t="s">
        <v>40</v>
      </c>
      <c r="D1408" t="s">
        <v>21</v>
      </c>
      <c r="E1408" t="s">
        <v>18</v>
      </c>
      <c r="F1408" t="s">
        <v>23</v>
      </c>
      <c r="G1408">
        <v>42159.58</v>
      </c>
      <c r="H1408" t="s">
        <v>16</v>
      </c>
      <c r="I1408">
        <v>0</v>
      </c>
      <c r="J1408">
        <v>40</v>
      </c>
      <c r="K1408">
        <v>0</v>
      </c>
      <c r="L1408">
        <v>0</v>
      </c>
    </row>
    <row r="1409" spans="1:12">
      <c r="A1409">
        <v>7501430</v>
      </c>
      <c r="B1409">
        <v>43</v>
      </c>
      <c r="C1409" t="s">
        <v>12</v>
      </c>
      <c r="D1409" t="s">
        <v>21</v>
      </c>
      <c r="E1409" t="s">
        <v>25</v>
      </c>
      <c r="F1409" t="s">
        <v>15</v>
      </c>
      <c r="G1409">
        <v>14387.48</v>
      </c>
      <c r="H1409" t="s">
        <v>20</v>
      </c>
      <c r="I1409">
        <v>0</v>
      </c>
      <c r="J1409">
        <v>60</v>
      </c>
      <c r="K1409">
        <v>0</v>
      </c>
      <c r="L1409">
        <v>0</v>
      </c>
    </row>
    <row r="1410" spans="1:12">
      <c r="A1410">
        <v>7502026</v>
      </c>
      <c r="B1410">
        <v>37</v>
      </c>
      <c r="C1410" t="s">
        <v>12</v>
      </c>
      <c r="D1410" t="s">
        <v>21</v>
      </c>
      <c r="E1410" t="s">
        <v>22</v>
      </c>
      <c r="F1410" t="s">
        <v>29</v>
      </c>
      <c r="G1410">
        <v>122630.3</v>
      </c>
      <c r="H1410" t="s">
        <v>16</v>
      </c>
      <c r="I1410">
        <v>0</v>
      </c>
      <c r="J1410">
        <v>32</v>
      </c>
      <c r="K1410">
        <v>0</v>
      </c>
      <c r="L1410">
        <v>0</v>
      </c>
    </row>
    <row r="1411" spans="1:12">
      <c r="A1411">
        <v>7502930</v>
      </c>
      <c r="B1411">
        <v>39</v>
      </c>
      <c r="C1411" t="s">
        <v>12</v>
      </c>
      <c r="D1411" t="s">
        <v>33</v>
      </c>
      <c r="E1411" t="s">
        <v>25</v>
      </c>
      <c r="F1411" t="s">
        <v>39</v>
      </c>
      <c r="G1411">
        <v>50729.09</v>
      </c>
      <c r="H1411" t="s">
        <v>20</v>
      </c>
      <c r="I1411">
        <v>0</v>
      </c>
      <c r="J1411">
        <v>50</v>
      </c>
      <c r="K1411">
        <v>0</v>
      </c>
      <c r="L1411">
        <v>1</v>
      </c>
    </row>
    <row r="1412" spans="1:12">
      <c r="A1412">
        <v>7509431</v>
      </c>
      <c r="B1412">
        <v>30</v>
      </c>
      <c r="C1412" t="s">
        <v>12</v>
      </c>
      <c r="D1412" t="s">
        <v>21</v>
      </c>
      <c r="E1412" t="s">
        <v>25</v>
      </c>
      <c r="F1412" t="s">
        <v>19</v>
      </c>
      <c r="G1412">
        <v>51135.68</v>
      </c>
      <c r="H1412" t="s">
        <v>20</v>
      </c>
      <c r="I1412">
        <v>0</v>
      </c>
      <c r="J1412">
        <v>40</v>
      </c>
      <c r="K1412">
        <v>0</v>
      </c>
      <c r="L1412">
        <v>0</v>
      </c>
    </row>
    <row r="1413" spans="1:12">
      <c r="A1413">
        <v>7516885</v>
      </c>
      <c r="B1413">
        <v>42</v>
      </c>
      <c r="C1413" t="s">
        <v>12</v>
      </c>
      <c r="D1413" t="s">
        <v>24</v>
      </c>
      <c r="E1413" t="s">
        <v>18</v>
      </c>
      <c r="F1413" t="s">
        <v>30</v>
      </c>
      <c r="G1413">
        <v>34061.72</v>
      </c>
      <c r="H1413" t="s">
        <v>20</v>
      </c>
      <c r="I1413">
        <v>0</v>
      </c>
      <c r="J1413">
        <v>50</v>
      </c>
      <c r="K1413">
        <v>10520</v>
      </c>
      <c r="L1413">
        <v>1</v>
      </c>
    </row>
    <row r="1414" spans="1:12">
      <c r="A1414">
        <v>7522837</v>
      </c>
      <c r="B1414">
        <v>59</v>
      </c>
      <c r="C1414" t="s">
        <v>12</v>
      </c>
      <c r="D1414" t="s">
        <v>13</v>
      </c>
      <c r="E1414" t="s">
        <v>25</v>
      </c>
      <c r="F1414" t="s">
        <v>26</v>
      </c>
      <c r="G1414">
        <v>41927.58</v>
      </c>
      <c r="H1414" t="s">
        <v>20</v>
      </c>
      <c r="I1414">
        <v>0</v>
      </c>
      <c r="J1414">
        <v>40</v>
      </c>
      <c r="K1414">
        <v>0</v>
      </c>
      <c r="L1414">
        <v>0</v>
      </c>
    </row>
    <row r="1415" spans="1:12">
      <c r="A1415">
        <v>7540496</v>
      </c>
      <c r="B1415">
        <v>35</v>
      </c>
      <c r="C1415" t="s">
        <v>35</v>
      </c>
      <c r="D1415" t="s">
        <v>21</v>
      </c>
      <c r="E1415" t="s">
        <v>25</v>
      </c>
      <c r="F1415" t="s">
        <v>15</v>
      </c>
      <c r="G1415">
        <v>45725.31</v>
      </c>
      <c r="H1415" t="s">
        <v>20</v>
      </c>
      <c r="I1415">
        <v>0</v>
      </c>
      <c r="J1415">
        <v>60</v>
      </c>
      <c r="K1415">
        <v>0</v>
      </c>
      <c r="L1415">
        <v>0</v>
      </c>
    </row>
    <row r="1416" spans="1:12">
      <c r="A1416">
        <v>7547024</v>
      </c>
      <c r="B1416">
        <v>46</v>
      </c>
      <c r="C1416" t="s">
        <v>12</v>
      </c>
      <c r="D1416" t="s">
        <v>24</v>
      </c>
      <c r="E1416" t="s">
        <v>25</v>
      </c>
      <c r="F1416" t="s">
        <v>27</v>
      </c>
      <c r="G1416">
        <v>20933.41</v>
      </c>
      <c r="H1416" t="s">
        <v>20</v>
      </c>
      <c r="I1416">
        <v>1902</v>
      </c>
      <c r="J1416">
        <v>50</v>
      </c>
      <c r="K1416">
        <v>11409</v>
      </c>
      <c r="L1416">
        <v>1</v>
      </c>
    </row>
    <row r="1417" spans="1:12">
      <c r="A1417">
        <v>7547102</v>
      </c>
      <c r="B1417">
        <v>20</v>
      </c>
      <c r="C1417" t="s">
        <v>12</v>
      </c>
      <c r="D1417" t="s">
        <v>13</v>
      </c>
      <c r="E1417" t="s">
        <v>18</v>
      </c>
      <c r="F1417" t="s">
        <v>23</v>
      </c>
      <c r="G1417">
        <v>139851.93</v>
      </c>
      <c r="H1417" t="s">
        <v>16</v>
      </c>
      <c r="I1417">
        <v>0</v>
      </c>
      <c r="J1417">
        <v>20</v>
      </c>
      <c r="K1417">
        <v>0</v>
      </c>
      <c r="L1417">
        <v>0</v>
      </c>
    </row>
    <row r="1418" spans="1:12">
      <c r="A1418">
        <v>7549346</v>
      </c>
      <c r="B1418">
        <v>58</v>
      </c>
      <c r="C1418" t="s">
        <v>12</v>
      </c>
      <c r="D1418" t="s">
        <v>13</v>
      </c>
      <c r="E1418" t="s">
        <v>25</v>
      </c>
      <c r="F1418" t="s">
        <v>30</v>
      </c>
      <c r="G1418">
        <v>34827.24</v>
      </c>
      <c r="H1418" t="s">
        <v>20</v>
      </c>
      <c r="I1418">
        <v>1887</v>
      </c>
      <c r="J1418">
        <v>40</v>
      </c>
      <c r="K1418">
        <v>5554</v>
      </c>
      <c r="L1418">
        <v>1</v>
      </c>
    </row>
    <row r="1419" spans="1:12">
      <c r="A1419">
        <v>7558814</v>
      </c>
      <c r="B1419">
        <v>25</v>
      </c>
      <c r="C1419" t="s">
        <v>37</v>
      </c>
      <c r="D1419" t="s">
        <v>13</v>
      </c>
      <c r="E1419" t="s">
        <v>18</v>
      </c>
      <c r="F1419" t="s">
        <v>45</v>
      </c>
      <c r="G1419">
        <v>167025.01</v>
      </c>
      <c r="H1419" t="s">
        <v>20</v>
      </c>
      <c r="I1419">
        <v>0</v>
      </c>
      <c r="J1419">
        <v>40</v>
      </c>
      <c r="K1419">
        <v>0</v>
      </c>
      <c r="L1419">
        <v>0</v>
      </c>
    </row>
    <row r="1420" spans="1:12">
      <c r="A1420">
        <v>7565097</v>
      </c>
      <c r="B1420">
        <v>25</v>
      </c>
      <c r="C1420" t="s">
        <v>12</v>
      </c>
      <c r="D1420" t="s">
        <v>31</v>
      </c>
      <c r="E1420" t="s">
        <v>18</v>
      </c>
      <c r="F1420" t="s">
        <v>23</v>
      </c>
      <c r="G1420">
        <v>40121.65</v>
      </c>
      <c r="H1420" t="s">
        <v>20</v>
      </c>
      <c r="I1420">
        <v>0</v>
      </c>
      <c r="J1420">
        <v>40</v>
      </c>
      <c r="K1420">
        <v>0</v>
      </c>
      <c r="L1420">
        <v>0</v>
      </c>
    </row>
    <row r="1421" spans="1:12">
      <c r="A1421">
        <v>7567290</v>
      </c>
      <c r="B1421">
        <v>33</v>
      </c>
      <c r="C1421" t="s">
        <v>12</v>
      </c>
      <c r="D1421" t="s">
        <v>21</v>
      </c>
      <c r="E1421" t="s">
        <v>25</v>
      </c>
      <c r="F1421" t="s">
        <v>19</v>
      </c>
      <c r="G1421">
        <v>51170.79</v>
      </c>
      <c r="H1421" t="s">
        <v>20</v>
      </c>
      <c r="I1421">
        <v>0</v>
      </c>
      <c r="J1421">
        <v>40</v>
      </c>
      <c r="K1421">
        <v>0</v>
      </c>
      <c r="L1421">
        <v>0</v>
      </c>
    </row>
    <row r="1422" spans="1:12">
      <c r="A1422">
        <v>7567708</v>
      </c>
      <c r="B1422">
        <v>23</v>
      </c>
      <c r="C1422" t="s">
        <v>12</v>
      </c>
      <c r="D1422" t="s">
        <v>24</v>
      </c>
      <c r="E1422" t="s">
        <v>18</v>
      </c>
      <c r="F1422" t="s">
        <v>39</v>
      </c>
      <c r="G1422">
        <v>70436.56</v>
      </c>
      <c r="H1422" t="s">
        <v>20</v>
      </c>
      <c r="I1422">
        <v>0</v>
      </c>
      <c r="J1422">
        <v>40</v>
      </c>
      <c r="K1422">
        <v>0</v>
      </c>
      <c r="L1422">
        <v>0</v>
      </c>
    </row>
    <row r="1423" spans="1:12">
      <c r="A1423">
        <v>7567947</v>
      </c>
      <c r="B1423">
        <v>27</v>
      </c>
      <c r="C1423" t="s">
        <v>12</v>
      </c>
      <c r="D1423" t="s">
        <v>21</v>
      </c>
      <c r="E1423" t="s">
        <v>25</v>
      </c>
      <c r="F1423" t="s">
        <v>26</v>
      </c>
      <c r="G1423">
        <v>19421.23</v>
      </c>
      <c r="H1423" t="s">
        <v>20</v>
      </c>
      <c r="I1423">
        <v>0</v>
      </c>
      <c r="J1423">
        <v>40</v>
      </c>
      <c r="K1423">
        <v>0</v>
      </c>
      <c r="L1423">
        <v>0</v>
      </c>
    </row>
    <row r="1424" spans="1:12">
      <c r="A1424">
        <v>7572880</v>
      </c>
      <c r="B1424">
        <v>38</v>
      </c>
      <c r="C1424" t="s">
        <v>36</v>
      </c>
      <c r="D1424" t="s">
        <v>13</v>
      </c>
      <c r="E1424" t="s">
        <v>22</v>
      </c>
      <c r="F1424" t="s">
        <v>27</v>
      </c>
      <c r="G1424">
        <v>77851.75</v>
      </c>
      <c r="H1424" t="s">
        <v>16</v>
      </c>
      <c r="I1424">
        <v>0</v>
      </c>
      <c r="J1424">
        <v>45</v>
      </c>
      <c r="K1424">
        <v>0</v>
      </c>
      <c r="L1424">
        <v>0</v>
      </c>
    </row>
    <row r="1425" spans="1:12">
      <c r="A1425">
        <v>7573552</v>
      </c>
      <c r="B1425">
        <v>53</v>
      </c>
      <c r="C1425" t="s">
        <v>12</v>
      </c>
      <c r="D1425" t="s">
        <v>44</v>
      </c>
      <c r="E1425" t="s">
        <v>22</v>
      </c>
      <c r="F1425" t="s">
        <v>15</v>
      </c>
      <c r="G1425">
        <v>55820.76</v>
      </c>
      <c r="H1425" t="s">
        <v>16</v>
      </c>
      <c r="I1425">
        <v>0</v>
      </c>
      <c r="J1425">
        <v>36</v>
      </c>
      <c r="K1425">
        <v>0</v>
      </c>
      <c r="L1425">
        <v>0</v>
      </c>
    </row>
    <row r="1426" spans="1:12">
      <c r="A1426">
        <v>7573914</v>
      </c>
      <c r="B1426">
        <v>25</v>
      </c>
      <c r="C1426" t="s">
        <v>12</v>
      </c>
      <c r="D1426" t="s">
        <v>24</v>
      </c>
      <c r="E1426" t="s">
        <v>18</v>
      </c>
      <c r="F1426" t="s">
        <v>30</v>
      </c>
      <c r="G1426">
        <v>82791.039999999994</v>
      </c>
      <c r="H1426" t="s">
        <v>16</v>
      </c>
      <c r="I1426">
        <v>1250.666667</v>
      </c>
      <c r="J1426">
        <v>40</v>
      </c>
      <c r="K1426">
        <v>0</v>
      </c>
      <c r="L1426">
        <v>0</v>
      </c>
    </row>
    <row r="1427" spans="1:12">
      <c r="A1427">
        <v>7578258</v>
      </c>
      <c r="B1427">
        <v>46</v>
      </c>
      <c r="C1427" t="s">
        <v>12</v>
      </c>
      <c r="D1427" t="s">
        <v>44</v>
      </c>
      <c r="E1427" t="s">
        <v>25</v>
      </c>
      <c r="F1427" t="s">
        <v>15</v>
      </c>
      <c r="G1427">
        <v>6469.39</v>
      </c>
      <c r="H1427" t="s">
        <v>20</v>
      </c>
      <c r="I1427">
        <v>0</v>
      </c>
      <c r="J1427">
        <v>40</v>
      </c>
      <c r="K1427">
        <v>0</v>
      </c>
      <c r="L1427">
        <v>0</v>
      </c>
    </row>
    <row r="1428" spans="1:12">
      <c r="A1428">
        <v>7579532</v>
      </c>
      <c r="B1428">
        <v>17</v>
      </c>
      <c r="C1428" t="s">
        <v>35</v>
      </c>
      <c r="D1428" t="s">
        <v>42</v>
      </c>
      <c r="E1428" t="s">
        <v>18</v>
      </c>
      <c r="F1428" t="s">
        <v>26</v>
      </c>
      <c r="G1428">
        <v>97728.98</v>
      </c>
      <c r="H1428" t="s">
        <v>20</v>
      </c>
      <c r="I1428">
        <v>0</v>
      </c>
      <c r="J1428">
        <v>40</v>
      </c>
      <c r="K1428">
        <v>0</v>
      </c>
      <c r="L1428">
        <v>0</v>
      </c>
    </row>
    <row r="1429" spans="1:12">
      <c r="A1429">
        <v>7582617</v>
      </c>
      <c r="B1429">
        <v>51</v>
      </c>
      <c r="C1429" t="s">
        <v>12</v>
      </c>
      <c r="D1429" t="s">
        <v>13</v>
      </c>
      <c r="E1429" t="s">
        <v>25</v>
      </c>
      <c r="F1429" t="s">
        <v>26</v>
      </c>
      <c r="G1429">
        <v>70373.5</v>
      </c>
      <c r="H1429" t="s">
        <v>20</v>
      </c>
      <c r="I1429">
        <v>0</v>
      </c>
      <c r="J1429">
        <v>40</v>
      </c>
      <c r="K1429">
        <v>10753</v>
      </c>
      <c r="L1429">
        <v>1</v>
      </c>
    </row>
    <row r="1430" spans="1:12">
      <c r="A1430">
        <v>7584056</v>
      </c>
      <c r="B1430">
        <v>56</v>
      </c>
      <c r="C1430" t="s">
        <v>40</v>
      </c>
      <c r="D1430" t="s">
        <v>13</v>
      </c>
      <c r="E1430" t="s">
        <v>14</v>
      </c>
      <c r="F1430" t="s">
        <v>15</v>
      </c>
      <c r="G1430">
        <v>121064.39</v>
      </c>
      <c r="H1430" t="s">
        <v>20</v>
      </c>
      <c r="I1430">
        <v>0</v>
      </c>
      <c r="J1430">
        <v>40</v>
      </c>
      <c r="K1430">
        <v>0</v>
      </c>
      <c r="L1430">
        <v>0</v>
      </c>
    </row>
    <row r="1431" spans="1:12">
      <c r="A1431">
        <v>7592464</v>
      </c>
      <c r="B1431">
        <v>39</v>
      </c>
      <c r="C1431" t="s">
        <v>12</v>
      </c>
      <c r="D1431" t="s">
        <v>21</v>
      </c>
      <c r="E1431" t="s">
        <v>25</v>
      </c>
      <c r="F1431" t="s">
        <v>15</v>
      </c>
      <c r="G1431">
        <v>261593.85</v>
      </c>
      <c r="H1431" t="s">
        <v>16</v>
      </c>
      <c r="I1431">
        <v>0</v>
      </c>
      <c r="J1431">
        <v>40</v>
      </c>
      <c r="K1431">
        <v>0</v>
      </c>
      <c r="L1431">
        <v>0</v>
      </c>
    </row>
    <row r="1432" spans="1:12">
      <c r="A1432">
        <v>7606776</v>
      </c>
      <c r="B1432">
        <v>25</v>
      </c>
      <c r="C1432" t="s">
        <v>37</v>
      </c>
      <c r="D1432" t="s">
        <v>13</v>
      </c>
      <c r="E1432" t="s">
        <v>18</v>
      </c>
      <c r="F1432" t="s">
        <v>26</v>
      </c>
      <c r="G1432">
        <v>71150.2</v>
      </c>
      <c r="H1432" t="s">
        <v>20</v>
      </c>
      <c r="I1432">
        <v>0</v>
      </c>
      <c r="J1432">
        <v>20</v>
      </c>
      <c r="K1432">
        <v>0</v>
      </c>
      <c r="L1432">
        <v>0</v>
      </c>
    </row>
    <row r="1433" spans="1:12">
      <c r="A1433">
        <v>7609967</v>
      </c>
      <c r="B1433">
        <v>32</v>
      </c>
      <c r="C1433" t="s">
        <v>12</v>
      </c>
      <c r="D1433" t="s">
        <v>53</v>
      </c>
      <c r="E1433" t="s">
        <v>25</v>
      </c>
      <c r="F1433" t="s">
        <v>29</v>
      </c>
      <c r="G1433">
        <v>27584.13</v>
      </c>
      <c r="H1433" t="s">
        <v>20</v>
      </c>
      <c r="I1433">
        <v>0</v>
      </c>
      <c r="J1433">
        <v>40</v>
      </c>
      <c r="K1433">
        <v>0</v>
      </c>
      <c r="L1433">
        <v>0</v>
      </c>
    </row>
    <row r="1434" spans="1:12">
      <c r="A1434">
        <v>7614013</v>
      </c>
      <c r="B1434">
        <v>25</v>
      </c>
      <c r="C1434" t="s">
        <v>12</v>
      </c>
      <c r="D1434" t="s">
        <v>13</v>
      </c>
      <c r="E1434" t="s">
        <v>25</v>
      </c>
      <c r="F1434" t="s">
        <v>30</v>
      </c>
      <c r="G1434">
        <v>38306.26</v>
      </c>
      <c r="H1434" t="s">
        <v>20</v>
      </c>
      <c r="I1434">
        <v>0</v>
      </c>
      <c r="J1434">
        <v>44</v>
      </c>
      <c r="K1434">
        <v>1413</v>
      </c>
      <c r="L1434">
        <v>1</v>
      </c>
    </row>
    <row r="1435" spans="1:12">
      <c r="A1435">
        <v>7614878</v>
      </c>
      <c r="B1435">
        <v>21</v>
      </c>
      <c r="C1435" t="s">
        <v>12</v>
      </c>
      <c r="D1435" t="s">
        <v>21</v>
      </c>
      <c r="E1435" t="s">
        <v>18</v>
      </c>
      <c r="F1435" t="s">
        <v>45</v>
      </c>
      <c r="G1435">
        <v>118942.87</v>
      </c>
      <c r="H1435" t="s">
        <v>20</v>
      </c>
      <c r="I1435">
        <v>0</v>
      </c>
      <c r="J1435">
        <v>40</v>
      </c>
      <c r="K1435">
        <v>0</v>
      </c>
      <c r="L1435">
        <v>0</v>
      </c>
    </row>
    <row r="1436" spans="1:12">
      <c r="A1436">
        <v>7617242</v>
      </c>
      <c r="B1436">
        <v>47</v>
      </c>
      <c r="C1436" t="s">
        <v>12</v>
      </c>
      <c r="D1436" t="s">
        <v>24</v>
      </c>
      <c r="E1436" t="s">
        <v>25</v>
      </c>
      <c r="F1436" t="s">
        <v>27</v>
      </c>
      <c r="G1436">
        <v>40638.29</v>
      </c>
      <c r="H1436" t="s">
        <v>20</v>
      </c>
      <c r="I1436">
        <v>0</v>
      </c>
      <c r="J1436">
        <v>44</v>
      </c>
      <c r="K1436">
        <v>7298</v>
      </c>
      <c r="L1436">
        <v>1</v>
      </c>
    </row>
    <row r="1437" spans="1:12">
      <c r="A1437">
        <v>7617517</v>
      </c>
      <c r="B1437">
        <v>61</v>
      </c>
      <c r="C1437" t="s">
        <v>34</v>
      </c>
      <c r="D1437" t="s">
        <v>21</v>
      </c>
      <c r="E1437" t="s">
        <v>32</v>
      </c>
      <c r="F1437" t="s">
        <v>15</v>
      </c>
      <c r="G1437">
        <v>81250.19</v>
      </c>
      <c r="H1437" t="s">
        <v>16</v>
      </c>
      <c r="I1437">
        <v>0</v>
      </c>
      <c r="J1437">
        <v>40</v>
      </c>
      <c r="K1437">
        <v>0</v>
      </c>
      <c r="L1437">
        <v>0</v>
      </c>
    </row>
    <row r="1438" spans="1:12">
      <c r="A1438">
        <v>7618649</v>
      </c>
      <c r="B1438">
        <v>59</v>
      </c>
      <c r="C1438" t="s">
        <v>12</v>
      </c>
      <c r="D1438" t="s">
        <v>24</v>
      </c>
      <c r="E1438" t="s">
        <v>25</v>
      </c>
      <c r="F1438" t="s">
        <v>27</v>
      </c>
      <c r="G1438">
        <v>53336.36</v>
      </c>
      <c r="H1438" t="s">
        <v>20</v>
      </c>
      <c r="I1438">
        <v>1977</v>
      </c>
      <c r="J1438">
        <v>50</v>
      </c>
      <c r="K1438">
        <v>0</v>
      </c>
      <c r="L1438">
        <v>1</v>
      </c>
    </row>
    <row r="1439" spans="1:12">
      <c r="A1439">
        <v>7621163</v>
      </c>
      <c r="B1439">
        <v>35</v>
      </c>
      <c r="C1439" t="s">
        <v>12</v>
      </c>
      <c r="D1439" t="s">
        <v>21</v>
      </c>
      <c r="E1439" t="s">
        <v>18</v>
      </c>
      <c r="F1439" t="s">
        <v>19</v>
      </c>
      <c r="G1439">
        <v>175176.75</v>
      </c>
      <c r="H1439" t="s">
        <v>20</v>
      </c>
      <c r="I1439">
        <v>0</v>
      </c>
      <c r="J1439">
        <v>40</v>
      </c>
      <c r="K1439">
        <v>0</v>
      </c>
      <c r="L1439">
        <v>0</v>
      </c>
    </row>
    <row r="1440" spans="1:12">
      <c r="A1440">
        <v>7624681</v>
      </c>
      <c r="B1440">
        <v>62</v>
      </c>
      <c r="C1440" t="s">
        <v>50</v>
      </c>
      <c r="D1440" t="s">
        <v>33</v>
      </c>
      <c r="E1440" t="s">
        <v>25</v>
      </c>
      <c r="F1440" t="s">
        <v>50</v>
      </c>
      <c r="G1440">
        <v>38844.68</v>
      </c>
      <c r="H1440" t="s">
        <v>20</v>
      </c>
      <c r="I1440">
        <v>0</v>
      </c>
      <c r="J1440">
        <v>50</v>
      </c>
      <c r="K1440">
        <v>0</v>
      </c>
      <c r="L1440">
        <v>0</v>
      </c>
    </row>
    <row r="1441" spans="1:12">
      <c r="A1441">
        <v>7625568</v>
      </c>
      <c r="B1441">
        <v>23</v>
      </c>
      <c r="C1441" t="s">
        <v>12</v>
      </c>
      <c r="D1441" t="s">
        <v>13</v>
      </c>
      <c r="E1441" t="s">
        <v>18</v>
      </c>
      <c r="F1441" t="s">
        <v>27</v>
      </c>
      <c r="G1441">
        <v>72222.2</v>
      </c>
      <c r="H1441" t="s">
        <v>16</v>
      </c>
      <c r="I1441">
        <v>0</v>
      </c>
      <c r="J1441">
        <v>35</v>
      </c>
      <c r="K1441">
        <v>0</v>
      </c>
      <c r="L1441">
        <v>0</v>
      </c>
    </row>
    <row r="1442" spans="1:12">
      <c r="A1442">
        <v>7627468</v>
      </c>
      <c r="B1442">
        <v>29</v>
      </c>
      <c r="C1442" t="s">
        <v>12</v>
      </c>
      <c r="D1442" t="s">
        <v>39</v>
      </c>
      <c r="E1442" t="s">
        <v>18</v>
      </c>
      <c r="F1442" t="s">
        <v>39</v>
      </c>
      <c r="G1442">
        <v>260192.76</v>
      </c>
      <c r="H1442" t="s">
        <v>20</v>
      </c>
      <c r="I1442">
        <v>0</v>
      </c>
      <c r="J1442">
        <v>50</v>
      </c>
      <c r="K1442">
        <v>0</v>
      </c>
      <c r="L1442">
        <v>0</v>
      </c>
    </row>
    <row r="1443" spans="1:12">
      <c r="A1443">
        <v>7628291</v>
      </c>
      <c r="B1443">
        <v>37</v>
      </c>
      <c r="C1443" t="s">
        <v>12</v>
      </c>
      <c r="D1443" t="s">
        <v>21</v>
      </c>
      <c r="E1443" t="s">
        <v>18</v>
      </c>
      <c r="F1443" t="s">
        <v>30</v>
      </c>
      <c r="G1443">
        <v>62936.81</v>
      </c>
      <c r="H1443" t="s">
        <v>20</v>
      </c>
      <c r="I1443">
        <v>0</v>
      </c>
      <c r="J1443">
        <v>44</v>
      </c>
      <c r="K1443">
        <v>0</v>
      </c>
      <c r="L1443">
        <v>0</v>
      </c>
    </row>
    <row r="1444" spans="1:12">
      <c r="A1444">
        <v>7629748</v>
      </c>
      <c r="B1444">
        <v>26</v>
      </c>
      <c r="C1444" t="s">
        <v>12</v>
      </c>
      <c r="D1444" t="s">
        <v>24</v>
      </c>
      <c r="E1444" t="s">
        <v>25</v>
      </c>
      <c r="F1444" t="s">
        <v>27</v>
      </c>
      <c r="G1444">
        <v>253612.7</v>
      </c>
      <c r="H1444" t="s">
        <v>16</v>
      </c>
      <c r="I1444">
        <v>0</v>
      </c>
      <c r="J1444">
        <v>45</v>
      </c>
      <c r="K1444">
        <v>13440</v>
      </c>
      <c r="L1444">
        <v>1</v>
      </c>
    </row>
    <row r="1445" spans="1:12">
      <c r="A1445">
        <v>7631109</v>
      </c>
      <c r="B1445">
        <v>56</v>
      </c>
      <c r="C1445" t="s">
        <v>34</v>
      </c>
      <c r="D1445" t="s">
        <v>21</v>
      </c>
      <c r="E1445" t="s">
        <v>25</v>
      </c>
      <c r="F1445" t="s">
        <v>26</v>
      </c>
      <c r="G1445">
        <v>48466.38</v>
      </c>
      <c r="H1445" t="s">
        <v>20</v>
      </c>
      <c r="I1445">
        <v>0</v>
      </c>
      <c r="J1445">
        <v>55</v>
      </c>
      <c r="K1445">
        <v>0</v>
      </c>
      <c r="L1445">
        <v>0</v>
      </c>
    </row>
    <row r="1446" spans="1:12">
      <c r="A1446">
        <v>7634782</v>
      </c>
      <c r="B1446">
        <v>39</v>
      </c>
      <c r="C1446" t="s">
        <v>12</v>
      </c>
      <c r="D1446" t="s">
        <v>13</v>
      </c>
      <c r="E1446" t="s">
        <v>14</v>
      </c>
      <c r="F1446" t="s">
        <v>23</v>
      </c>
      <c r="G1446">
        <v>240251.41</v>
      </c>
      <c r="H1446" t="s">
        <v>16</v>
      </c>
      <c r="I1446">
        <v>0</v>
      </c>
      <c r="J1446">
        <v>40</v>
      </c>
      <c r="K1446">
        <v>0</v>
      </c>
      <c r="L1446">
        <v>0</v>
      </c>
    </row>
    <row r="1447" spans="1:12">
      <c r="A1447">
        <v>7636676</v>
      </c>
      <c r="B1447">
        <v>40</v>
      </c>
      <c r="C1447" t="s">
        <v>34</v>
      </c>
      <c r="D1447" t="s">
        <v>21</v>
      </c>
      <c r="E1447" t="s">
        <v>25</v>
      </c>
      <c r="F1447" t="s">
        <v>46</v>
      </c>
      <c r="G1447">
        <v>66292.070000000007</v>
      </c>
      <c r="H1447" t="s">
        <v>20</v>
      </c>
      <c r="I1447">
        <v>0</v>
      </c>
      <c r="J1447">
        <v>70</v>
      </c>
      <c r="K1447">
        <v>1639</v>
      </c>
      <c r="L1447">
        <v>1</v>
      </c>
    </row>
    <row r="1448" spans="1:12">
      <c r="A1448">
        <v>7639062</v>
      </c>
      <c r="B1448">
        <v>47</v>
      </c>
      <c r="C1448" t="s">
        <v>37</v>
      </c>
      <c r="D1448" t="s">
        <v>13</v>
      </c>
      <c r="E1448" t="s">
        <v>25</v>
      </c>
      <c r="F1448" t="s">
        <v>26</v>
      </c>
      <c r="G1448">
        <v>14665.52</v>
      </c>
      <c r="H1448" t="s">
        <v>20</v>
      </c>
      <c r="I1448">
        <v>0</v>
      </c>
      <c r="J1448">
        <v>40</v>
      </c>
      <c r="K1448">
        <v>5810</v>
      </c>
      <c r="L1448">
        <v>1</v>
      </c>
    </row>
    <row r="1449" spans="1:12">
      <c r="A1449">
        <v>7647301</v>
      </c>
      <c r="B1449">
        <v>42</v>
      </c>
      <c r="C1449" t="s">
        <v>12</v>
      </c>
      <c r="D1449" t="s">
        <v>31</v>
      </c>
      <c r="E1449" t="s">
        <v>18</v>
      </c>
      <c r="F1449" t="s">
        <v>41</v>
      </c>
      <c r="G1449">
        <v>103966.05</v>
      </c>
      <c r="H1449" t="s">
        <v>20</v>
      </c>
      <c r="I1449">
        <v>0</v>
      </c>
      <c r="J1449">
        <v>40</v>
      </c>
      <c r="K1449">
        <v>0</v>
      </c>
      <c r="L1449">
        <v>0</v>
      </c>
    </row>
    <row r="1450" spans="1:12">
      <c r="A1450">
        <v>7652383</v>
      </c>
      <c r="B1450">
        <v>32</v>
      </c>
      <c r="C1450" t="s">
        <v>12</v>
      </c>
      <c r="D1450" t="s">
        <v>13</v>
      </c>
      <c r="E1450" t="s">
        <v>22</v>
      </c>
      <c r="F1450" t="s">
        <v>27</v>
      </c>
      <c r="G1450">
        <v>143377.9</v>
      </c>
      <c r="H1450" t="s">
        <v>16</v>
      </c>
      <c r="I1450">
        <v>0</v>
      </c>
      <c r="J1450">
        <v>42</v>
      </c>
      <c r="K1450">
        <v>0</v>
      </c>
      <c r="L1450">
        <v>0</v>
      </c>
    </row>
    <row r="1451" spans="1:12">
      <c r="A1451">
        <v>7655395</v>
      </c>
      <c r="B1451">
        <v>28</v>
      </c>
      <c r="C1451" t="s">
        <v>12</v>
      </c>
      <c r="D1451" t="s">
        <v>21</v>
      </c>
      <c r="E1451" t="s">
        <v>25</v>
      </c>
      <c r="F1451" t="s">
        <v>29</v>
      </c>
      <c r="G1451">
        <v>52831.47</v>
      </c>
      <c r="H1451" t="s">
        <v>20</v>
      </c>
      <c r="I1451">
        <v>0</v>
      </c>
      <c r="J1451">
        <v>40</v>
      </c>
      <c r="K1451">
        <v>0</v>
      </c>
      <c r="L1451">
        <v>0</v>
      </c>
    </row>
    <row r="1452" spans="1:12">
      <c r="A1452">
        <v>7665547</v>
      </c>
      <c r="B1452">
        <v>26</v>
      </c>
      <c r="C1452" t="s">
        <v>12</v>
      </c>
      <c r="D1452" t="s">
        <v>13</v>
      </c>
      <c r="E1452" t="s">
        <v>25</v>
      </c>
      <c r="F1452" t="s">
        <v>27</v>
      </c>
      <c r="G1452">
        <v>155720.99</v>
      </c>
      <c r="H1452" t="s">
        <v>16</v>
      </c>
      <c r="I1452">
        <v>0</v>
      </c>
      <c r="J1452">
        <v>35</v>
      </c>
      <c r="K1452">
        <v>0</v>
      </c>
      <c r="L1452">
        <v>0</v>
      </c>
    </row>
    <row r="1453" spans="1:12">
      <c r="A1453">
        <v>7665943</v>
      </c>
      <c r="B1453">
        <v>28</v>
      </c>
      <c r="C1453" t="s">
        <v>12</v>
      </c>
      <c r="D1453" t="s">
        <v>24</v>
      </c>
      <c r="E1453" t="s">
        <v>18</v>
      </c>
      <c r="F1453" t="s">
        <v>23</v>
      </c>
      <c r="G1453">
        <v>62975.92</v>
      </c>
      <c r="H1453" t="s">
        <v>16</v>
      </c>
      <c r="I1453">
        <v>0</v>
      </c>
      <c r="J1453">
        <v>30</v>
      </c>
      <c r="K1453">
        <v>0</v>
      </c>
      <c r="L1453">
        <v>0</v>
      </c>
    </row>
    <row r="1454" spans="1:12">
      <c r="A1454">
        <v>7666025</v>
      </c>
      <c r="B1454">
        <v>46</v>
      </c>
      <c r="C1454" t="s">
        <v>40</v>
      </c>
      <c r="D1454" t="s">
        <v>21</v>
      </c>
      <c r="E1454" t="s">
        <v>22</v>
      </c>
      <c r="F1454" t="s">
        <v>23</v>
      </c>
      <c r="G1454">
        <v>95639.76</v>
      </c>
      <c r="H1454" t="s">
        <v>20</v>
      </c>
      <c r="I1454">
        <v>0</v>
      </c>
      <c r="J1454">
        <v>40</v>
      </c>
      <c r="K1454">
        <v>0</v>
      </c>
      <c r="L1454">
        <v>0</v>
      </c>
    </row>
    <row r="1455" spans="1:12">
      <c r="A1455">
        <v>7669483</v>
      </c>
      <c r="B1455">
        <v>24</v>
      </c>
      <c r="C1455" t="s">
        <v>12</v>
      </c>
      <c r="D1455" t="s">
        <v>21</v>
      </c>
      <c r="E1455" t="s">
        <v>18</v>
      </c>
      <c r="F1455" t="s">
        <v>46</v>
      </c>
      <c r="G1455">
        <v>106737.31</v>
      </c>
      <c r="H1455" t="s">
        <v>20</v>
      </c>
      <c r="I1455">
        <v>0</v>
      </c>
      <c r="J1455">
        <v>40</v>
      </c>
      <c r="K1455">
        <v>0</v>
      </c>
      <c r="L1455">
        <v>0</v>
      </c>
    </row>
    <row r="1456" spans="1:12">
      <c r="A1456">
        <v>7672445</v>
      </c>
      <c r="B1456">
        <v>20</v>
      </c>
      <c r="C1456" t="s">
        <v>12</v>
      </c>
      <c r="D1456" t="s">
        <v>21</v>
      </c>
      <c r="E1456" t="s">
        <v>18</v>
      </c>
      <c r="F1456" t="s">
        <v>29</v>
      </c>
      <c r="G1456">
        <v>254079.71</v>
      </c>
      <c r="H1456" t="s">
        <v>20</v>
      </c>
      <c r="I1456">
        <v>0</v>
      </c>
      <c r="J1456">
        <v>40</v>
      </c>
      <c r="K1456">
        <v>0</v>
      </c>
      <c r="L1456">
        <v>0</v>
      </c>
    </row>
    <row r="1457" spans="1:12">
      <c r="A1457">
        <v>7676170</v>
      </c>
      <c r="B1457">
        <v>23</v>
      </c>
      <c r="C1457" t="s">
        <v>12</v>
      </c>
      <c r="D1457" t="s">
        <v>31</v>
      </c>
      <c r="E1457" t="s">
        <v>18</v>
      </c>
      <c r="F1457" t="s">
        <v>41</v>
      </c>
      <c r="G1457">
        <v>56311.93</v>
      </c>
      <c r="H1457" t="s">
        <v>20</v>
      </c>
      <c r="I1457">
        <v>0</v>
      </c>
      <c r="J1457">
        <v>40</v>
      </c>
      <c r="K1457">
        <v>0</v>
      </c>
      <c r="L1457">
        <v>0</v>
      </c>
    </row>
    <row r="1458" spans="1:12">
      <c r="A1458">
        <v>7677175</v>
      </c>
      <c r="B1458">
        <v>25</v>
      </c>
      <c r="C1458" t="s">
        <v>12</v>
      </c>
      <c r="D1458" t="s">
        <v>21</v>
      </c>
      <c r="E1458" t="s">
        <v>18</v>
      </c>
      <c r="F1458" t="s">
        <v>23</v>
      </c>
      <c r="G1458">
        <v>130201.98</v>
      </c>
      <c r="H1458" t="s">
        <v>20</v>
      </c>
      <c r="I1458">
        <v>0</v>
      </c>
      <c r="J1458">
        <v>50</v>
      </c>
      <c r="K1458">
        <v>0</v>
      </c>
      <c r="L1458">
        <v>0</v>
      </c>
    </row>
    <row r="1459" spans="1:12">
      <c r="A1459">
        <v>7680276</v>
      </c>
      <c r="B1459">
        <v>29</v>
      </c>
      <c r="C1459" t="s">
        <v>12</v>
      </c>
      <c r="D1459" t="s">
        <v>21</v>
      </c>
      <c r="E1459" t="s">
        <v>25</v>
      </c>
      <c r="F1459" t="s">
        <v>19</v>
      </c>
      <c r="G1459">
        <v>132856.26999999999</v>
      </c>
      <c r="H1459" t="s">
        <v>20</v>
      </c>
      <c r="I1459">
        <v>0</v>
      </c>
      <c r="J1459">
        <v>40</v>
      </c>
      <c r="K1459">
        <v>0</v>
      </c>
      <c r="L1459">
        <v>0</v>
      </c>
    </row>
    <row r="1460" spans="1:12">
      <c r="A1460">
        <v>7680633</v>
      </c>
      <c r="B1460">
        <v>23</v>
      </c>
      <c r="C1460" t="s">
        <v>40</v>
      </c>
      <c r="D1460" t="s">
        <v>17</v>
      </c>
      <c r="E1460" t="s">
        <v>18</v>
      </c>
      <c r="F1460" t="s">
        <v>27</v>
      </c>
      <c r="G1460">
        <v>152543.64000000001</v>
      </c>
      <c r="H1460" t="s">
        <v>16</v>
      </c>
      <c r="I1460">
        <v>0</v>
      </c>
      <c r="J1460">
        <v>40</v>
      </c>
      <c r="K1460">
        <v>0</v>
      </c>
      <c r="L1460">
        <v>0</v>
      </c>
    </row>
    <row r="1461" spans="1:12">
      <c r="A1461">
        <v>7680634</v>
      </c>
      <c r="B1461">
        <v>44</v>
      </c>
      <c r="C1461" t="s">
        <v>34</v>
      </c>
      <c r="D1461" t="s">
        <v>21</v>
      </c>
      <c r="E1461" t="s">
        <v>22</v>
      </c>
      <c r="F1461" t="s">
        <v>19</v>
      </c>
      <c r="G1461">
        <v>100000.66</v>
      </c>
      <c r="H1461" t="s">
        <v>20</v>
      </c>
      <c r="I1461">
        <v>0</v>
      </c>
      <c r="J1461">
        <v>60</v>
      </c>
      <c r="K1461">
        <v>0</v>
      </c>
      <c r="L1461">
        <v>0</v>
      </c>
    </row>
    <row r="1462" spans="1:12">
      <c r="A1462">
        <v>7687979</v>
      </c>
      <c r="B1462">
        <v>42</v>
      </c>
      <c r="C1462" t="s">
        <v>12</v>
      </c>
      <c r="D1462" t="s">
        <v>13</v>
      </c>
      <c r="E1462" t="s">
        <v>18</v>
      </c>
      <c r="F1462" t="s">
        <v>29</v>
      </c>
      <c r="G1462">
        <v>94864.3</v>
      </c>
      <c r="H1462" t="s">
        <v>20</v>
      </c>
      <c r="I1462">
        <v>0</v>
      </c>
      <c r="J1462">
        <v>45</v>
      </c>
      <c r="K1462">
        <v>0</v>
      </c>
      <c r="L1462">
        <v>0</v>
      </c>
    </row>
    <row r="1463" spans="1:12">
      <c r="A1463">
        <v>7709204</v>
      </c>
      <c r="B1463">
        <v>38</v>
      </c>
      <c r="C1463" t="s">
        <v>34</v>
      </c>
      <c r="D1463" t="s">
        <v>13</v>
      </c>
      <c r="E1463" t="s">
        <v>25</v>
      </c>
      <c r="F1463" t="s">
        <v>19</v>
      </c>
      <c r="G1463">
        <v>69478.37</v>
      </c>
      <c r="H1463" t="s">
        <v>20</v>
      </c>
      <c r="I1463">
        <v>0</v>
      </c>
      <c r="J1463">
        <v>40</v>
      </c>
      <c r="K1463">
        <v>0</v>
      </c>
      <c r="L1463">
        <v>0</v>
      </c>
    </row>
    <row r="1464" spans="1:12">
      <c r="A1464">
        <v>7725708</v>
      </c>
      <c r="B1464">
        <v>57</v>
      </c>
      <c r="C1464" t="s">
        <v>12</v>
      </c>
      <c r="D1464" t="s">
        <v>24</v>
      </c>
      <c r="E1464" t="s">
        <v>25</v>
      </c>
      <c r="F1464" t="s">
        <v>19</v>
      </c>
      <c r="G1464">
        <v>21281.7</v>
      </c>
      <c r="H1464" t="s">
        <v>20</v>
      </c>
      <c r="I1464">
        <v>0</v>
      </c>
      <c r="J1464">
        <v>40</v>
      </c>
      <c r="K1464">
        <v>0</v>
      </c>
      <c r="L1464">
        <v>0</v>
      </c>
    </row>
    <row r="1465" spans="1:12">
      <c r="A1465">
        <v>7729462</v>
      </c>
      <c r="B1465">
        <v>18</v>
      </c>
      <c r="C1465" t="s">
        <v>12</v>
      </c>
      <c r="D1465" t="s">
        <v>13</v>
      </c>
      <c r="E1465" t="s">
        <v>18</v>
      </c>
      <c r="F1465" t="s">
        <v>15</v>
      </c>
      <c r="G1465">
        <v>112692.93</v>
      </c>
      <c r="H1465" t="s">
        <v>16</v>
      </c>
      <c r="I1465">
        <v>0</v>
      </c>
      <c r="J1465">
        <v>24</v>
      </c>
      <c r="K1465">
        <v>0</v>
      </c>
      <c r="L1465">
        <v>0</v>
      </c>
    </row>
    <row r="1466" spans="1:12">
      <c r="A1466">
        <v>7729542</v>
      </c>
      <c r="B1466">
        <v>22</v>
      </c>
      <c r="C1466" t="s">
        <v>12</v>
      </c>
      <c r="D1466" t="s">
        <v>13</v>
      </c>
      <c r="E1466" t="s">
        <v>18</v>
      </c>
      <c r="F1466" t="s">
        <v>23</v>
      </c>
      <c r="G1466">
        <v>184332.59</v>
      </c>
      <c r="H1466" t="s">
        <v>20</v>
      </c>
      <c r="I1466">
        <v>0</v>
      </c>
      <c r="J1466">
        <v>22</v>
      </c>
      <c r="K1466">
        <v>0</v>
      </c>
      <c r="L1466">
        <v>0</v>
      </c>
    </row>
    <row r="1467" spans="1:12">
      <c r="A1467">
        <v>7730086</v>
      </c>
      <c r="B1467">
        <v>23</v>
      </c>
      <c r="C1467" t="s">
        <v>12</v>
      </c>
      <c r="D1467" t="s">
        <v>24</v>
      </c>
      <c r="E1467" t="s">
        <v>18</v>
      </c>
      <c r="F1467" t="s">
        <v>30</v>
      </c>
      <c r="G1467">
        <v>67374.539999999994</v>
      </c>
      <c r="H1467" t="s">
        <v>20</v>
      </c>
      <c r="I1467">
        <v>0</v>
      </c>
      <c r="J1467">
        <v>40</v>
      </c>
      <c r="K1467">
        <v>0</v>
      </c>
      <c r="L1467">
        <v>0</v>
      </c>
    </row>
    <row r="1468" spans="1:12">
      <c r="A1468">
        <v>7734044</v>
      </c>
      <c r="B1468">
        <v>53</v>
      </c>
      <c r="C1468" t="s">
        <v>12</v>
      </c>
      <c r="D1468" t="s">
        <v>24</v>
      </c>
      <c r="E1468" t="s">
        <v>25</v>
      </c>
      <c r="F1468" t="s">
        <v>39</v>
      </c>
      <c r="G1468">
        <v>25820.54</v>
      </c>
      <c r="H1468" t="s">
        <v>20</v>
      </c>
      <c r="I1468">
        <v>0</v>
      </c>
      <c r="J1468">
        <v>52</v>
      </c>
      <c r="K1468">
        <v>0</v>
      </c>
      <c r="L1468">
        <v>1</v>
      </c>
    </row>
    <row r="1469" spans="1:12">
      <c r="A1469">
        <v>7742994</v>
      </c>
      <c r="B1469">
        <v>47</v>
      </c>
      <c r="C1469" t="s">
        <v>12</v>
      </c>
      <c r="D1469" t="s">
        <v>21</v>
      </c>
      <c r="E1469" t="s">
        <v>25</v>
      </c>
      <c r="F1469" t="s">
        <v>26</v>
      </c>
      <c r="G1469">
        <v>19109.03</v>
      </c>
      <c r="H1469" t="s">
        <v>20</v>
      </c>
      <c r="I1469">
        <v>0</v>
      </c>
      <c r="J1469">
        <v>40</v>
      </c>
      <c r="K1469">
        <v>1750</v>
      </c>
      <c r="L1469">
        <v>1</v>
      </c>
    </row>
    <row r="1470" spans="1:12">
      <c r="A1470">
        <v>7743640</v>
      </c>
      <c r="B1470">
        <v>48</v>
      </c>
      <c r="C1470" t="s">
        <v>12</v>
      </c>
      <c r="D1470" t="s">
        <v>21</v>
      </c>
      <c r="E1470" t="s">
        <v>25</v>
      </c>
      <c r="F1470" t="s">
        <v>19</v>
      </c>
      <c r="G1470">
        <v>33183.440000000002</v>
      </c>
      <c r="H1470" t="s">
        <v>20</v>
      </c>
      <c r="I1470">
        <v>0</v>
      </c>
      <c r="J1470">
        <v>55</v>
      </c>
      <c r="K1470">
        <v>0</v>
      </c>
      <c r="L1470">
        <v>1</v>
      </c>
    </row>
    <row r="1471" spans="1:12">
      <c r="A1471">
        <v>7744632</v>
      </c>
      <c r="B1471">
        <v>64</v>
      </c>
      <c r="C1471" t="s">
        <v>12</v>
      </c>
      <c r="D1471" t="s">
        <v>43</v>
      </c>
      <c r="E1471" t="s">
        <v>25</v>
      </c>
      <c r="F1471" t="s">
        <v>39</v>
      </c>
      <c r="G1471">
        <v>15211.52</v>
      </c>
      <c r="H1471" t="s">
        <v>20</v>
      </c>
      <c r="I1471">
        <v>0</v>
      </c>
      <c r="J1471">
        <v>60</v>
      </c>
      <c r="K1471">
        <v>9172</v>
      </c>
      <c r="L1471">
        <v>1</v>
      </c>
    </row>
    <row r="1472" spans="1:12">
      <c r="A1472">
        <v>7749515</v>
      </c>
      <c r="B1472">
        <v>17</v>
      </c>
      <c r="C1472" t="s">
        <v>50</v>
      </c>
      <c r="D1472" t="s">
        <v>42</v>
      </c>
      <c r="E1472" t="s">
        <v>18</v>
      </c>
      <c r="F1472" t="s">
        <v>50</v>
      </c>
      <c r="G1472">
        <v>174482.12</v>
      </c>
      <c r="H1472" t="s">
        <v>20</v>
      </c>
      <c r="I1472">
        <v>0</v>
      </c>
      <c r="J1472">
        <v>40</v>
      </c>
      <c r="K1472">
        <v>0</v>
      </c>
      <c r="L1472">
        <v>0</v>
      </c>
    </row>
    <row r="1473" spans="1:12">
      <c r="A1473">
        <v>7754389</v>
      </c>
      <c r="B1473">
        <v>33</v>
      </c>
      <c r="C1473" t="s">
        <v>34</v>
      </c>
      <c r="D1473" t="s">
        <v>21</v>
      </c>
      <c r="E1473" t="s">
        <v>25</v>
      </c>
      <c r="F1473" t="s">
        <v>26</v>
      </c>
      <c r="G1473">
        <v>29177.56</v>
      </c>
      <c r="H1473" t="s">
        <v>20</v>
      </c>
      <c r="I1473">
        <v>0</v>
      </c>
      <c r="J1473">
        <v>40</v>
      </c>
      <c r="K1473">
        <v>0</v>
      </c>
      <c r="L1473">
        <v>0</v>
      </c>
    </row>
    <row r="1474" spans="1:12">
      <c r="A1474">
        <v>7756891</v>
      </c>
      <c r="B1474">
        <v>37</v>
      </c>
      <c r="C1474" t="s">
        <v>12</v>
      </c>
      <c r="D1474" t="s">
        <v>24</v>
      </c>
      <c r="E1474" t="s">
        <v>25</v>
      </c>
      <c r="F1474" t="s">
        <v>39</v>
      </c>
      <c r="G1474">
        <v>4824.34</v>
      </c>
      <c r="H1474" t="s">
        <v>20</v>
      </c>
      <c r="I1474">
        <v>0</v>
      </c>
      <c r="J1474">
        <v>50</v>
      </c>
      <c r="K1474">
        <v>7688</v>
      </c>
      <c r="L1474">
        <v>1</v>
      </c>
    </row>
    <row r="1475" spans="1:12">
      <c r="A1475">
        <v>7757815</v>
      </c>
      <c r="B1475">
        <v>33</v>
      </c>
      <c r="C1475" t="s">
        <v>12</v>
      </c>
      <c r="D1475" t="s">
        <v>52</v>
      </c>
      <c r="E1475" t="s">
        <v>18</v>
      </c>
      <c r="F1475" t="s">
        <v>30</v>
      </c>
      <c r="G1475">
        <v>59588.77</v>
      </c>
      <c r="H1475" t="s">
        <v>20</v>
      </c>
      <c r="I1475">
        <v>0</v>
      </c>
      <c r="J1475">
        <v>43</v>
      </c>
      <c r="K1475">
        <v>0</v>
      </c>
      <c r="L1475">
        <v>0</v>
      </c>
    </row>
    <row r="1476" spans="1:12">
      <c r="A1476">
        <v>7763890</v>
      </c>
      <c r="B1476">
        <v>35</v>
      </c>
      <c r="C1476" t="s">
        <v>12</v>
      </c>
      <c r="D1476" t="s">
        <v>21</v>
      </c>
      <c r="E1476" t="s">
        <v>25</v>
      </c>
      <c r="F1476" t="s">
        <v>30</v>
      </c>
      <c r="G1476">
        <v>17666.7</v>
      </c>
      <c r="H1476" t="s">
        <v>20</v>
      </c>
      <c r="I1476">
        <v>0</v>
      </c>
      <c r="J1476">
        <v>50</v>
      </c>
      <c r="K1476">
        <v>0</v>
      </c>
      <c r="L1476">
        <v>0</v>
      </c>
    </row>
    <row r="1477" spans="1:12">
      <c r="A1477">
        <v>7765906</v>
      </c>
      <c r="B1477">
        <v>35</v>
      </c>
      <c r="C1477" t="s">
        <v>12</v>
      </c>
      <c r="D1477" t="s">
        <v>31</v>
      </c>
      <c r="E1477" t="s">
        <v>18</v>
      </c>
      <c r="F1477" t="s">
        <v>23</v>
      </c>
      <c r="G1477">
        <v>131926.03</v>
      </c>
      <c r="H1477" t="s">
        <v>16</v>
      </c>
      <c r="I1477">
        <v>0</v>
      </c>
      <c r="J1477">
        <v>40</v>
      </c>
      <c r="K1477">
        <v>0</v>
      </c>
      <c r="L1477">
        <v>0</v>
      </c>
    </row>
    <row r="1478" spans="1:12">
      <c r="A1478">
        <v>7766032</v>
      </c>
      <c r="B1478">
        <v>68</v>
      </c>
      <c r="C1478" t="s">
        <v>50</v>
      </c>
      <c r="D1478" t="s">
        <v>21</v>
      </c>
      <c r="E1478" t="s">
        <v>25</v>
      </c>
      <c r="F1478" t="s">
        <v>50</v>
      </c>
      <c r="G1478">
        <v>44746.05</v>
      </c>
      <c r="H1478" t="s">
        <v>20</v>
      </c>
      <c r="I1478">
        <v>0</v>
      </c>
      <c r="J1478">
        <v>15</v>
      </c>
      <c r="K1478">
        <v>0</v>
      </c>
      <c r="L1478">
        <v>0</v>
      </c>
    </row>
    <row r="1479" spans="1:12">
      <c r="A1479">
        <v>7768490</v>
      </c>
      <c r="B1479">
        <v>29</v>
      </c>
      <c r="C1479" t="s">
        <v>12</v>
      </c>
      <c r="D1479" t="s">
        <v>21</v>
      </c>
      <c r="E1479" t="s">
        <v>18</v>
      </c>
      <c r="F1479" t="s">
        <v>26</v>
      </c>
      <c r="G1479">
        <v>40068.93</v>
      </c>
      <c r="H1479" t="s">
        <v>20</v>
      </c>
      <c r="I1479">
        <v>0</v>
      </c>
      <c r="J1479">
        <v>50</v>
      </c>
      <c r="K1479">
        <v>0</v>
      </c>
      <c r="L1479">
        <v>0</v>
      </c>
    </row>
    <row r="1480" spans="1:12">
      <c r="A1480">
        <v>7774421</v>
      </c>
      <c r="B1480">
        <v>52</v>
      </c>
      <c r="C1480" t="s">
        <v>12</v>
      </c>
      <c r="D1480" t="s">
        <v>13</v>
      </c>
      <c r="E1480" t="s">
        <v>22</v>
      </c>
      <c r="F1480" t="s">
        <v>27</v>
      </c>
      <c r="G1480">
        <v>80043.25</v>
      </c>
      <c r="H1480" t="s">
        <v>20</v>
      </c>
      <c r="I1480">
        <v>0</v>
      </c>
      <c r="J1480">
        <v>60</v>
      </c>
      <c r="K1480">
        <v>0</v>
      </c>
      <c r="L1480">
        <v>0</v>
      </c>
    </row>
    <row r="1481" spans="1:12">
      <c r="A1481">
        <v>7777422</v>
      </c>
      <c r="B1481">
        <v>46</v>
      </c>
      <c r="C1481" t="s">
        <v>12</v>
      </c>
      <c r="D1481" t="s">
        <v>21</v>
      </c>
      <c r="E1481" t="s">
        <v>22</v>
      </c>
      <c r="F1481" t="s">
        <v>27</v>
      </c>
      <c r="G1481">
        <v>137081.84</v>
      </c>
      <c r="H1481" t="s">
        <v>20</v>
      </c>
      <c r="I1481">
        <v>0</v>
      </c>
      <c r="J1481">
        <v>44</v>
      </c>
      <c r="K1481">
        <v>0</v>
      </c>
      <c r="L1481">
        <v>0</v>
      </c>
    </row>
    <row r="1482" spans="1:12">
      <c r="A1482">
        <v>7778844</v>
      </c>
      <c r="B1482">
        <v>57</v>
      </c>
      <c r="C1482" t="s">
        <v>36</v>
      </c>
      <c r="D1482" t="s">
        <v>52</v>
      </c>
      <c r="E1482" t="s">
        <v>22</v>
      </c>
      <c r="F1482" t="s">
        <v>15</v>
      </c>
      <c r="G1482">
        <v>26974.36</v>
      </c>
      <c r="H1482" t="s">
        <v>20</v>
      </c>
      <c r="I1482">
        <v>0</v>
      </c>
      <c r="J1482">
        <v>40</v>
      </c>
      <c r="K1482">
        <v>0</v>
      </c>
      <c r="L1482">
        <v>0</v>
      </c>
    </row>
    <row r="1483" spans="1:12">
      <c r="A1483">
        <v>7780828</v>
      </c>
      <c r="B1483">
        <v>56</v>
      </c>
      <c r="C1483" t="s">
        <v>12</v>
      </c>
      <c r="D1483" t="s">
        <v>21</v>
      </c>
      <c r="E1483" t="s">
        <v>25</v>
      </c>
      <c r="F1483" t="s">
        <v>19</v>
      </c>
      <c r="G1483">
        <v>35286.300000000003</v>
      </c>
      <c r="H1483" t="s">
        <v>20</v>
      </c>
      <c r="I1483">
        <v>0</v>
      </c>
      <c r="J1483">
        <v>44</v>
      </c>
      <c r="K1483">
        <v>469</v>
      </c>
      <c r="L1483">
        <v>1</v>
      </c>
    </row>
    <row r="1484" spans="1:12">
      <c r="A1484">
        <v>7781346</v>
      </c>
      <c r="B1484">
        <v>21</v>
      </c>
      <c r="C1484" t="s">
        <v>12</v>
      </c>
      <c r="D1484" t="s">
        <v>13</v>
      </c>
      <c r="E1484" t="s">
        <v>18</v>
      </c>
      <c r="F1484" t="s">
        <v>23</v>
      </c>
      <c r="G1484">
        <v>63338.33</v>
      </c>
      <c r="H1484" t="s">
        <v>20</v>
      </c>
      <c r="I1484">
        <v>0</v>
      </c>
      <c r="J1484">
        <v>45</v>
      </c>
      <c r="K1484">
        <v>0</v>
      </c>
      <c r="L1484">
        <v>0</v>
      </c>
    </row>
    <row r="1485" spans="1:12">
      <c r="A1485">
        <v>7786568</v>
      </c>
      <c r="B1485">
        <v>33</v>
      </c>
      <c r="C1485" t="s">
        <v>12</v>
      </c>
      <c r="D1485" t="s">
        <v>21</v>
      </c>
      <c r="E1485" t="s">
        <v>25</v>
      </c>
      <c r="F1485" t="s">
        <v>54</v>
      </c>
      <c r="G1485">
        <v>41124.17</v>
      </c>
      <c r="H1485" t="s">
        <v>20</v>
      </c>
      <c r="I1485">
        <v>0</v>
      </c>
      <c r="J1485">
        <v>16</v>
      </c>
      <c r="K1485">
        <v>0</v>
      </c>
      <c r="L1485">
        <v>0</v>
      </c>
    </row>
    <row r="1486" spans="1:12">
      <c r="A1486">
        <v>7787609</v>
      </c>
      <c r="B1486">
        <v>42</v>
      </c>
      <c r="C1486" t="s">
        <v>12</v>
      </c>
      <c r="D1486" t="s">
        <v>24</v>
      </c>
      <c r="E1486" t="s">
        <v>25</v>
      </c>
      <c r="F1486" t="s">
        <v>27</v>
      </c>
      <c r="G1486">
        <v>63215.29</v>
      </c>
      <c r="H1486" t="s">
        <v>20</v>
      </c>
      <c r="I1486">
        <v>2415</v>
      </c>
      <c r="J1486">
        <v>60</v>
      </c>
      <c r="K1486">
        <v>6142</v>
      </c>
      <c r="L1486">
        <v>1</v>
      </c>
    </row>
    <row r="1487" spans="1:12">
      <c r="A1487">
        <v>7797438</v>
      </c>
      <c r="B1487">
        <v>26</v>
      </c>
      <c r="C1487" t="s">
        <v>12</v>
      </c>
      <c r="D1487" t="s">
        <v>21</v>
      </c>
      <c r="E1487" t="s">
        <v>25</v>
      </c>
      <c r="F1487" t="s">
        <v>27</v>
      </c>
      <c r="G1487">
        <v>56002.400000000001</v>
      </c>
      <c r="H1487" t="s">
        <v>20</v>
      </c>
      <c r="I1487">
        <v>0</v>
      </c>
      <c r="J1487">
        <v>40</v>
      </c>
      <c r="K1487">
        <v>0</v>
      </c>
      <c r="L1487">
        <v>0</v>
      </c>
    </row>
    <row r="1488" spans="1:12">
      <c r="A1488">
        <v>7809386</v>
      </c>
      <c r="B1488">
        <v>24</v>
      </c>
      <c r="C1488" t="s">
        <v>12</v>
      </c>
      <c r="D1488" t="s">
        <v>21</v>
      </c>
      <c r="E1488" t="s">
        <v>22</v>
      </c>
      <c r="F1488" t="s">
        <v>29</v>
      </c>
      <c r="G1488">
        <v>110008.09</v>
      </c>
      <c r="H1488" t="s">
        <v>20</v>
      </c>
      <c r="I1488">
        <v>0</v>
      </c>
      <c r="J1488">
        <v>40</v>
      </c>
      <c r="K1488">
        <v>0</v>
      </c>
      <c r="L1488">
        <v>0</v>
      </c>
    </row>
    <row r="1489" spans="1:12">
      <c r="A1489">
        <v>7811862</v>
      </c>
      <c r="B1489">
        <v>36</v>
      </c>
      <c r="C1489" t="s">
        <v>12</v>
      </c>
      <c r="D1489" t="s">
        <v>21</v>
      </c>
      <c r="E1489" t="s">
        <v>18</v>
      </c>
      <c r="F1489" t="s">
        <v>15</v>
      </c>
      <c r="G1489">
        <v>99389.9</v>
      </c>
      <c r="H1489" t="s">
        <v>20</v>
      </c>
      <c r="I1489">
        <v>0</v>
      </c>
      <c r="J1489">
        <v>40</v>
      </c>
      <c r="K1489">
        <v>0</v>
      </c>
      <c r="L1489">
        <v>0</v>
      </c>
    </row>
    <row r="1490" spans="1:12">
      <c r="A1490">
        <v>7816411</v>
      </c>
      <c r="B1490">
        <v>31</v>
      </c>
      <c r="C1490" t="s">
        <v>12</v>
      </c>
      <c r="D1490" t="s">
        <v>28</v>
      </c>
      <c r="E1490" t="s">
        <v>18</v>
      </c>
      <c r="F1490" t="s">
        <v>30</v>
      </c>
      <c r="G1490">
        <v>64071.23</v>
      </c>
      <c r="H1490" t="s">
        <v>20</v>
      </c>
      <c r="I1490">
        <v>0</v>
      </c>
      <c r="J1490">
        <v>50</v>
      </c>
      <c r="K1490">
        <v>0</v>
      </c>
      <c r="L1490">
        <v>0</v>
      </c>
    </row>
    <row r="1491" spans="1:12">
      <c r="A1491">
        <v>7818142</v>
      </c>
      <c r="B1491">
        <v>25</v>
      </c>
      <c r="C1491" t="s">
        <v>12</v>
      </c>
      <c r="D1491" t="s">
        <v>21</v>
      </c>
      <c r="E1491" t="s">
        <v>14</v>
      </c>
      <c r="F1491" t="s">
        <v>26</v>
      </c>
      <c r="G1491">
        <v>150471.56</v>
      </c>
      <c r="H1491" t="s">
        <v>20</v>
      </c>
      <c r="I1491">
        <v>0</v>
      </c>
      <c r="J1491">
        <v>40</v>
      </c>
      <c r="K1491">
        <v>0</v>
      </c>
      <c r="L1491">
        <v>0</v>
      </c>
    </row>
    <row r="1492" spans="1:12">
      <c r="A1492">
        <v>7823899</v>
      </c>
      <c r="B1492">
        <v>47</v>
      </c>
      <c r="C1492" t="s">
        <v>12</v>
      </c>
      <c r="D1492" t="s">
        <v>13</v>
      </c>
      <c r="E1492" t="s">
        <v>32</v>
      </c>
      <c r="F1492" t="s">
        <v>39</v>
      </c>
      <c r="G1492">
        <v>93634.6</v>
      </c>
      <c r="H1492" t="s">
        <v>16</v>
      </c>
      <c r="I1492">
        <v>0</v>
      </c>
      <c r="J1492">
        <v>40</v>
      </c>
      <c r="K1492">
        <v>0</v>
      </c>
      <c r="L1492">
        <v>0</v>
      </c>
    </row>
    <row r="1493" spans="1:12">
      <c r="A1493">
        <v>7835443</v>
      </c>
      <c r="B1493">
        <v>47</v>
      </c>
      <c r="C1493" t="s">
        <v>12</v>
      </c>
      <c r="D1493" t="s">
        <v>42</v>
      </c>
      <c r="E1493" t="s">
        <v>25</v>
      </c>
      <c r="F1493" t="s">
        <v>26</v>
      </c>
      <c r="G1493">
        <v>14925.85</v>
      </c>
      <c r="H1493" t="s">
        <v>20</v>
      </c>
      <c r="I1493">
        <v>0</v>
      </c>
      <c r="J1493">
        <v>40</v>
      </c>
      <c r="K1493">
        <v>0</v>
      </c>
      <c r="L1493">
        <v>0</v>
      </c>
    </row>
    <row r="1494" spans="1:12">
      <c r="A1494">
        <v>7848840</v>
      </c>
      <c r="B1494">
        <v>33</v>
      </c>
      <c r="C1494" t="s">
        <v>12</v>
      </c>
      <c r="D1494" t="s">
        <v>24</v>
      </c>
      <c r="E1494" t="s">
        <v>14</v>
      </c>
      <c r="F1494" t="s">
        <v>39</v>
      </c>
      <c r="G1494">
        <v>72762.3</v>
      </c>
      <c r="H1494" t="s">
        <v>16</v>
      </c>
      <c r="I1494">
        <v>0</v>
      </c>
      <c r="J1494">
        <v>40</v>
      </c>
      <c r="K1494">
        <v>0</v>
      </c>
      <c r="L1494">
        <v>0</v>
      </c>
    </row>
    <row r="1495" spans="1:12">
      <c r="A1495">
        <v>7852813</v>
      </c>
      <c r="B1495">
        <v>39</v>
      </c>
      <c r="C1495" t="s">
        <v>12</v>
      </c>
      <c r="D1495" t="s">
        <v>21</v>
      </c>
      <c r="E1495" t="s">
        <v>25</v>
      </c>
      <c r="F1495" t="s">
        <v>23</v>
      </c>
      <c r="G1495">
        <v>209639.84</v>
      </c>
      <c r="H1495" t="s">
        <v>16</v>
      </c>
      <c r="I1495">
        <v>0</v>
      </c>
      <c r="J1495">
        <v>40</v>
      </c>
      <c r="K1495">
        <v>18355</v>
      </c>
      <c r="L1495">
        <v>1</v>
      </c>
    </row>
    <row r="1496" spans="1:12">
      <c r="A1496">
        <v>7858910</v>
      </c>
      <c r="B1496">
        <v>43</v>
      </c>
      <c r="C1496" t="s">
        <v>34</v>
      </c>
      <c r="D1496" t="s">
        <v>31</v>
      </c>
      <c r="E1496" t="s">
        <v>22</v>
      </c>
      <c r="F1496" t="s">
        <v>27</v>
      </c>
      <c r="G1496">
        <v>100084.83</v>
      </c>
      <c r="H1496" t="s">
        <v>20</v>
      </c>
      <c r="I1496">
        <v>0</v>
      </c>
      <c r="J1496">
        <v>25</v>
      </c>
      <c r="K1496">
        <v>0</v>
      </c>
      <c r="L1496">
        <v>0</v>
      </c>
    </row>
    <row r="1497" spans="1:12">
      <c r="A1497">
        <v>7858973</v>
      </c>
      <c r="B1497">
        <v>35</v>
      </c>
      <c r="C1497" t="s">
        <v>12</v>
      </c>
      <c r="D1497" t="s">
        <v>31</v>
      </c>
      <c r="E1497" t="s">
        <v>25</v>
      </c>
      <c r="F1497" t="s">
        <v>27</v>
      </c>
      <c r="G1497">
        <v>40415.760000000002</v>
      </c>
      <c r="H1497" t="s">
        <v>20</v>
      </c>
      <c r="I1497">
        <v>0</v>
      </c>
      <c r="J1497">
        <v>50</v>
      </c>
      <c r="K1497">
        <v>7298</v>
      </c>
      <c r="L1497">
        <v>1</v>
      </c>
    </row>
    <row r="1498" spans="1:12">
      <c r="A1498">
        <v>7861154</v>
      </c>
      <c r="B1498">
        <v>40</v>
      </c>
      <c r="C1498" t="s">
        <v>12</v>
      </c>
      <c r="D1498" t="s">
        <v>13</v>
      </c>
      <c r="E1498" t="s">
        <v>25</v>
      </c>
      <c r="F1498" t="s">
        <v>26</v>
      </c>
      <c r="G1498">
        <v>21246.65</v>
      </c>
      <c r="H1498" t="s">
        <v>20</v>
      </c>
      <c r="I1498">
        <v>0</v>
      </c>
      <c r="J1498">
        <v>50</v>
      </c>
      <c r="K1498">
        <v>7298</v>
      </c>
      <c r="L1498">
        <v>1</v>
      </c>
    </row>
    <row r="1499" spans="1:12">
      <c r="A1499">
        <v>7871983</v>
      </c>
      <c r="B1499">
        <v>55</v>
      </c>
      <c r="C1499" t="s">
        <v>36</v>
      </c>
      <c r="D1499" t="s">
        <v>33</v>
      </c>
      <c r="E1499" t="s">
        <v>18</v>
      </c>
      <c r="F1499" t="s">
        <v>39</v>
      </c>
      <c r="G1499">
        <v>60766.47</v>
      </c>
      <c r="H1499" t="s">
        <v>16</v>
      </c>
      <c r="I1499">
        <v>0</v>
      </c>
      <c r="J1499">
        <v>45</v>
      </c>
      <c r="K1499">
        <v>0</v>
      </c>
      <c r="L1499">
        <v>0</v>
      </c>
    </row>
    <row r="1500" spans="1:12">
      <c r="A1500">
        <v>7872583</v>
      </c>
      <c r="B1500">
        <v>17</v>
      </c>
      <c r="C1500" t="s">
        <v>12</v>
      </c>
      <c r="D1500" t="s">
        <v>42</v>
      </c>
      <c r="E1500" t="s">
        <v>18</v>
      </c>
      <c r="F1500" t="s">
        <v>15</v>
      </c>
      <c r="G1500">
        <v>233409.77</v>
      </c>
      <c r="H1500" t="s">
        <v>20</v>
      </c>
      <c r="I1500">
        <v>0</v>
      </c>
      <c r="J1500">
        <v>30</v>
      </c>
      <c r="K1500">
        <v>0</v>
      </c>
      <c r="L1500">
        <v>0</v>
      </c>
    </row>
    <row r="1501" spans="1:12">
      <c r="A1501">
        <v>7876026</v>
      </c>
      <c r="B1501">
        <v>27</v>
      </c>
      <c r="C1501" t="s">
        <v>12</v>
      </c>
      <c r="D1501" t="s">
        <v>21</v>
      </c>
      <c r="E1501" t="s">
        <v>25</v>
      </c>
      <c r="F1501" t="s">
        <v>29</v>
      </c>
      <c r="G1501">
        <v>16294.82</v>
      </c>
      <c r="H1501" t="s">
        <v>20</v>
      </c>
      <c r="I1501">
        <v>0</v>
      </c>
      <c r="J1501">
        <v>50</v>
      </c>
      <c r="K1501">
        <v>16646</v>
      </c>
      <c r="L1501">
        <v>1</v>
      </c>
    </row>
    <row r="1502" spans="1:12">
      <c r="A1502">
        <v>7878061</v>
      </c>
      <c r="B1502">
        <v>55</v>
      </c>
      <c r="C1502" t="s">
        <v>12</v>
      </c>
      <c r="D1502" t="s">
        <v>13</v>
      </c>
      <c r="E1502" t="s">
        <v>22</v>
      </c>
      <c r="F1502" t="s">
        <v>23</v>
      </c>
      <c r="G1502">
        <v>300567.65000000002</v>
      </c>
      <c r="H1502" t="s">
        <v>16</v>
      </c>
      <c r="I1502">
        <v>0</v>
      </c>
      <c r="J1502">
        <v>20</v>
      </c>
      <c r="K1502">
        <v>0</v>
      </c>
      <c r="L1502">
        <v>0</v>
      </c>
    </row>
    <row r="1503" spans="1:12">
      <c r="A1503">
        <v>7883318</v>
      </c>
      <c r="B1503">
        <v>28</v>
      </c>
      <c r="C1503" t="s">
        <v>12</v>
      </c>
      <c r="D1503" t="s">
        <v>24</v>
      </c>
      <c r="E1503" t="s">
        <v>18</v>
      </c>
      <c r="F1503" t="s">
        <v>15</v>
      </c>
      <c r="G1503">
        <v>51433.26</v>
      </c>
      <c r="H1503" t="s">
        <v>16</v>
      </c>
      <c r="I1503">
        <v>0</v>
      </c>
      <c r="J1503">
        <v>50</v>
      </c>
      <c r="K1503">
        <v>0</v>
      </c>
      <c r="L1503">
        <v>0</v>
      </c>
    </row>
    <row r="1504" spans="1:12">
      <c r="A1504">
        <v>7889877</v>
      </c>
      <c r="B1504">
        <v>32</v>
      </c>
      <c r="C1504" t="s">
        <v>12</v>
      </c>
      <c r="D1504" t="s">
        <v>24</v>
      </c>
      <c r="E1504" t="s">
        <v>22</v>
      </c>
      <c r="F1504" t="s">
        <v>27</v>
      </c>
      <c r="G1504">
        <v>110297.69</v>
      </c>
      <c r="H1504" t="s">
        <v>16</v>
      </c>
      <c r="I1504">
        <v>0</v>
      </c>
      <c r="J1504">
        <v>40</v>
      </c>
      <c r="K1504">
        <v>0</v>
      </c>
      <c r="L1504">
        <v>0</v>
      </c>
    </row>
    <row r="1505" spans="1:12">
      <c r="A1505">
        <v>7894906</v>
      </c>
      <c r="B1505">
        <v>37</v>
      </c>
      <c r="C1505" t="s">
        <v>12</v>
      </c>
      <c r="D1505" t="s">
        <v>24</v>
      </c>
      <c r="E1505" t="s">
        <v>25</v>
      </c>
      <c r="F1505" t="s">
        <v>41</v>
      </c>
      <c r="G1505">
        <v>210851.71</v>
      </c>
      <c r="H1505" t="s">
        <v>16</v>
      </c>
      <c r="I1505">
        <v>0</v>
      </c>
      <c r="J1505">
        <v>40</v>
      </c>
      <c r="K1505">
        <v>247</v>
      </c>
      <c r="L1505">
        <v>1</v>
      </c>
    </row>
    <row r="1506" spans="1:12">
      <c r="A1506">
        <v>7896143</v>
      </c>
      <c r="B1506">
        <v>32</v>
      </c>
      <c r="C1506" t="s">
        <v>37</v>
      </c>
      <c r="D1506" t="s">
        <v>24</v>
      </c>
      <c r="E1506" t="s">
        <v>22</v>
      </c>
      <c r="F1506" t="s">
        <v>27</v>
      </c>
      <c r="G1506">
        <v>68317.22</v>
      </c>
      <c r="H1506" t="s">
        <v>16</v>
      </c>
      <c r="I1506">
        <v>0</v>
      </c>
      <c r="J1506">
        <v>40</v>
      </c>
      <c r="K1506">
        <v>0</v>
      </c>
      <c r="L1506">
        <v>0</v>
      </c>
    </row>
    <row r="1507" spans="1:12">
      <c r="A1507">
        <v>7900499</v>
      </c>
      <c r="B1507">
        <v>31</v>
      </c>
      <c r="C1507" t="s">
        <v>35</v>
      </c>
      <c r="D1507" t="s">
        <v>21</v>
      </c>
      <c r="E1507" t="s">
        <v>18</v>
      </c>
      <c r="F1507" t="s">
        <v>26</v>
      </c>
      <c r="G1507">
        <v>16438.72</v>
      </c>
      <c r="H1507" t="s">
        <v>20</v>
      </c>
      <c r="I1507">
        <v>0</v>
      </c>
      <c r="J1507">
        <v>44</v>
      </c>
      <c r="K1507">
        <v>0</v>
      </c>
      <c r="L1507">
        <v>0</v>
      </c>
    </row>
    <row r="1508" spans="1:12">
      <c r="A1508">
        <v>7900859</v>
      </c>
      <c r="B1508">
        <v>22</v>
      </c>
      <c r="C1508" t="s">
        <v>50</v>
      </c>
      <c r="D1508" t="s">
        <v>31</v>
      </c>
      <c r="E1508" t="s">
        <v>18</v>
      </c>
      <c r="F1508" t="s">
        <v>50</v>
      </c>
      <c r="G1508">
        <v>118931.27</v>
      </c>
      <c r="H1508" t="s">
        <v>20</v>
      </c>
      <c r="I1508">
        <v>0</v>
      </c>
      <c r="J1508">
        <v>20</v>
      </c>
      <c r="K1508">
        <v>0</v>
      </c>
      <c r="L1508">
        <v>0</v>
      </c>
    </row>
    <row r="1509" spans="1:12">
      <c r="A1509">
        <v>7909494</v>
      </c>
      <c r="B1509">
        <v>60</v>
      </c>
      <c r="C1509" t="s">
        <v>12</v>
      </c>
      <c r="D1509" t="s">
        <v>31</v>
      </c>
      <c r="E1509" t="s">
        <v>32</v>
      </c>
      <c r="F1509" t="s">
        <v>26</v>
      </c>
      <c r="G1509">
        <v>23892.12</v>
      </c>
      <c r="H1509" t="s">
        <v>16</v>
      </c>
      <c r="I1509">
        <v>0</v>
      </c>
      <c r="J1509">
        <v>30</v>
      </c>
      <c r="K1509">
        <v>0</v>
      </c>
      <c r="L1509">
        <v>0</v>
      </c>
    </row>
    <row r="1510" spans="1:12">
      <c r="A1510">
        <v>7930005</v>
      </c>
      <c r="B1510">
        <v>43</v>
      </c>
      <c r="C1510" t="s">
        <v>12</v>
      </c>
      <c r="D1510" t="s">
        <v>33</v>
      </c>
      <c r="E1510" t="s">
        <v>32</v>
      </c>
      <c r="F1510" t="s">
        <v>39</v>
      </c>
      <c r="G1510">
        <v>19841.599999999999</v>
      </c>
      <c r="H1510" t="s">
        <v>16</v>
      </c>
      <c r="I1510">
        <v>0</v>
      </c>
      <c r="J1510">
        <v>37</v>
      </c>
      <c r="K1510">
        <v>0</v>
      </c>
      <c r="L1510">
        <v>0</v>
      </c>
    </row>
    <row r="1511" spans="1:12">
      <c r="A1511">
        <v>7930929</v>
      </c>
      <c r="B1511">
        <v>66</v>
      </c>
      <c r="C1511" t="s">
        <v>50</v>
      </c>
      <c r="D1511" t="s">
        <v>13</v>
      </c>
      <c r="E1511" t="s">
        <v>32</v>
      </c>
      <c r="F1511" t="s">
        <v>50</v>
      </c>
      <c r="G1511">
        <v>242869.91</v>
      </c>
      <c r="H1511" t="s">
        <v>16</v>
      </c>
      <c r="I1511">
        <v>2904</v>
      </c>
      <c r="J1511">
        <v>40</v>
      </c>
      <c r="K1511">
        <v>0</v>
      </c>
      <c r="L1511">
        <v>0</v>
      </c>
    </row>
    <row r="1512" spans="1:12">
      <c r="A1512">
        <v>7930941</v>
      </c>
      <c r="B1512">
        <v>54</v>
      </c>
      <c r="C1512" t="s">
        <v>12</v>
      </c>
      <c r="D1512" t="s">
        <v>13</v>
      </c>
      <c r="E1512" t="s">
        <v>22</v>
      </c>
      <c r="F1512" t="s">
        <v>27</v>
      </c>
      <c r="G1512">
        <v>63596.65</v>
      </c>
      <c r="H1512" t="s">
        <v>16</v>
      </c>
      <c r="I1512">
        <v>0</v>
      </c>
      <c r="J1512">
        <v>40</v>
      </c>
      <c r="K1512">
        <v>0</v>
      </c>
      <c r="L1512">
        <v>0</v>
      </c>
    </row>
    <row r="1513" spans="1:12">
      <c r="A1513">
        <v>7931340</v>
      </c>
      <c r="B1513">
        <v>33</v>
      </c>
      <c r="C1513" t="s">
        <v>12</v>
      </c>
      <c r="D1513" t="s">
        <v>21</v>
      </c>
      <c r="E1513" t="s">
        <v>22</v>
      </c>
      <c r="F1513" t="s">
        <v>23</v>
      </c>
      <c r="G1513">
        <v>303961.49</v>
      </c>
      <c r="H1513" t="s">
        <v>16</v>
      </c>
      <c r="I1513">
        <v>0</v>
      </c>
      <c r="J1513">
        <v>40</v>
      </c>
      <c r="K1513">
        <v>0</v>
      </c>
      <c r="L1513">
        <v>0</v>
      </c>
    </row>
    <row r="1514" spans="1:12">
      <c r="A1514">
        <v>7933477</v>
      </c>
      <c r="B1514">
        <v>64</v>
      </c>
      <c r="C1514" t="s">
        <v>40</v>
      </c>
      <c r="D1514" t="s">
        <v>17</v>
      </c>
      <c r="E1514" t="s">
        <v>14</v>
      </c>
      <c r="F1514" t="s">
        <v>39</v>
      </c>
      <c r="G1514">
        <v>53105.64</v>
      </c>
      <c r="H1514" t="s">
        <v>16</v>
      </c>
      <c r="I1514">
        <v>0</v>
      </c>
      <c r="J1514">
        <v>40</v>
      </c>
      <c r="K1514">
        <v>0</v>
      </c>
      <c r="L1514">
        <v>1</v>
      </c>
    </row>
    <row r="1515" spans="1:12">
      <c r="A1515">
        <v>7942955</v>
      </c>
      <c r="B1515">
        <v>24</v>
      </c>
      <c r="C1515" t="s">
        <v>12</v>
      </c>
      <c r="D1515" t="s">
        <v>13</v>
      </c>
      <c r="E1515" t="s">
        <v>18</v>
      </c>
      <c r="F1515" t="s">
        <v>15</v>
      </c>
      <c r="G1515">
        <v>40712.44</v>
      </c>
      <c r="H1515" t="s">
        <v>20</v>
      </c>
      <c r="I1515">
        <v>0</v>
      </c>
      <c r="J1515">
        <v>45</v>
      </c>
      <c r="K1515">
        <v>0</v>
      </c>
      <c r="L1515">
        <v>0</v>
      </c>
    </row>
    <row r="1516" spans="1:12">
      <c r="A1516">
        <v>7959188</v>
      </c>
      <c r="B1516">
        <v>25</v>
      </c>
      <c r="C1516" t="s">
        <v>12</v>
      </c>
      <c r="D1516" t="s">
        <v>24</v>
      </c>
      <c r="E1516" t="s">
        <v>18</v>
      </c>
      <c r="F1516" t="s">
        <v>39</v>
      </c>
      <c r="G1516">
        <v>25238.23</v>
      </c>
      <c r="H1516" t="s">
        <v>16</v>
      </c>
      <c r="I1516">
        <v>0</v>
      </c>
      <c r="J1516">
        <v>40</v>
      </c>
      <c r="K1516">
        <v>0</v>
      </c>
      <c r="L1516">
        <v>0</v>
      </c>
    </row>
    <row r="1517" spans="1:12">
      <c r="A1517">
        <v>7961013</v>
      </c>
      <c r="B1517">
        <v>42</v>
      </c>
      <c r="C1517" t="s">
        <v>12</v>
      </c>
      <c r="D1517" t="s">
        <v>21</v>
      </c>
      <c r="E1517" t="s">
        <v>25</v>
      </c>
      <c r="F1517" t="s">
        <v>26</v>
      </c>
      <c r="G1517">
        <v>22883.66</v>
      </c>
      <c r="H1517" t="s">
        <v>20</v>
      </c>
      <c r="I1517">
        <v>0</v>
      </c>
      <c r="J1517">
        <v>50</v>
      </c>
      <c r="K1517">
        <v>7789</v>
      </c>
      <c r="L1517">
        <v>1</v>
      </c>
    </row>
    <row r="1518" spans="1:12">
      <c r="A1518">
        <v>7966678</v>
      </c>
      <c r="B1518">
        <v>21</v>
      </c>
      <c r="C1518" t="s">
        <v>37</v>
      </c>
      <c r="D1518" t="s">
        <v>13</v>
      </c>
      <c r="E1518" t="s">
        <v>18</v>
      </c>
      <c r="F1518" t="s">
        <v>27</v>
      </c>
      <c r="G1518">
        <v>103450.75</v>
      </c>
      <c r="H1518" t="s">
        <v>20</v>
      </c>
      <c r="I1518">
        <v>0</v>
      </c>
      <c r="J1518">
        <v>40</v>
      </c>
      <c r="K1518">
        <v>0</v>
      </c>
      <c r="L1518">
        <v>0</v>
      </c>
    </row>
    <row r="1519" spans="1:12">
      <c r="A1519">
        <v>7968099</v>
      </c>
      <c r="B1519">
        <v>36</v>
      </c>
      <c r="C1519" t="s">
        <v>12</v>
      </c>
      <c r="D1519" t="s">
        <v>21</v>
      </c>
      <c r="E1519" t="s">
        <v>22</v>
      </c>
      <c r="F1519" t="s">
        <v>27</v>
      </c>
      <c r="G1519">
        <v>121314.79</v>
      </c>
      <c r="H1519" t="s">
        <v>16</v>
      </c>
      <c r="I1519">
        <v>0</v>
      </c>
      <c r="J1519">
        <v>40</v>
      </c>
      <c r="K1519">
        <v>0</v>
      </c>
      <c r="L1519">
        <v>0</v>
      </c>
    </row>
    <row r="1520" spans="1:12">
      <c r="A1520">
        <v>7968368</v>
      </c>
      <c r="B1520">
        <v>23</v>
      </c>
      <c r="C1520" t="s">
        <v>12</v>
      </c>
      <c r="D1520" t="s">
        <v>13</v>
      </c>
      <c r="E1520" t="s">
        <v>18</v>
      </c>
      <c r="F1520" t="s">
        <v>45</v>
      </c>
      <c r="G1520">
        <v>182471.48</v>
      </c>
      <c r="H1520" t="s">
        <v>20</v>
      </c>
      <c r="I1520">
        <v>0</v>
      </c>
      <c r="J1520">
        <v>25</v>
      </c>
      <c r="K1520">
        <v>0</v>
      </c>
      <c r="L1520">
        <v>0</v>
      </c>
    </row>
    <row r="1521" spans="1:12">
      <c r="A1521">
        <v>7976226</v>
      </c>
      <c r="B1521">
        <v>46</v>
      </c>
      <c r="C1521" t="s">
        <v>34</v>
      </c>
      <c r="D1521" t="s">
        <v>21</v>
      </c>
      <c r="E1521" t="s">
        <v>25</v>
      </c>
      <c r="F1521" t="s">
        <v>39</v>
      </c>
      <c r="G1521">
        <v>68114.69</v>
      </c>
      <c r="H1521" t="s">
        <v>20</v>
      </c>
      <c r="I1521">
        <v>0</v>
      </c>
      <c r="J1521">
        <v>60</v>
      </c>
      <c r="K1521">
        <v>0</v>
      </c>
      <c r="L1521">
        <v>0</v>
      </c>
    </row>
    <row r="1522" spans="1:12">
      <c r="A1522">
        <v>7980942</v>
      </c>
      <c r="B1522">
        <v>27</v>
      </c>
      <c r="C1522" t="s">
        <v>12</v>
      </c>
      <c r="D1522" t="s">
        <v>52</v>
      </c>
      <c r="E1522" t="s">
        <v>18</v>
      </c>
      <c r="F1522" t="s">
        <v>15</v>
      </c>
      <c r="G1522">
        <v>31669.08</v>
      </c>
      <c r="H1522" t="s">
        <v>20</v>
      </c>
      <c r="I1522">
        <v>0</v>
      </c>
      <c r="J1522">
        <v>35</v>
      </c>
      <c r="K1522">
        <v>0</v>
      </c>
      <c r="L1522">
        <v>0</v>
      </c>
    </row>
    <row r="1523" spans="1:12">
      <c r="A1523">
        <v>7982978</v>
      </c>
      <c r="B1523">
        <v>55</v>
      </c>
      <c r="C1523" t="s">
        <v>12</v>
      </c>
      <c r="D1523" t="s">
        <v>13</v>
      </c>
      <c r="E1523" t="s">
        <v>22</v>
      </c>
      <c r="F1523" t="s">
        <v>26</v>
      </c>
      <c r="G1523">
        <v>52738.91</v>
      </c>
      <c r="H1523" t="s">
        <v>20</v>
      </c>
      <c r="I1523">
        <v>0</v>
      </c>
      <c r="J1523">
        <v>40</v>
      </c>
      <c r="K1523">
        <v>0</v>
      </c>
      <c r="L1523">
        <v>0</v>
      </c>
    </row>
    <row r="1524" spans="1:12">
      <c r="A1524">
        <v>7992402</v>
      </c>
      <c r="B1524">
        <v>43</v>
      </c>
      <c r="C1524" t="s">
        <v>12</v>
      </c>
      <c r="D1524" t="s">
        <v>21</v>
      </c>
      <c r="E1524" t="s">
        <v>25</v>
      </c>
      <c r="F1524" t="s">
        <v>45</v>
      </c>
      <c r="G1524">
        <v>31786.89</v>
      </c>
      <c r="H1524" t="s">
        <v>20</v>
      </c>
      <c r="I1524">
        <v>0</v>
      </c>
      <c r="J1524">
        <v>40</v>
      </c>
      <c r="K1524">
        <v>0</v>
      </c>
      <c r="L1524">
        <v>0</v>
      </c>
    </row>
    <row r="1525" spans="1:12">
      <c r="A1525">
        <v>7995202</v>
      </c>
      <c r="B1525">
        <v>58</v>
      </c>
      <c r="C1525" t="s">
        <v>34</v>
      </c>
      <c r="D1525" t="s">
        <v>33</v>
      </c>
      <c r="E1525" t="s">
        <v>25</v>
      </c>
      <c r="F1525" t="s">
        <v>27</v>
      </c>
      <c r="G1525">
        <v>45803.18</v>
      </c>
      <c r="H1525" t="s">
        <v>20</v>
      </c>
      <c r="I1525">
        <v>0</v>
      </c>
      <c r="J1525">
        <v>50</v>
      </c>
      <c r="K1525">
        <v>0</v>
      </c>
      <c r="L1525">
        <v>0</v>
      </c>
    </row>
    <row r="1526" spans="1:12">
      <c r="A1526">
        <v>8004039</v>
      </c>
      <c r="B1526">
        <v>31</v>
      </c>
      <c r="C1526" t="s">
        <v>36</v>
      </c>
      <c r="D1526" t="s">
        <v>21</v>
      </c>
      <c r="E1526" t="s">
        <v>25</v>
      </c>
      <c r="F1526" t="s">
        <v>54</v>
      </c>
      <c r="G1526">
        <v>54288.61</v>
      </c>
      <c r="H1526" t="s">
        <v>20</v>
      </c>
      <c r="I1526">
        <v>0</v>
      </c>
      <c r="J1526">
        <v>48</v>
      </c>
      <c r="K1526">
        <v>0</v>
      </c>
      <c r="L1526">
        <v>0</v>
      </c>
    </row>
    <row r="1527" spans="1:12">
      <c r="A1527">
        <v>8006173</v>
      </c>
      <c r="B1527">
        <v>34</v>
      </c>
      <c r="C1527" t="s">
        <v>34</v>
      </c>
      <c r="D1527" t="s">
        <v>24</v>
      </c>
      <c r="E1527" t="s">
        <v>25</v>
      </c>
      <c r="F1527" t="s">
        <v>30</v>
      </c>
      <c r="G1527">
        <v>42289.78</v>
      </c>
      <c r="H1527" t="s">
        <v>20</v>
      </c>
      <c r="I1527">
        <v>0</v>
      </c>
      <c r="J1527">
        <v>55</v>
      </c>
      <c r="K1527">
        <v>0</v>
      </c>
      <c r="L1527">
        <v>0</v>
      </c>
    </row>
    <row r="1528" spans="1:12">
      <c r="A1528">
        <v>8007348</v>
      </c>
      <c r="B1528">
        <v>72</v>
      </c>
      <c r="C1528" t="s">
        <v>50</v>
      </c>
      <c r="D1528" t="s">
        <v>39</v>
      </c>
      <c r="E1528" t="s">
        <v>25</v>
      </c>
      <c r="F1528" t="s">
        <v>50</v>
      </c>
      <c r="G1528">
        <v>34487.910000000003</v>
      </c>
      <c r="H1528" t="s">
        <v>20</v>
      </c>
      <c r="I1528">
        <v>0</v>
      </c>
      <c r="J1528">
        <v>40</v>
      </c>
      <c r="K1528">
        <v>3740</v>
      </c>
      <c r="L1528">
        <v>1</v>
      </c>
    </row>
    <row r="1529" spans="1:12">
      <c r="A1529">
        <v>8011935</v>
      </c>
      <c r="B1529">
        <v>53</v>
      </c>
      <c r="C1529" t="s">
        <v>12</v>
      </c>
      <c r="D1529" t="s">
        <v>21</v>
      </c>
      <c r="E1529" t="s">
        <v>25</v>
      </c>
      <c r="F1529" t="s">
        <v>19</v>
      </c>
      <c r="G1529">
        <v>22446.29</v>
      </c>
      <c r="H1529" t="s">
        <v>20</v>
      </c>
      <c r="I1529">
        <v>0</v>
      </c>
      <c r="J1529">
        <v>60</v>
      </c>
      <c r="K1529">
        <v>0</v>
      </c>
      <c r="L1529">
        <v>0</v>
      </c>
    </row>
    <row r="1530" spans="1:12">
      <c r="A1530">
        <v>8017094</v>
      </c>
      <c r="B1530">
        <v>31</v>
      </c>
      <c r="C1530" t="s">
        <v>12</v>
      </c>
      <c r="D1530" t="s">
        <v>17</v>
      </c>
      <c r="E1530" t="s">
        <v>25</v>
      </c>
      <c r="F1530" t="s">
        <v>29</v>
      </c>
      <c r="G1530">
        <v>59196</v>
      </c>
      <c r="H1530" t="s">
        <v>20</v>
      </c>
      <c r="I1530">
        <v>0</v>
      </c>
      <c r="J1530">
        <v>55</v>
      </c>
      <c r="K1530">
        <v>0</v>
      </c>
      <c r="L1530">
        <v>0</v>
      </c>
    </row>
    <row r="1531" spans="1:12">
      <c r="A1531">
        <v>8018392</v>
      </c>
      <c r="B1531">
        <v>49</v>
      </c>
      <c r="C1531" t="s">
        <v>35</v>
      </c>
      <c r="D1531" t="s">
        <v>21</v>
      </c>
      <c r="E1531" t="s">
        <v>25</v>
      </c>
      <c r="F1531" t="s">
        <v>26</v>
      </c>
      <c r="G1531">
        <v>11703.44</v>
      </c>
      <c r="H1531" t="s">
        <v>20</v>
      </c>
      <c r="I1531">
        <v>0</v>
      </c>
      <c r="J1531">
        <v>40</v>
      </c>
      <c r="K1531">
        <v>0</v>
      </c>
      <c r="L1531">
        <v>0</v>
      </c>
    </row>
    <row r="1532" spans="1:12">
      <c r="A1532">
        <v>8020488</v>
      </c>
      <c r="B1532">
        <v>30</v>
      </c>
      <c r="C1532" t="s">
        <v>12</v>
      </c>
      <c r="D1532" t="s">
        <v>21</v>
      </c>
      <c r="E1532" t="s">
        <v>25</v>
      </c>
      <c r="F1532" t="s">
        <v>45</v>
      </c>
      <c r="G1532">
        <v>58729.5</v>
      </c>
      <c r="H1532" t="s">
        <v>20</v>
      </c>
      <c r="I1532">
        <v>0</v>
      </c>
      <c r="J1532">
        <v>40</v>
      </c>
      <c r="K1532">
        <v>0</v>
      </c>
      <c r="L1532">
        <v>0</v>
      </c>
    </row>
    <row r="1533" spans="1:12">
      <c r="A1533">
        <v>8024550</v>
      </c>
      <c r="B1533">
        <v>45</v>
      </c>
      <c r="C1533" t="s">
        <v>12</v>
      </c>
      <c r="D1533" t="s">
        <v>13</v>
      </c>
      <c r="E1533" t="s">
        <v>25</v>
      </c>
      <c r="F1533" t="s">
        <v>26</v>
      </c>
      <c r="G1533">
        <v>17868.72</v>
      </c>
      <c r="H1533" t="s">
        <v>20</v>
      </c>
      <c r="I1533">
        <v>0</v>
      </c>
      <c r="J1533">
        <v>40</v>
      </c>
      <c r="K1533">
        <v>0</v>
      </c>
      <c r="L1533">
        <v>0</v>
      </c>
    </row>
    <row r="1534" spans="1:12">
      <c r="A1534">
        <v>8034654</v>
      </c>
      <c r="B1534">
        <v>23</v>
      </c>
      <c r="C1534" t="s">
        <v>12</v>
      </c>
      <c r="D1534" t="s">
        <v>47</v>
      </c>
      <c r="E1534" t="s">
        <v>18</v>
      </c>
      <c r="F1534" t="s">
        <v>45</v>
      </c>
      <c r="G1534">
        <v>81443.06</v>
      </c>
      <c r="H1534" t="s">
        <v>20</v>
      </c>
      <c r="I1534">
        <v>0</v>
      </c>
      <c r="J1534">
        <v>55</v>
      </c>
      <c r="K1534">
        <v>0</v>
      </c>
      <c r="L1534">
        <v>0</v>
      </c>
    </row>
    <row r="1535" spans="1:12">
      <c r="A1535">
        <v>8037825</v>
      </c>
      <c r="B1535">
        <v>17</v>
      </c>
      <c r="C1535" t="s">
        <v>12</v>
      </c>
      <c r="D1535" t="s">
        <v>38</v>
      </c>
      <c r="E1535" t="s">
        <v>18</v>
      </c>
      <c r="F1535" t="s">
        <v>26</v>
      </c>
      <c r="G1535">
        <v>80669.22</v>
      </c>
      <c r="H1535" t="s">
        <v>20</v>
      </c>
      <c r="I1535">
        <v>0</v>
      </c>
      <c r="J1535">
        <v>10</v>
      </c>
      <c r="K1535">
        <v>0</v>
      </c>
      <c r="L1535">
        <v>0</v>
      </c>
    </row>
    <row r="1536" spans="1:12">
      <c r="A1536">
        <v>8037832</v>
      </c>
      <c r="B1536">
        <v>28</v>
      </c>
      <c r="C1536" t="s">
        <v>12</v>
      </c>
      <c r="D1536" t="s">
        <v>24</v>
      </c>
      <c r="E1536" t="s">
        <v>25</v>
      </c>
      <c r="F1536" t="s">
        <v>27</v>
      </c>
      <c r="G1536">
        <v>38719.040000000001</v>
      </c>
      <c r="H1536" t="s">
        <v>20</v>
      </c>
      <c r="I1536">
        <v>0</v>
      </c>
      <c r="J1536">
        <v>45</v>
      </c>
      <c r="K1536">
        <v>0</v>
      </c>
      <c r="L1536">
        <v>0</v>
      </c>
    </row>
    <row r="1537" spans="1:12">
      <c r="A1537">
        <v>8039738</v>
      </c>
      <c r="B1537">
        <v>60</v>
      </c>
      <c r="C1537" t="s">
        <v>50</v>
      </c>
      <c r="D1537" t="s">
        <v>24</v>
      </c>
      <c r="E1537" t="s">
        <v>25</v>
      </c>
      <c r="F1537" t="s">
        <v>50</v>
      </c>
      <c r="G1537">
        <v>59091.77</v>
      </c>
      <c r="H1537" t="s">
        <v>20</v>
      </c>
      <c r="I1537">
        <v>0</v>
      </c>
      <c r="J1537">
        <v>8</v>
      </c>
      <c r="K1537">
        <v>4352</v>
      </c>
      <c r="L1537">
        <v>1</v>
      </c>
    </row>
    <row r="1538" spans="1:12">
      <c r="A1538">
        <v>8055839</v>
      </c>
      <c r="B1538">
        <v>34</v>
      </c>
      <c r="C1538" t="s">
        <v>34</v>
      </c>
      <c r="D1538" t="s">
        <v>21</v>
      </c>
      <c r="E1538" t="s">
        <v>25</v>
      </c>
      <c r="F1538" t="s">
        <v>19</v>
      </c>
      <c r="G1538">
        <v>15710.66</v>
      </c>
      <c r="H1538" t="s">
        <v>20</v>
      </c>
      <c r="I1538">
        <v>0</v>
      </c>
      <c r="J1538">
        <v>35</v>
      </c>
      <c r="K1538">
        <v>0</v>
      </c>
      <c r="L1538">
        <v>0</v>
      </c>
    </row>
    <row r="1539" spans="1:12">
      <c r="A1539">
        <v>8057673</v>
      </c>
      <c r="B1539">
        <v>37</v>
      </c>
      <c r="C1539" t="s">
        <v>12</v>
      </c>
      <c r="D1539" t="s">
        <v>13</v>
      </c>
      <c r="E1539" t="s">
        <v>25</v>
      </c>
      <c r="F1539" t="s">
        <v>15</v>
      </c>
      <c r="G1539">
        <v>14412.91</v>
      </c>
      <c r="H1539" t="s">
        <v>20</v>
      </c>
      <c r="I1539">
        <v>0</v>
      </c>
      <c r="J1539">
        <v>40</v>
      </c>
      <c r="K1539">
        <v>0</v>
      </c>
      <c r="L1539">
        <v>1</v>
      </c>
    </row>
    <row r="1540" spans="1:12">
      <c r="A1540">
        <v>8058692</v>
      </c>
      <c r="B1540">
        <v>52</v>
      </c>
      <c r="C1540" t="s">
        <v>12</v>
      </c>
      <c r="D1540" t="s">
        <v>21</v>
      </c>
      <c r="E1540" t="s">
        <v>22</v>
      </c>
      <c r="F1540" t="s">
        <v>19</v>
      </c>
      <c r="G1540">
        <v>91631.97</v>
      </c>
      <c r="H1540" t="s">
        <v>20</v>
      </c>
      <c r="I1540">
        <v>0</v>
      </c>
      <c r="J1540">
        <v>40</v>
      </c>
      <c r="K1540">
        <v>0</v>
      </c>
      <c r="L1540">
        <v>0</v>
      </c>
    </row>
    <row r="1541" spans="1:12">
      <c r="A1541">
        <v>8059398</v>
      </c>
      <c r="B1541">
        <v>35</v>
      </c>
      <c r="C1541" t="s">
        <v>12</v>
      </c>
      <c r="D1541" t="s">
        <v>21</v>
      </c>
      <c r="E1541" t="s">
        <v>22</v>
      </c>
      <c r="F1541" t="s">
        <v>15</v>
      </c>
      <c r="G1541">
        <v>81222.600000000006</v>
      </c>
      <c r="H1541" t="s">
        <v>16</v>
      </c>
      <c r="I1541">
        <v>0</v>
      </c>
      <c r="J1541">
        <v>40</v>
      </c>
      <c r="K1541">
        <v>0</v>
      </c>
      <c r="L1541">
        <v>0</v>
      </c>
    </row>
    <row r="1542" spans="1:12">
      <c r="A1542">
        <v>8060914</v>
      </c>
      <c r="B1542">
        <v>42</v>
      </c>
      <c r="C1542" t="s">
        <v>12</v>
      </c>
      <c r="D1542" t="s">
        <v>24</v>
      </c>
      <c r="E1542" t="s">
        <v>25</v>
      </c>
      <c r="F1542" t="s">
        <v>27</v>
      </c>
      <c r="G1542">
        <v>38065.64</v>
      </c>
      <c r="H1542" t="s">
        <v>20</v>
      </c>
      <c r="I1542">
        <v>0</v>
      </c>
      <c r="J1542">
        <v>40</v>
      </c>
      <c r="K1542">
        <v>7688</v>
      </c>
      <c r="L1542">
        <v>1</v>
      </c>
    </row>
    <row r="1543" spans="1:12">
      <c r="A1543">
        <v>8063024</v>
      </c>
      <c r="B1543">
        <v>43</v>
      </c>
      <c r="C1543" t="s">
        <v>36</v>
      </c>
      <c r="D1543" t="s">
        <v>33</v>
      </c>
      <c r="E1543" t="s">
        <v>25</v>
      </c>
      <c r="F1543" t="s">
        <v>39</v>
      </c>
      <c r="G1543">
        <v>20245.04</v>
      </c>
      <c r="H1543" t="s">
        <v>20</v>
      </c>
      <c r="I1543">
        <v>0</v>
      </c>
      <c r="J1543">
        <v>40</v>
      </c>
      <c r="K1543">
        <v>15024</v>
      </c>
      <c r="L1543">
        <v>1</v>
      </c>
    </row>
    <row r="1544" spans="1:12">
      <c r="A1544">
        <v>8068483</v>
      </c>
      <c r="B1544">
        <v>57</v>
      </c>
      <c r="C1544" t="s">
        <v>12</v>
      </c>
      <c r="D1544" t="s">
        <v>24</v>
      </c>
      <c r="E1544" t="s">
        <v>25</v>
      </c>
      <c r="F1544" t="s">
        <v>39</v>
      </c>
      <c r="G1544">
        <v>9908.42</v>
      </c>
      <c r="H1544" t="s">
        <v>20</v>
      </c>
      <c r="I1544">
        <v>0</v>
      </c>
      <c r="J1544">
        <v>40</v>
      </c>
      <c r="K1544">
        <v>7298</v>
      </c>
      <c r="L1544">
        <v>1</v>
      </c>
    </row>
    <row r="1545" spans="1:12">
      <c r="A1545">
        <v>8083202</v>
      </c>
      <c r="B1545">
        <v>59</v>
      </c>
      <c r="C1545" t="s">
        <v>37</v>
      </c>
      <c r="D1545" t="s">
        <v>33</v>
      </c>
      <c r="E1545" t="s">
        <v>25</v>
      </c>
      <c r="F1545" t="s">
        <v>39</v>
      </c>
      <c r="G1545">
        <v>32407.59</v>
      </c>
      <c r="H1545" t="s">
        <v>20</v>
      </c>
      <c r="I1545">
        <v>0</v>
      </c>
      <c r="J1545">
        <v>50</v>
      </c>
      <c r="K1545">
        <v>0</v>
      </c>
      <c r="L1545">
        <v>0</v>
      </c>
    </row>
    <row r="1546" spans="1:12">
      <c r="A1546">
        <v>8086976</v>
      </c>
      <c r="B1546">
        <v>29</v>
      </c>
      <c r="C1546" t="s">
        <v>37</v>
      </c>
      <c r="D1546" t="s">
        <v>33</v>
      </c>
      <c r="E1546" t="s">
        <v>25</v>
      </c>
      <c r="F1546" t="s">
        <v>39</v>
      </c>
      <c r="G1546">
        <v>42315.24</v>
      </c>
      <c r="H1546" t="s">
        <v>20</v>
      </c>
      <c r="I1546">
        <v>0</v>
      </c>
      <c r="J1546">
        <v>20</v>
      </c>
      <c r="K1546">
        <v>0</v>
      </c>
      <c r="L1546">
        <v>0</v>
      </c>
    </row>
    <row r="1547" spans="1:12">
      <c r="A1547">
        <v>8087752</v>
      </c>
      <c r="B1547">
        <v>37</v>
      </c>
      <c r="C1547" t="s">
        <v>36</v>
      </c>
      <c r="D1547" t="s">
        <v>21</v>
      </c>
      <c r="E1547" t="s">
        <v>22</v>
      </c>
      <c r="F1547" t="s">
        <v>23</v>
      </c>
      <c r="G1547">
        <v>165293.01999999999</v>
      </c>
      <c r="H1547" t="s">
        <v>16</v>
      </c>
      <c r="I1547">
        <v>0</v>
      </c>
      <c r="J1547">
        <v>35</v>
      </c>
      <c r="K1547">
        <v>0</v>
      </c>
      <c r="L1547">
        <v>0</v>
      </c>
    </row>
    <row r="1548" spans="1:12">
      <c r="A1548">
        <v>8088738</v>
      </c>
      <c r="B1548">
        <v>52</v>
      </c>
      <c r="C1548" t="s">
        <v>12</v>
      </c>
      <c r="D1548" t="s">
        <v>42</v>
      </c>
      <c r="E1548" t="s">
        <v>25</v>
      </c>
      <c r="F1548" t="s">
        <v>19</v>
      </c>
      <c r="G1548">
        <v>25276.19</v>
      </c>
      <c r="H1548" t="s">
        <v>20</v>
      </c>
      <c r="I1548">
        <v>0</v>
      </c>
      <c r="J1548">
        <v>30</v>
      </c>
      <c r="K1548">
        <v>3305</v>
      </c>
      <c r="L1548">
        <v>1</v>
      </c>
    </row>
    <row r="1549" spans="1:12">
      <c r="A1549">
        <v>8089214</v>
      </c>
      <c r="B1549">
        <v>43</v>
      </c>
      <c r="C1549" t="s">
        <v>12</v>
      </c>
      <c r="D1549" t="s">
        <v>24</v>
      </c>
      <c r="E1549" t="s">
        <v>14</v>
      </c>
      <c r="F1549" t="s">
        <v>41</v>
      </c>
      <c r="G1549">
        <v>10647.09</v>
      </c>
      <c r="H1549" t="s">
        <v>20</v>
      </c>
      <c r="I1549">
        <v>0</v>
      </c>
      <c r="J1549">
        <v>40</v>
      </c>
      <c r="K1549">
        <v>0</v>
      </c>
      <c r="L1549">
        <v>0</v>
      </c>
    </row>
    <row r="1550" spans="1:12">
      <c r="A1550">
        <v>8090516</v>
      </c>
      <c r="B1550">
        <v>26</v>
      </c>
      <c r="C1550" t="s">
        <v>12</v>
      </c>
      <c r="D1550" t="s">
        <v>47</v>
      </c>
      <c r="E1550" t="s">
        <v>18</v>
      </c>
      <c r="F1550" t="s">
        <v>46</v>
      </c>
      <c r="G1550">
        <v>154079.71</v>
      </c>
      <c r="H1550" t="s">
        <v>20</v>
      </c>
      <c r="I1550">
        <v>0</v>
      </c>
      <c r="J1550">
        <v>40</v>
      </c>
      <c r="K1550">
        <v>0</v>
      </c>
      <c r="L1550">
        <v>0</v>
      </c>
    </row>
    <row r="1551" spans="1:12">
      <c r="A1551">
        <v>8093655</v>
      </c>
      <c r="B1551">
        <v>53</v>
      </c>
      <c r="C1551" t="s">
        <v>12</v>
      </c>
      <c r="D1551" t="s">
        <v>21</v>
      </c>
      <c r="E1551" t="s">
        <v>25</v>
      </c>
      <c r="F1551" t="s">
        <v>27</v>
      </c>
      <c r="G1551">
        <v>34590.959999999999</v>
      </c>
      <c r="H1551" t="s">
        <v>20</v>
      </c>
      <c r="I1551">
        <v>0</v>
      </c>
      <c r="J1551">
        <v>45</v>
      </c>
      <c r="K1551">
        <v>0</v>
      </c>
      <c r="L1551">
        <v>0</v>
      </c>
    </row>
    <row r="1552" spans="1:12">
      <c r="A1552">
        <v>8095545</v>
      </c>
      <c r="B1552">
        <v>51</v>
      </c>
      <c r="C1552" t="s">
        <v>12</v>
      </c>
      <c r="D1552" t="s">
        <v>33</v>
      </c>
      <c r="E1552" t="s">
        <v>25</v>
      </c>
      <c r="F1552" t="s">
        <v>27</v>
      </c>
      <c r="G1552">
        <v>23800.98</v>
      </c>
      <c r="H1552" t="s">
        <v>20</v>
      </c>
      <c r="I1552">
        <v>1887</v>
      </c>
      <c r="J1552">
        <v>47</v>
      </c>
      <c r="K1552">
        <v>112243</v>
      </c>
      <c r="L1552">
        <v>1</v>
      </c>
    </row>
    <row r="1553" spans="1:12">
      <c r="A1553">
        <v>8096767</v>
      </c>
      <c r="B1553">
        <v>29</v>
      </c>
      <c r="C1553" t="s">
        <v>12</v>
      </c>
      <c r="D1553" t="s">
        <v>38</v>
      </c>
      <c r="E1553" t="s">
        <v>18</v>
      </c>
      <c r="F1553" t="s">
        <v>27</v>
      </c>
      <c r="G1553">
        <v>84248.29</v>
      </c>
      <c r="H1553" t="s">
        <v>16</v>
      </c>
      <c r="I1553">
        <v>0</v>
      </c>
      <c r="J1553">
        <v>40</v>
      </c>
      <c r="K1553">
        <v>0</v>
      </c>
      <c r="L1553">
        <v>0</v>
      </c>
    </row>
    <row r="1554" spans="1:12">
      <c r="A1554">
        <v>8097576</v>
      </c>
      <c r="B1554">
        <v>20</v>
      </c>
      <c r="C1554" t="s">
        <v>12</v>
      </c>
      <c r="D1554" t="s">
        <v>13</v>
      </c>
      <c r="E1554" t="s">
        <v>18</v>
      </c>
      <c r="F1554" t="s">
        <v>19</v>
      </c>
      <c r="G1554">
        <v>25358.05</v>
      </c>
      <c r="H1554" t="s">
        <v>20</v>
      </c>
      <c r="I1554">
        <v>0</v>
      </c>
      <c r="J1554">
        <v>40</v>
      </c>
      <c r="K1554">
        <v>0</v>
      </c>
      <c r="L1554">
        <v>0</v>
      </c>
    </row>
    <row r="1555" spans="1:12">
      <c r="A1555">
        <v>8100828</v>
      </c>
      <c r="B1555">
        <v>36</v>
      </c>
      <c r="C1555" t="s">
        <v>12</v>
      </c>
      <c r="D1555" t="s">
        <v>21</v>
      </c>
      <c r="E1555" t="s">
        <v>18</v>
      </c>
      <c r="F1555" t="s">
        <v>26</v>
      </c>
      <c r="G1555">
        <v>80958.09</v>
      </c>
      <c r="H1555" t="s">
        <v>20</v>
      </c>
      <c r="I1555">
        <v>0</v>
      </c>
      <c r="J1555">
        <v>30</v>
      </c>
      <c r="K1555">
        <v>0</v>
      </c>
      <c r="L1555">
        <v>0</v>
      </c>
    </row>
    <row r="1556" spans="1:12">
      <c r="A1556">
        <v>8101919</v>
      </c>
      <c r="B1556">
        <v>32</v>
      </c>
      <c r="C1556" t="s">
        <v>34</v>
      </c>
      <c r="D1556" t="s">
        <v>21</v>
      </c>
      <c r="E1556" t="s">
        <v>25</v>
      </c>
      <c r="F1556" t="s">
        <v>26</v>
      </c>
      <c r="G1556">
        <v>13173.25</v>
      </c>
      <c r="H1556" t="s">
        <v>20</v>
      </c>
      <c r="I1556">
        <v>0</v>
      </c>
      <c r="J1556">
        <v>45</v>
      </c>
      <c r="K1556">
        <v>0</v>
      </c>
      <c r="L1556">
        <v>0</v>
      </c>
    </row>
    <row r="1557" spans="1:12">
      <c r="A1557">
        <v>8106491</v>
      </c>
      <c r="B1557">
        <v>42</v>
      </c>
      <c r="C1557" t="s">
        <v>12</v>
      </c>
      <c r="D1557" t="s">
        <v>21</v>
      </c>
      <c r="E1557" t="s">
        <v>22</v>
      </c>
      <c r="F1557" t="s">
        <v>23</v>
      </c>
      <c r="G1557">
        <v>71600.25</v>
      </c>
      <c r="H1557" t="s">
        <v>16</v>
      </c>
      <c r="I1557">
        <v>0</v>
      </c>
      <c r="J1557">
        <v>40</v>
      </c>
      <c r="K1557">
        <v>0</v>
      </c>
      <c r="L1557">
        <v>0</v>
      </c>
    </row>
    <row r="1558" spans="1:12">
      <c r="A1558">
        <v>8116036</v>
      </c>
      <c r="B1558">
        <v>18</v>
      </c>
      <c r="C1558" t="s">
        <v>50</v>
      </c>
      <c r="D1558" t="s">
        <v>21</v>
      </c>
      <c r="E1558" t="s">
        <v>18</v>
      </c>
      <c r="F1558" t="s">
        <v>50</v>
      </c>
      <c r="G1558">
        <v>200908.22</v>
      </c>
      <c r="H1558" t="s">
        <v>16</v>
      </c>
      <c r="I1558">
        <v>0</v>
      </c>
      <c r="J1558">
        <v>20</v>
      </c>
      <c r="K1558">
        <v>0</v>
      </c>
      <c r="L1558">
        <v>0</v>
      </c>
    </row>
    <row r="1559" spans="1:12">
      <c r="A1559">
        <v>8123449</v>
      </c>
      <c r="B1559">
        <v>37</v>
      </c>
      <c r="C1559" t="s">
        <v>12</v>
      </c>
      <c r="D1559" t="s">
        <v>24</v>
      </c>
      <c r="E1559" t="s">
        <v>25</v>
      </c>
      <c r="F1559" t="s">
        <v>23</v>
      </c>
      <c r="G1559">
        <v>39093.300000000003</v>
      </c>
      <c r="H1559" t="s">
        <v>20</v>
      </c>
      <c r="I1559">
        <v>0</v>
      </c>
      <c r="J1559">
        <v>50</v>
      </c>
      <c r="K1559">
        <v>2856</v>
      </c>
      <c r="L1559">
        <v>1</v>
      </c>
    </row>
    <row r="1560" spans="1:12">
      <c r="A1560">
        <v>8124109</v>
      </c>
      <c r="B1560">
        <v>57</v>
      </c>
      <c r="C1560" t="s">
        <v>40</v>
      </c>
      <c r="D1560" t="s">
        <v>33</v>
      </c>
      <c r="E1560" t="s">
        <v>25</v>
      </c>
      <c r="F1560" t="s">
        <v>27</v>
      </c>
      <c r="G1560">
        <v>34700.449999999997</v>
      </c>
      <c r="H1560" t="s">
        <v>20</v>
      </c>
      <c r="I1560">
        <v>0</v>
      </c>
      <c r="J1560">
        <v>40</v>
      </c>
      <c r="K1560">
        <v>15024</v>
      </c>
      <c r="L1560">
        <v>1</v>
      </c>
    </row>
    <row r="1561" spans="1:12">
      <c r="A1561">
        <v>8133370</v>
      </c>
      <c r="B1561">
        <v>64</v>
      </c>
      <c r="C1561" t="s">
        <v>12</v>
      </c>
      <c r="D1561" t="s">
        <v>38</v>
      </c>
      <c r="E1561" t="s">
        <v>25</v>
      </c>
      <c r="F1561" t="s">
        <v>19</v>
      </c>
      <c r="G1561">
        <v>17142.5</v>
      </c>
      <c r="H1561" t="s">
        <v>20</v>
      </c>
      <c r="I1561">
        <v>0</v>
      </c>
      <c r="J1561">
        <v>40</v>
      </c>
      <c r="K1561">
        <v>0</v>
      </c>
      <c r="L1561">
        <v>0</v>
      </c>
    </row>
    <row r="1562" spans="1:12">
      <c r="A1562">
        <v>8137063</v>
      </c>
      <c r="B1562">
        <v>67</v>
      </c>
      <c r="C1562" t="s">
        <v>36</v>
      </c>
      <c r="D1562" t="s">
        <v>21</v>
      </c>
      <c r="E1562" t="s">
        <v>22</v>
      </c>
      <c r="F1562" t="s">
        <v>54</v>
      </c>
      <c r="G1562">
        <v>80081.259999999995</v>
      </c>
      <c r="H1562" t="s">
        <v>20</v>
      </c>
      <c r="I1562">
        <v>0</v>
      </c>
      <c r="J1562">
        <v>20</v>
      </c>
      <c r="K1562">
        <v>0</v>
      </c>
      <c r="L1562">
        <v>0</v>
      </c>
    </row>
    <row r="1563" spans="1:12">
      <c r="A1563">
        <v>8140648</v>
      </c>
      <c r="B1563">
        <v>34</v>
      </c>
      <c r="C1563" t="s">
        <v>12</v>
      </c>
      <c r="D1563" t="s">
        <v>21</v>
      </c>
      <c r="E1563" t="s">
        <v>18</v>
      </c>
      <c r="F1563" t="s">
        <v>26</v>
      </c>
      <c r="G1563">
        <v>201033.48</v>
      </c>
      <c r="H1563" t="s">
        <v>20</v>
      </c>
      <c r="I1563">
        <v>0</v>
      </c>
      <c r="J1563">
        <v>40</v>
      </c>
      <c r="K1563">
        <v>0</v>
      </c>
      <c r="L1563">
        <v>0</v>
      </c>
    </row>
    <row r="1564" spans="1:12">
      <c r="A1564">
        <v>8141596</v>
      </c>
      <c r="B1564">
        <v>44</v>
      </c>
      <c r="C1564" t="s">
        <v>12</v>
      </c>
      <c r="D1564" t="s">
        <v>24</v>
      </c>
      <c r="E1564" t="s">
        <v>25</v>
      </c>
      <c r="F1564" t="s">
        <v>27</v>
      </c>
      <c r="G1564">
        <v>20924.330000000002</v>
      </c>
      <c r="H1564" t="s">
        <v>20</v>
      </c>
      <c r="I1564">
        <v>0</v>
      </c>
      <c r="J1564">
        <v>45</v>
      </c>
      <c r="K1564">
        <v>15024</v>
      </c>
      <c r="L1564">
        <v>1</v>
      </c>
    </row>
    <row r="1565" spans="1:12">
      <c r="A1565">
        <v>8142846</v>
      </c>
      <c r="B1565">
        <v>32</v>
      </c>
      <c r="C1565" t="s">
        <v>36</v>
      </c>
      <c r="D1565" t="s">
        <v>21</v>
      </c>
      <c r="E1565" t="s">
        <v>25</v>
      </c>
      <c r="F1565" t="s">
        <v>54</v>
      </c>
      <c r="G1565">
        <v>35745.96</v>
      </c>
      <c r="H1565" t="s">
        <v>20</v>
      </c>
      <c r="I1565">
        <v>0</v>
      </c>
      <c r="J1565">
        <v>43</v>
      </c>
      <c r="K1565">
        <v>0</v>
      </c>
      <c r="L1565">
        <v>0</v>
      </c>
    </row>
    <row r="1566" spans="1:12">
      <c r="A1566">
        <v>8154747</v>
      </c>
      <c r="B1566">
        <v>20</v>
      </c>
      <c r="C1566" t="s">
        <v>50</v>
      </c>
      <c r="D1566" t="s">
        <v>13</v>
      </c>
      <c r="E1566" t="s">
        <v>18</v>
      </c>
      <c r="F1566" t="s">
        <v>50</v>
      </c>
      <c r="G1566">
        <v>109853.44</v>
      </c>
      <c r="H1566" t="s">
        <v>20</v>
      </c>
      <c r="I1566">
        <v>0</v>
      </c>
      <c r="J1566">
        <v>40</v>
      </c>
      <c r="K1566">
        <v>0</v>
      </c>
      <c r="L1566">
        <v>0</v>
      </c>
    </row>
    <row r="1567" spans="1:12">
      <c r="A1567">
        <v>8156756</v>
      </c>
      <c r="B1567">
        <v>25</v>
      </c>
      <c r="C1567" t="s">
        <v>34</v>
      </c>
      <c r="D1567" t="s">
        <v>44</v>
      </c>
      <c r="E1567" t="s">
        <v>18</v>
      </c>
      <c r="F1567" t="s">
        <v>26</v>
      </c>
      <c r="G1567">
        <v>74054.02</v>
      </c>
      <c r="H1567" t="s">
        <v>20</v>
      </c>
      <c r="I1567">
        <v>0</v>
      </c>
      <c r="J1567">
        <v>15</v>
      </c>
      <c r="K1567">
        <v>0</v>
      </c>
      <c r="L1567">
        <v>0</v>
      </c>
    </row>
    <row r="1568" spans="1:12">
      <c r="A1568">
        <v>8157495</v>
      </c>
      <c r="B1568">
        <v>60</v>
      </c>
      <c r="C1568" t="s">
        <v>12</v>
      </c>
      <c r="D1568" t="s">
        <v>52</v>
      </c>
      <c r="E1568" t="s">
        <v>22</v>
      </c>
      <c r="F1568" t="s">
        <v>29</v>
      </c>
      <c r="G1568">
        <v>345263.49</v>
      </c>
      <c r="H1568" t="s">
        <v>16</v>
      </c>
      <c r="I1568">
        <v>0</v>
      </c>
      <c r="J1568">
        <v>40</v>
      </c>
      <c r="K1568">
        <v>0</v>
      </c>
      <c r="L1568">
        <v>0</v>
      </c>
    </row>
    <row r="1569" spans="1:12">
      <c r="A1569">
        <v>8161040</v>
      </c>
      <c r="B1569">
        <v>19</v>
      </c>
      <c r="C1569" t="s">
        <v>12</v>
      </c>
      <c r="D1569" t="s">
        <v>13</v>
      </c>
      <c r="E1569" t="s">
        <v>18</v>
      </c>
      <c r="F1569" t="s">
        <v>30</v>
      </c>
      <c r="G1569">
        <v>101145.88</v>
      </c>
      <c r="H1569" t="s">
        <v>16</v>
      </c>
      <c r="I1569">
        <v>0</v>
      </c>
      <c r="J1569">
        <v>30</v>
      </c>
      <c r="K1569">
        <v>0</v>
      </c>
      <c r="L1569">
        <v>0</v>
      </c>
    </row>
    <row r="1570" spans="1:12">
      <c r="A1570">
        <v>8165976</v>
      </c>
      <c r="B1570">
        <v>38</v>
      </c>
      <c r="C1570" t="s">
        <v>12</v>
      </c>
      <c r="D1570" t="s">
        <v>21</v>
      </c>
      <c r="E1570" t="s">
        <v>25</v>
      </c>
      <c r="F1570" t="s">
        <v>29</v>
      </c>
      <c r="G1570">
        <v>39979.199999999997</v>
      </c>
      <c r="H1570" t="s">
        <v>20</v>
      </c>
      <c r="I1570">
        <v>0</v>
      </c>
      <c r="J1570">
        <v>65</v>
      </c>
      <c r="K1570">
        <v>9245</v>
      </c>
      <c r="L1570">
        <v>1</v>
      </c>
    </row>
    <row r="1571" spans="1:12">
      <c r="A1571">
        <v>8168783</v>
      </c>
      <c r="B1571">
        <v>22</v>
      </c>
      <c r="C1571" t="s">
        <v>12</v>
      </c>
      <c r="D1571" t="s">
        <v>21</v>
      </c>
      <c r="E1571" t="s">
        <v>18</v>
      </c>
      <c r="F1571" t="s">
        <v>23</v>
      </c>
      <c r="G1571">
        <v>99136.05</v>
      </c>
      <c r="H1571" t="s">
        <v>16</v>
      </c>
      <c r="I1571">
        <v>0</v>
      </c>
      <c r="J1571">
        <v>40</v>
      </c>
      <c r="K1571">
        <v>0</v>
      </c>
      <c r="L1571">
        <v>0</v>
      </c>
    </row>
    <row r="1572" spans="1:12">
      <c r="A1572">
        <v>8172716</v>
      </c>
      <c r="B1572">
        <v>51</v>
      </c>
      <c r="C1572" t="s">
        <v>35</v>
      </c>
      <c r="D1572" t="s">
        <v>39</v>
      </c>
      <c r="E1572" t="s">
        <v>22</v>
      </c>
      <c r="F1572" t="s">
        <v>39</v>
      </c>
      <c r="G1572">
        <v>48110.95</v>
      </c>
      <c r="H1572" t="s">
        <v>20</v>
      </c>
      <c r="I1572">
        <v>0</v>
      </c>
      <c r="J1572">
        <v>60</v>
      </c>
      <c r="K1572">
        <v>27828</v>
      </c>
      <c r="L1572">
        <v>1</v>
      </c>
    </row>
    <row r="1573" spans="1:12">
      <c r="A1573">
        <v>8174004</v>
      </c>
      <c r="B1573">
        <v>63</v>
      </c>
      <c r="C1573" t="s">
        <v>12</v>
      </c>
      <c r="D1573" t="s">
        <v>21</v>
      </c>
      <c r="E1573" t="s">
        <v>25</v>
      </c>
      <c r="F1573" t="s">
        <v>30</v>
      </c>
      <c r="G1573">
        <v>44979.07</v>
      </c>
      <c r="H1573" t="s">
        <v>20</v>
      </c>
      <c r="I1573">
        <v>0</v>
      </c>
      <c r="J1573">
        <v>35</v>
      </c>
      <c r="K1573">
        <v>0</v>
      </c>
      <c r="L1573">
        <v>0</v>
      </c>
    </row>
    <row r="1574" spans="1:12">
      <c r="A1574">
        <v>8180215</v>
      </c>
      <c r="B1574">
        <v>39</v>
      </c>
      <c r="C1574" t="s">
        <v>12</v>
      </c>
      <c r="D1574" t="s">
        <v>17</v>
      </c>
      <c r="E1574" t="s">
        <v>25</v>
      </c>
      <c r="F1574" t="s">
        <v>23</v>
      </c>
      <c r="G1574">
        <v>421075.3</v>
      </c>
      <c r="H1574" t="s">
        <v>16</v>
      </c>
      <c r="I1574">
        <v>0</v>
      </c>
      <c r="J1574">
        <v>25</v>
      </c>
      <c r="K1574">
        <v>0</v>
      </c>
      <c r="L1574">
        <v>1</v>
      </c>
    </row>
    <row r="1575" spans="1:12">
      <c r="A1575">
        <v>8181245</v>
      </c>
      <c r="B1575">
        <v>31</v>
      </c>
      <c r="C1575" t="s">
        <v>12</v>
      </c>
      <c r="D1575" t="s">
        <v>21</v>
      </c>
      <c r="E1575" t="s">
        <v>18</v>
      </c>
      <c r="F1575" t="s">
        <v>15</v>
      </c>
      <c r="G1575">
        <v>191779.35</v>
      </c>
      <c r="H1575" t="s">
        <v>16</v>
      </c>
      <c r="I1575">
        <v>0</v>
      </c>
      <c r="J1575">
        <v>20</v>
      </c>
      <c r="K1575">
        <v>0</v>
      </c>
      <c r="L1575">
        <v>0</v>
      </c>
    </row>
    <row r="1576" spans="1:12">
      <c r="A1576">
        <v>8182397</v>
      </c>
      <c r="B1576">
        <v>30</v>
      </c>
      <c r="C1576" t="s">
        <v>12</v>
      </c>
      <c r="D1576" t="s">
        <v>24</v>
      </c>
      <c r="E1576" t="s">
        <v>18</v>
      </c>
      <c r="F1576" t="s">
        <v>30</v>
      </c>
      <c r="G1576">
        <v>116063</v>
      </c>
      <c r="H1576" t="s">
        <v>20</v>
      </c>
      <c r="I1576">
        <v>0</v>
      </c>
      <c r="J1576">
        <v>40</v>
      </c>
      <c r="K1576">
        <v>5623</v>
      </c>
      <c r="L1576">
        <v>1</v>
      </c>
    </row>
    <row r="1577" spans="1:12">
      <c r="A1577">
        <v>8182945</v>
      </c>
      <c r="B1577">
        <v>47</v>
      </c>
      <c r="C1577" t="s">
        <v>12</v>
      </c>
      <c r="D1577" t="s">
        <v>21</v>
      </c>
      <c r="E1577" t="s">
        <v>25</v>
      </c>
      <c r="F1577" t="s">
        <v>23</v>
      </c>
      <c r="G1577">
        <v>22161.439999999999</v>
      </c>
      <c r="H1577" t="s">
        <v>20</v>
      </c>
      <c r="I1577">
        <v>0</v>
      </c>
      <c r="J1577">
        <v>50</v>
      </c>
      <c r="K1577">
        <v>7489</v>
      </c>
      <c r="L1577">
        <v>1</v>
      </c>
    </row>
    <row r="1578" spans="1:12">
      <c r="A1578">
        <v>8183160</v>
      </c>
      <c r="B1578">
        <v>32</v>
      </c>
      <c r="C1578" t="s">
        <v>36</v>
      </c>
      <c r="D1578" t="s">
        <v>13</v>
      </c>
      <c r="E1578" t="s">
        <v>25</v>
      </c>
      <c r="F1578" t="s">
        <v>15</v>
      </c>
      <c r="G1578">
        <v>40578.25</v>
      </c>
      <c r="H1578" t="s">
        <v>20</v>
      </c>
      <c r="I1578">
        <v>0</v>
      </c>
      <c r="J1578">
        <v>40</v>
      </c>
      <c r="K1578">
        <v>0</v>
      </c>
      <c r="L1578">
        <v>0</v>
      </c>
    </row>
    <row r="1579" spans="1:12">
      <c r="A1579">
        <v>8187549</v>
      </c>
      <c r="B1579">
        <v>30</v>
      </c>
      <c r="C1579" t="s">
        <v>12</v>
      </c>
      <c r="D1579" t="s">
        <v>31</v>
      </c>
      <c r="E1579" t="s">
        <v>18</v>
      </c>
      <c r="F1579" t="s">
        <v>45</v>
      </c>
      <c r="G1579">
        <v>188614.92</v>
      </c>
      <c r="H1579" t="s">
        <v>20</v>
      </c>
      <c r="I1579">
        <v>0</v>
      </c>
      <c r="J1579">
        <v>45</v>
      </c>
      <c r="K1579">
        <v>0</v>
      </c>
      <c r="L1579">
        <v>0</v>
      </c>
    </row>
    <row r="1580" spans="1:12">
      <c r="A1580">
        <v>8202083</v>
      </c>
      <c r="B1580">
        <v>51</v>
      </c>
      <c r="C1580" t="s">
        <v>12</v>
      </c>
      <c r="D1580" t="s">
        <v>17</v>
      </c>
      <c r="E1580" t="s">
        <v>25</v>
      </c>
      <c r="F1580" t="s">
        <v>30</v>
      </c>
      <c r="G1580">
        <v>26439.279999999999</v>
      </c>
      <c r="H1580" t="s">
        <v>20</v>
      </c>
      <c r="I1580">
        <v>0</v>
      </c>
      <c r="J1580">
        <v>45</v>
      </c>
      <c r="K1580">
        <v>5178</v>
      </c>
      <c r="L1580">
        <v>1</v>
      </c>
    </row>
    <row r="1581" spans="1:12">
      <c r="A1581">
        <v>8208471</v>
      </c>
      <c r="B1581">
        <v>26</v>
      </c>
      <c r="C1581" t="s">
        <v>12</v>
      </c>
      <c r="D1581" t="s">
        <v>13</v>
      </c>
      <c r="E1581" t="s">
        <v>25</v>
      </c>
      <c r="F1581" t="s">
        <v>30</v>
      </c>
      <c r="G1581">
        <v>42713.56</v>
      </c>
      <c r="H1581" t="s">
        <v>20</v>
      </c>
      <c r="I1581">
        <v>0</v>
      </c>
      <c r="J1581">
        <v>40</v>
      </c>
      <c r="K1581">
        <v>0</v>
      </c>
      <c r="L1581">
        <v>0</v>
      </c>
    </row>
    <row r="1582" spans="1:12">
      <c r="A1582">
        <v>8211774</v>
      </c>
      <c r="B1582">
        <v>50</v>
      </c>
      <c r="C1582" t="s">
        <v>35</v>
      </c>
      <c r="D1582" t="s">
        <v>33</v>
      </c>
      <c r="E1582" t="s">
        <v>18</v>
      </c>
      <c r="F1582" t="s">
        <v>39</v>
      </c>
      <c r="G1582">
        <v>103977.33</v>
      </c>
      <c r="H1582" t="s">
        <v>20</v>
      </c>
      <c r="I1582">
        <v>0</v>
      </c>
      <c r="J1582">
        <v>50</v>
      </c>
      <c r="K1582">
        <v>0</v>
      </c>
      <c r="L1582">
        <v>0</v>
      </c>
    </row>
    <row r="1583" spans="1:12">
      <c r="A1583">
        <v>8217729</v>
      </c>
      <c r="B1583">
        <v>34</v>
      </c>
      <c r="C1583" t="s">
        <v>12</v>
      </c>
      <c r="D1583" t="s">
        <v>21</v>
      </c>
      <c r="E1583" t="s">
        <v>25</v>
      </c>
      <c r="F1583" t="s">
        <v>23</v>
      </c>
      <c r="G1583">
        <v>23817.5</v>
      </c>
      <c r="H1583" t="s">
        <v>20</v>
      </c>
      <c r="I1583">
        <v>0</v>
      </c>
      <c r="J1583">
        <v>40</v>
      </c>
      <c r="K1583">
        <v>0</v>
      </c>
      <c r="L1583">
        <v>0</v>
      </c>
    </row>
    <row r="1584" spans="1:12">
      <c r="A1584">
        <v>8220167</v>
      </c>
      <c r="B1584">
        <v>45</v>
      </c>
      <c r="C1584" t="s">
        <v>36</v>
      </c>
      <c r="D1584" t="s">
        <v>13</v>
      </c>
      <c r="E1584" t="s">
        <v>25</v>
      </c>
      <c r="F1584" t="s">
        <v>27</v>
      </c>
      <c r="G1584">
        <v>22778.959999999999</v>
      </c>
      <c r="H1584" t="s">
        <v>20</v>
      </c>
      <c r="I1584">
        <v>0</v>
      </c>
      <c r="J1584">
        <v>40</v>
      </c>
      <c r="K1584">
        <v>8446</v>
      </c>
      <c r="L1584">
        <v>1</v>
      </c>
    </row>
    <row r="1585" spans="1:12">
      <c r="A1585">
        <v>8223188</v>
      </c>
      <c r="B1585">
        <v>24</v>
      </c>
      <c r="C1585" t="s">
        <v>12</v>
      </c>
      <c r="D1585" t="s">
        <v>21</v>
      </c>
      <c r="E1585" t="s">
        <v>18</v>
      </c>
      <c r="F1585" t="s">
        <v>30</v>
      </c>
      <c r="G1585">
        <v>223001.87</v>
      </c>
      <c r="H1585" t="s">
        <v>20</v>
      </c>
      <c r="I1585">
        <v>0</v>
      </c>
      <c r="J1585">
        <v>40</v>
      </c>
      <c r="K1585">
        <v>0</v>
      </c>
      <c r="L1585">
        <v>0</v>
      </c>
    </row>
    <row r="1586" spans="1:12">
      <c r="A1586">
        <v>8229099</v>
      </c>
      <c r="B1586">
        <v>33</v>
      </c>
      <c r="C1586" t="s">
        <v>12</v>
      </c>
      <c r="D1586" t="s">
        <v>21</v>
      </c>
      <c r="E1586" t="s">
        <v>25</v>
      </c>
      <c r="F1586" t="s">
        <v>19</v>
      </c>
      <c r="G1586">
        <v>18669.580000000002</v>
      </c>
      <c r="H1586" t="s">
        <v>20</v>
      </c>
      <c r="I1586">
        <v>0</v>
      </c>
      <c r="J1586">
        <v>40</v>
      </c>
      <c r="K1586">
        <v>0</v>
      </c>
      <c r="L1586">
        <v>0</v>
      </c>
    </row>
    <row r="1587" spans="1:12">
      <c r="A1587">
        <v>8232152</v>
      </c>
      <c r="B1587">
        <v>20</v>
      </c>
      <c r="C1587" t="s">
        <v>12</v>
      </c>
      <c r="D1587" t="s">
        <v>21</v>
      </c>
      <c r="E1587" t="s">
        <v>18</v>
      </c>
      <c r="F1587" t="s">
        <v>45</v>
      </c>
      <c r="G1587">
        <v>23209.3</v>
      </c>
      <c r="H1587" t="s">
        <v>20</v>
      </c>
      <c r="I1587">
        <v>0</v>
      </c>
      <c r="J1587">
        <v>40</v>
      </c>
      <c r="K1587">
        <v>0</v>
      </c>
      <c r="L1587">
        <v>0</v>
      </c>
    </row>
    <row r="1588" spans="1:12">
      <c r="A1588">
        <v>8232668</v>
      </c>
      <c r="B1588">
        <v>66</v>
      </c>
      <c r="C1588" t="s">
        <v>12</v>
      </c>
      <c r="D1588" t="s">
        <v>21</v>
      </c>
      <c r="E1588" t="s">
        <v>25</v>
      </c>
      <c r="F1588" t="s">
        <v>45</v>
      </c>
      <c r="G1588">
        <v>21798.6</v>
      </c>
      <c r="H1588" t="s">
        <v>20</v>
      </c>
      <c r="I1588">
        <v>0</v>
      </c>
      <c r="J1588">
        <v>10</v>
      </c>
      <c r="K1588">
        <v>0</v>
      </c>
      <c r="L1588">
        <v>0</v>
      </c>
    </row>
    <row r="1589" spans="1:12">
      <c r="A1589">
        <v>8235516</v>
      </c>
      <c r="B1589">
        <v>31</v>
      </c>
      <c r="C1589" t="s">
        <v>34</v>
      </c>
      <c r="D1589" t="s">
        <v>31</v>
      </c>
      <c r="E1589" t="s">
        <v>25</v>
      </c>
      <c r="F1589" t="s">
        <v>27</v>
      </c>
      <c r="G1589">
        <v>52742.7</v>
      </c>
      <c r="H1589" t="s">
        <v>20</v>
      </c>
      <c r="I1589">
        <v>0</v>
      </c>
      <c r="J1589">
        <v>50</v>
      </c>
      <c r="K1589">
        <v>0</v>
      </c>
      <c r="L1589">
        <v>0</v>
      </c>
    </row>
    <row r="1590" spans="1:12">
      <c r="A1590">
        <v>8246256</v>
      </c>
      <c r="B1590">
        <v>60</v>
      </c>
      <c r="C1590" t="s">
        <v>12</v>
      </c>
      <c r="D1590" t="s">
        <v>17</v>
      </c>
      <c r="E1590" t="s">
        <v>25</v>
      </c>
      <c r="F1590" t="s">
        <v>23</v>
      </c>
      <c r="G1590">
        <v>46689.99</v>
      </c>
      <c r="H1590" t="s">
        <v>20</v>
      </c>
      <c r="I1590">
        <v>0</v>
      </c>
      <c r="J1590">
        <v>40</v>
      </c>
      <c r="K1590">
        <v>982</v>
      </c>
      <c r="L1590">
        <v>1</v>
      </c>
    </row>
    <row r="1591" spans="1:12">
      <c r="A1591">
        <v>8253605</v>
      </c>
      <c r="B1591">
        <v>37</v>
      </c>
      <c r="C1591" t="s">
        <v>40</v>
      </c>
      <c r="D1591" t="s">
        <v>21</v>
      </c>
      <c r="E1591" t="s">
        <v>25</v>
      </c>
      <c r="F1591" t="s">
        <v>23</v>
      </c>
      <c r="G1591">
        <v>27784.15</v>
      </c>
      <c r="H1591" t="s">
        <v>20</v>
      </c>
      <c r="I1591">
        <v>0</v>
      </c>
      <c r="J1591">
        <v>40</v>
      </c>
      <c r="K1591">
        <v>10752</v>
      </c>
      <c r="L1591">
        <v>1</v>
      </c>
    </row>
    <row r="1592" spans="1:12">
      <c r="A1592">
        <v>8254141</v>
      </c>
      <c r="B1592">
        <v>24</v>
      </c>
      <c r="C1592" t="s">
        <v>12</v>
      </c>
      <c r="D1592" t="s">
        <v>53</v>
      </c>
      <c r="E1592" t="s">
        <v>18</v>
      </c>
      <c r="F1592" t="s">
        <v>46</v>
      </c>
      <c r="G1592">
        <v>75883.25</v>
      </c>
      <c r="H1592" t="s">
        <v>20</v>
      </c>
      <c r="I1592">
        <v>0</v>
      </c>
      <c r="J1592">
        <v>36</v>
      </c>
      <c r="K1592">
        <v>0</v>
      </c>
      <c r="L1592">
        <v>0</v>
      </c>
    </row>
    <row r="1593" spans="1:12">
      <c r="A1593">
        <v>8263510</v>
      </c>
      <c r="B1593">
        <v>24</v>
      </c>
      <c r="C1593" t="s">
        <v>12</v>
      </c>
      <c r="D1593" t="s">
        <v>13</v>
      </c>
      <c r="E1593" t="s">
        <v>25</v>
      </c>
      <c r="F1593" t="s">
        <v>26</v>
      </c>
      <c r="G1593">
        <v>21758.27</v>
      </c>
      <c r="H1593" t="s">
        <v>20</v>
      </c>
      <c r="I1593">
        <v>0</v>
      </c>
      <c r="J1593">
        <v>35</v>
      </c>
      <c r="K1593">
        <v>0</v>
      </c>
      <c r="L1593">
        <v>0</v>
      </c>
    </row>
    <row r="1594" spans="1:12">
      <c r="A1594">
        <v>8265285</v>
      </c>
      <c r="B1594">
        <v>30</v>
      </c>
      <c r="C1594" t="s">
        <v>12</v>
      </c>
      <c r="D1594" t="s">
        <v>13</v>
      </c>
      <c r="E1594" t="s">
        <v>18</v>
      </c>
      <c r="F1594" t="s">
        <v>39</v>
      </c>
      <c r="G1594">
        <v>169224.91</v>
      </c>
      <c r="H1594" t="s">
        <v>20</v>
      </c>
      <c r="I1594">
        <v>0</v>
      </c>
      <c r="J1594">
        <v>40</v>
      </c>
      <c r="K1594">
        <v>0</v>
      </c>
      <c r="L1594">
        <v>0</v>
      </c>
    </row>
    <row r="1595" spans="1:12">
      <c r="A1595">
        <v>8269839</v>
      </c>
      <c r="B1595">
        <v>29</v>
      </c>
      <c r="C1595" t="s">
        <v>36</v>
      </c>
      <c r="D1595" t="s">
        <v>21</v>
      </c>
      <c r="E1595" t="s">
        <v>25</v>
      </c>
      <c r="F1595" t="s">
        <v>19</v>
      </c>
      <c r="G1595">
        <v>16846.91</v>
      </c>
      <c r="H1595" t="s">
        <v>20</v>
      </c>
      <c r="I1595">
        <v>0</v>
      </c>
      <c r="J1595">
        <v>40</v>
      </c>
      <c r="K1595">
        <v>0</v>
      </c>
      <c r="L1595">
        <v>0</v>
      </c>
    </row>
    <row r="1596" spans="1:12">
      <c r="A1596">
        <v>8272164</v>
      </c>
      <c r="B1596">
        <v>42</v>
      </c>
      <c r="C1596" t="s">
        <v>34</v>
      </c>
      <c r="D1596" t="s">
        <v>24</v>
      </c>
      <c r="E1596" t="s">
        <v>25</v>
      </c>
      <c r="F1596" t="s">
        <v>30</v>
      </c>
      <c r="G1596">
        <v>39354.85</v>
      </c>
      <c r="H1596" t="s">
        <v>20</v>
      </c>
      <c r="I1596">
        <v>0</v>
      </c>
      <c r="J1596">
        <v>48</v>
      </c>
      <c r="K1596">
        <v>0</v>
      </c>
      <c r="L1596">
        <v>0</v>
      </c>
    </row>
    <row r="1597" spans="1:12">
      <c r="A1597">
        <v>8273606</v>
      </c>
      <c r="B1597">
        <v>26</v>
      </c>
      <c r="C1597" t="s">
        <v>12</v>
      </c>
      <c r="D1597" t="s">
        <v>17</v>
      </c>
      <c r="E1597" t="s">
        <v>18</v>
      </c>
      <c r="F1597" t="s">
        <v>29</v>
      </c>
      <c r="G1597">
        <v>84616.57</v>
      </c>
      <c r="H1597" t="s">
        <v>16</v>
      </c>
      <c r="I1597">
        <v>0</v>
      </c>
      <c r="J1597">
        <v>15</v>
      </c>
      <c r="K1597">
        <v>0</v>
      </c>
      <c r="L1597">
        <v>0</v>
      </c>
    </row>
    <row r="1598" spans="1:12">
      <c r="A1598">
        <v>8275416</v>
      </c>
      <c r="B1598">
        <v>43</v>
      </c>
      <c r="C1598" t="s">
        <v>12</v>
      </c>
      <c r="D1598" t="s">
        <v>42</v>
      </c>
      <c r="E1598" t="s">
        <v>14</v>
      </c>
      <c r="F1598" t="s">
        <v>15</v>
      </c>
      <c r="G1598">
        <v>121900.47</v>
      </c>
      <c r="H1598" t="s">
        <v>16</v>
      </c>
      <c r="I1598">
        <v>0</v>
      </c>
      <c r="J1598">
        <v>40</v>
      </c>
      <c r="K1598">
        <v>0</v>
      </c>
      <c r="L1598">
        <v>0</v>
      </c>
    </row>
    <row r="1599" spans="1:12">
      <c r="A1599">
        <v>8279749</v>
      </c>
      <c r="B1599">
        <v>26</v>
      </c>
      <c r="C1599" t="s">
        <v>12</v>
      </c>
      <c r="D1599" t="s">
        <v>38</v>
      </c>
      <c r="E1599" t="s">
        <v>18</v>
      </c>
      <c r="F1599" t="s">
        <v>19</v>
      </c>
      <c r="G1599">
        <v>41447.11</v>
      </c>
      <c r="H1599" t="s">
        <v>20</v>
      </c>
      <c r="I1599">
        <v>0</v>
      </c>
      <c r="J1599">
        <v>40</v>
      </c>
      <c r="K1599">
        <v>0</v>
      </c>
      <c r="L1599">
        <v>0</v>
      </c>
    </row>
    <row r="1600" spans="1:12">
      <c r="A1600">
        <v>8281011</v>
      </c>
      <c r="B1600">
        <v>40</v>
      </c>
      <c r="C1600" t="s">
        <v>12</v>
      </c>
      <c r="D1600" t="s">
        <v>21</v>
      </c>
      <c r="E1600" t="s">
        <v>25</v>
      </c>
      <c r="F1600" t="s">
        <v>29</v>
      </c>
      <c r="G1600">
        <v>30124.74</v>
      </c>
      <c r="H1600" t="s">
        <v>20</v>
      </c>
      <c r="I1600">
        <v>0</v>
      </c>
      <c r="J1600">
        <v>40</v>
      </c>
      <c r="K1600">
        <v>0</v>
      </c>
      <c r="L1600">
        <v>1</v>
      </c>
    </row>
    <row r="1601" spans="1:12">
      <c r="A1601">
        <v>8281511</v>
      </c>
      <c r="B1601">
        <v>59</v>
      </c>
      <c r="C1601" t="s">
        <v>34</v>
      </c>
      <c r="D1601" t="s">
        <v>33</v>
      </c>
      <c r="E1601" t="s">
        <v>25</v>
      </c>
      <c r="F1601" t="s">
        <v>26</v>
      </c>
      <c r="G1601">
        <v>27530.79</v>
      </c>
      <c r="H1601" t="s">
        <v>20</v>
      </c>
      <c r="I1601">
        <v>0</v>
      </c>
      <c r="J1601">
        <v>40</v>
      </c>
      <c r="K1601">
        <v>2259</v>
      </c>
      <c r="L1601">
        <v>1</v>
      </c>
    </row>
    <row r="1602" spans="1:12">
      <c r="A1602">
        <v>8281694</v>
      </c>
      <c r="B1602">
        <v>26</v>
      </c>
      <c r="C1602" t="s">
        <v>12</v>
      </c>
      <c r="D1602" t="s">
        <v>24</v>
      </c>
      <c r="E1602" t="s">
        <v>18</v>
      </c>
      <c r="F1602" t="s">
        <v>39</v>
      </c>
      <c r="G1602">
        <v>51172.07</v>
      </c>
      <c r="H1602" t="s">
        <v>16</v>
      </c>
      <c r="I1602">
        <v>0</v>
      </c>
      <c r="J1602">
        <v>40</v>
      </c>
      <c r="K1602">
        <v>0</v>
      </c>
      <c r="L1602">
        <v>0</v>
      </c>
    </row>
    <row r="1603" spans="1:12">
      <c r="A1603">
        <v>8284352</v>
      </c>
      <c r="B1603">
        <v>47</v>
      </c>
      <c r="C1603" t="s">
        <v>50</v>
      </c>
      <c r="D1603" t="s">
        <v>24</v>
      </c>
      <c r="E1603" t="s">
        <v>25</v>
      </c>
      <c r="F1603" t="s">
        <v>50</v>
      </c>
      <c r="G1603">
        <v>36169.71</v>
      </c>
      <c r="H1603" t="s">
        <v>20</v>
      </c>
      <c r="I1603">
        <v>0</v>
      </c>
      <c r="J1603">
        <v>36</v>
      </c>
      <c r="K1603">
        <v>1811</v>
      </c>
      <c r="L1603">
        <v>1</v>
      </c>
    </row>
    <row r="1604" spans="1:12">
      <c r="A1604">
        <v>8285879</v>
      </c>
      <c r="B1604">
        <v>32</v>
      </c>
      <c r="C1604" t="s">
        <v>12</v>
      </c>
      <c r="D1604" t="s">
        <v>21</v>
      </c>
      <c r="E1604" t="s">
        <v>14</v>
      </c>
      <c r="F1604" t="s">
        <v>23</v>
      </c>
      <c r="G1604">
        <v>163076.41</v>
      </c>
      <c r="H1604" t="s">
        <v>16</v>
      </c>
      <c r="I1604">
        <v>0</v>
      </c>
      <c r="J1604">
        <v>40</v>
      </c>
      <c r="K1604">
        <v>0</v>
      </c>
      <c r="L1604">
        <v>0</v>
      </c>
    </row>
    <row r="1605" spans="1:12">
      <c r="A1605">
        <v>8285944</v>
      </c>
      <c r="B1605">
        <v>27</v>
      </c>
      <c r="C1605" t="s">
        <v>34</v>
      </c>
      <c r="D1605" t="s">
        <v>21</v>
      </c>
      <c r="E1605" t="s">
        <v>18</v>
      </c>
      <c r="F1605" t="s">
        <v>46</v>
      </c>
      <c r="G1605">
        <v>117719.17</v>
      </c>
      <c r="H1605" t="s">
        <v>20</v>
      </c>
      <c r="I1605">
        <v>0</v>
      </c>
      <c r="J1605">
        <v>80</v>
      </c>
      <c r="K1605">
        <v>0</v>
      </c>
      <c r="L1605">
        <v>0</v>
      </c>
    </row>
    <row r="1606" spans="1:12">
      <c r="A1606">
        <v>8295608</v>
      </c>
      <c r="B1606">
        <v>38</v>
      </c>
      <c r="C1606" t="s">
        <v>36</v>
      </c>
      <c r="D1606" t="s">
        <v>21</v>
      </c>
      <c r="E1606" t="s">
        <v>25</v>
      </c>
      <c r="F1606" t="s">
        <v>19</v>
      </c>
      <c r="G1606">
        <v>59260.14</v>
      </c>
      <c r="H1606" t="s">
        <v>20</v>
      </c>
      <c r="I1606">
        <v>0</v>
      </c>
      <c r="J1606">
        <v>20</v>
      </c>
      <c r="K1606">
        <v>0</v>
      </c>
      <c r="L1606">
        <v>0</v>
      </c>
    </row>
    <row r="1607" spans="1:12">
      <c r="A1607">
        <v>8297586</v>
      </c>
      <c r="B1607">
        <v>49</v>
      </c>
      <c r="C1607" t="s">
        <v>12</v>
      </c>
      <c r="D1607" t="s">
        <v>33</v>
      </c>
      <c r="E1607" t="s">
        <v>25</v>
      </c>
      <c r="F1607" t="s">
        <v>27</v>
      </c>
      <c r="G1607">
        <v>40329.54</v>
      </c>
      <c r="H1607" t="s">
        <v>20</v>
      </c>
      <c r="I1607">
        <v>1977</v>
      </c>
      <c r="J1607">
        <v>40</v>
      </c>
      <c r="K1607">
        <v>6496</v>
      </c>
      <c r="L1607">
        <v>1</v>
      </c>
    </row>
    <row r="1608" spans="1:12">
      <c r="A1608">
        <v>8299017</v>
      </c>
      <c r="B1608">
        <v>41</v>
      </c>
      <c r="C1608" t="s">
        <v>12</v>
      </c>
      <c r="D1608" t="s">
        <v>21</v>
      </c>
      <c r="E1608" t="s">
        <v>22</v>
      </c>
      <c r="F1608" t="s">
        <v>26</v>
      </c>
      <c r="G1608">
        <v>122514.84</v>
      </c>
      <c r="H1608" t="s">
        <v>20</v>
      </c>
      <c r="I1608">
        <v>1559.333333</v>
      </c>
      <c r="J1608">
        <v>40</v>
      </c>
      <c r="K1608">
        <v>0</v>
      </c>
      <c r="L1608">
        <v>0</v>
      </c>
    </row>
    <row r="1609" spans="1:12">
      <c r="A1609">
        <v>8299276</v>
      </c>
      <c r="B1609">
        <v>23</v>
      </c>
      <c r="C1609" t="s">
        <v>12</v>
      </c>
      <c r="D1609" t="s">
        <v>24</v>
      </c>
      <c r="E1609" t="s">
        <v>18</v>
      </c>
      <c r="F1609" t="s">
        <v>27</v>
      </c>
      <c r="G1609">
        <v>191114.32</v>
      </c>
      <c r="H1609" t="s">
        <v>20</v>
      </c>
      <c r="I1609">
        <v>0</v>
      </c>
      <c r="J1609">
        <v>40</v>
      </c>
      <c r="K1609">
        <v>0</v>
      </c>
      <c r="L1609">
        <v>0</v>
      </c>
    </row>
    <row r="1610" spans="1:12">
      <c r="A1610">
        <v>8304027</v>
      </c>
      <c r="B1610">
        <v>28</v>
      </c>
      <c r="C1610" t="s">
        <v>12</v>
      </c>
      <c r="D1610" t="s">
        <v>42</v>
      </c>
      <c r="E1610" t="s">
        <v>32</v>
      </c>
      <c r="F1610" t="s">
        <v>23</v>
      </c>
      <c r="G1610">
        <v>190439.04000000001</v>
      </c>
      <c r="H1610" t="s">
        <v>16</v>
      </c>
      <c r="I1610">
        <v>1492</v>
      </c>
      <c r="J1610">
        <v>35</v>
      </c>
      <c r="K1610">
        <v>0</v>
      </c>
      <c r="L1610">
        <v>0</v>
      </c>
    </row>
    <row r="1611" spans="1:12">
      <c r="A1611">
        <v>8304788</v>
      </c>
      <c r="B1611">
        <v>36</v>
      </c>
      <c r="C1611" t="s">
        <v>12</v>
      </c>
      <c r="D1611" t="s">
        <v>21</v>
      </c>
      <c r="E1611" t="s">
        <v>25</v>
      </c>
      <c r="F1611" t="s">
        <v>19</v>
      </c>
      <c r="G1611">
        <v>32859.42</v>
      </c>
      <c r="H1611" t="s">
        <v>20</v>
      </c>
      <c r="I1611">
        <v>0</v>
      </c>
      <c r="J1611">
        <v>40</v>
      </c>
      <c r="K1611">
        <v>0</v>
      </c>
      <c r="L1611">
        <v>0</v>
      </c>
    </row>
    <row r="1612" spans="1:12">
      <c r="A1612">
        <v>8310034</v>
      </c>
      <c r="B1612">
        <v>24</v>
      </c>
      <c r="C1612" t="s">
        <v>12</v>
      </c>
      <c r="D1612" t="s">
        <v>24</v>
      </c>
      <c r="E1612" t="s">
        <v>18</v>
      </c>
      <c r="F1612" t="s">
        <v>27</v>
      </c>
      <c r="G1612">
        <v>142422.29999999999</v>
      </c>
      <c r="H1612" t="s">
        <v>20</v>
      </c>
      <c r="I1612">
        <v>0</v>
      </c>
      <c r="J1612">
        <v>40</v>
      </c>
      <c r="K1612">
        <v>0</v>
      </c>
      <c r="L1612">
        <v>0</v>
      </c>
    </row>
    <row r="1613" spans="1:12">
      <c r="A1613">
        <v>8313774</v>
      </c>
      <c r="B1613">
        <v>27</v>
      </c>
      <c r="C1613" t="s">
        <v>12</v>
      </c>
      <c r="D1613" t="s">
        <v>21</v>
      </c>
      <c r="E1613" t="s">
        <v>25</v>
      </c>
      <c r="F1613" t="s">
        <v>26</v>
      </c>
      <c r="G1613">
        <v>55006.81</v>
      </c>
      <c r="H1613" t="s">
        <v>20</v>
      </c>
      <c r="I1613">
        <v>0</v>
      </c>
      <c r="J1613">
        <v>50</v>
      </c>
      <c r="K1613">
        <v>0</v>
      </c>
      <c r="L1613">
        <v>0</v>
      </c>
    </row>
    <row r="1614" spans="1:12">
      <c r="A1614">
        <v>8314305</v>
      </c>
      <c r="B1614">
        <v>51</v>
      </c>
      <c r="C1614" t="s">
        <v>12</v>
      </c>
      <c r="D1614" t="s">
        <v>13</v>
      </c>
      <c r="E1614" t="s">
        <v>25</v>
      </c>
      <c r="F1614" t="s">
        <v>27</v>
      </c>
      <c r="G1614">
        <v>115990.3</v>
      </c>
      <c r="H1614" t="s">
        <v>16</v>
      </c>
      <c r="I1614">
        <v>0</v>
      </c>
      <c r="J1614">
        <v>10</v>
      </c>
      <c r="K1614">
        <v>0</v>
      </c>
      <c r="L1614">
        <v>1</v>
      </c>
    </row>
    <row r="1615" spans="1:12">
      <c r="A1615">
        <v>8314903</v>
      </c>
      <c r="B1615">
        <v>30</v>
      </c>
      <c r="C1615" t="s">
        <v>12</v>
      </c>
      <c r="D1615" t="s">
        <v>21</v>
      </c>
      <c r="E1615" t="s">
        <v>18</v>
      </c>
      <c r="F1615" t="s">
        <v>15</v>
      </c>
      <c r="G1615">
        <v>37955.86</v>
      </c>
      <c r="H1615" t="s">
        <v>20</v>
      </c>
      <c r="I1615">
        <v>0</v>
      </c>
      <c r="J1615">
        <v>40</v>
      </c>
      <c r="K1615">
        <v>0</v>
      </c>
      <c r="L1615">
        <v>0</v>
      </c>
    </row>
    <row r="1616" spans="1:12">
      <c r="A1616">
        <v>8315948</v>
      </c>
      <c r="B1616">
        <v>44</v>
      </c>
      <c r="C1616" t="s">
        <v>34</v>
      </c>
      <c r="D1616" t="s">
        <v>21</v>
      </c>
      <c r="E1616" t="s">
        <v>25</v>
      </c>
      <c r="F1616" t="s">
        <v>27</v>
      </c>
      <c r="G1616">
        <v>16006.97</v>
      </c>
      <c r="H1616" t="s">
        <v>20</v>
      </c>
      <c r="I1616">
        <v>1977</v>
      </c>
      <c r="J1616">
        <v>45</v>
      </c>
      <c r="K1616">
        <v>5222</v>
      </c>
      <c r="L1616">
        <v>1</v>
      </c>
    </row>
    <row r="1617" spans="1:12">
      <c r="A1617">
        <v>8317579</v>
      </c>
      <c r="B1617">
        <v>47</v>
      </c>
      <c r="C1617" t="s">
        <v>34</v>
      </c>
      <c r="D1617" t="s">
        <v>24</v>
      </c>
      <c r="E1617" t="s">
        <v>25</v>
      </c>
      <c r="F1617" t="s">
        <v>30</v>
      </c>
      <c r="G1617">
        <v>55972.04</v>
      </c>
      <c r="H1617" t="s">
        <v>20</v>
      </c>
      <c r="I1617">
        <v>0</v>
      </c>
      <c r="J1617">
        <v>40</v>
      </c>
      <c r="K1617">
        <v>0</v>
      </c>
      <c r="L1617">
        <v>0</v>
      </c>
    </row>
    <row r="1618" spans="1:12">
      <c r="A1618">
        <v>8318092</v>
      </c>
      <c r="B1618">
        <v>19</v>
      </c>
      <c r="C1618" t="s">
        <v>12</v>
      </c>
      <c r="D1618" t="s">
        <v>13</v>
      </c>
      <c r="E1618" t="s">
        <v>18</v>
      </c>
      <c r="F1618" t="s">
        <v>30</v>
      </c>
      <c r="G1618">
        <v>134671.12</v>
      </c>
      <c r="H1618" t="s">
        <v>16</v>
      </c>
      <c r="I1618">
        <v>0</v>
      </c>
      <c r="J1618">
        <v>35</v>
      </c>
      <c r="K1618">
        <v>0</v>
      </c>
      <c r="L1618">
        <v>0</v>
      </c>
    </row>
    <row r="1619" spans="1:12">
      <c r="A1619">
        <v>8321288</v>
      </c>
      <c r="B1619">
        <v>31</v>
      </c>
      <c r="C1619" t="s">
        <v>12</v>
      </c>
      <c r="D1619" t="s">
        <v>21</v>
      </c>
      <c r="E1619" t="s">
        <v>22</v>
      </c>
      <c r="F1619" t="s">
        <v>39</v>
      </c>
      <c r="G1619">
        <v>48582.26</v>
      </c>
      <c r="H1619" t="s">
        <v>16</v>
      </c>
      <c r="I1619">
        <v>0</v>
      </c>
      <c r="J1619">
        <v>40</v>
      </c>
      <c r="K1619">
        <v>0</v>
      </c>
      <c r="L1619">
        <v>0</v>
      </c>
    </row>
    <row r="1620" spans="1:12">
      <c r="A1620">
        <v>8323032</v>
      </c>
      <c r="B1620">
        <v>51</v>
      </c>
      <c r="C1620" t="s">
        <v>12</v>
      </c>
      <c r="D1620" t="s">
        <v>21</v>
      </c>
      <c r="E1620" t="s">
        <v>25</v>
      </c>
      <c r="F1620" t="s">
        <v>29</v>
      </c>
      <c r="G1620">
        <v>174275.99</v>
      </c>
      <c r="H1620" t="s">
        <v>16</v>
      </c>
      <c r="I1620">
        <v>0</v>
      </c>
      <c r="J1620">
        <v>40</v>
      </c>
      <c r="K1620">
        <v>0</v>
      </c>
      <c r="L1620">
        <v>0</v>
      </c>
    </row>
    <row r="1621" spans="1:12">
      <c r="A1621">
        <v>8324743</v>
      </c>
      <c r="B1621">
        <v>38</v>
      </c>
      <c r="C1621" t="s">
        <v>12</v>
      </c>
      <c r="D1621" t="s">
        <v>13</v>
      </c>
      <c r="E1621" t="s">
        <v>25</v>
      </c>
      <c r="F1621" t="s">
        <v>45</v>
      </c>
      <c r="G1621">
        <v>26562.14</v>
      </c>
      <c r="H1621" t="s">
        <v>20</v>
      </c>
      <c r="I1621">
        <v>0</v>
      </c>
      <c r="J1621">
        <v>40</v>
      </c>
      <c r="K1621">
        <v>0</v>
      </c>
      <c r="L1621">
        <v>0</v>
      </c>
    </row>
    <row r="1622" spans="1:12">
      <c r="A1622">
        <v>8325108</v>
      </c>
      <c r="B1622">
        <v>57</v>
      </c>
      <c r="C1622" t="s">
        <v>50</v>
      </c>
      <c r="D1622" t="s">
        <v>24</v>
      </c>
      <c r="E1622" t="s">
        <v>25</v>
      </c>
      <c r="F1622" t="s">
        <v>50</v>
      </c>
      <c r="G1622">
        <v>48118.23</v>
      </c>
      <c r="H1622" t="s">
        <v>20</v>
      </c>
      <c r="I1622">
        <v>0</v>
      </c>
      <c r="J1622">
        <v>80</v>
      </c>
      <c r="K1622">
        <v>862</v>
      </c>
      <c r="L1622">
        <v>1</v>
      </c>
    </row>
    <row r="1623" spans="1:12">
      <c r="A1623">
        <v>8333893</v>
      </c>
      <c r="B1623">
        <v>28</v>
      </c>
      <c r="C1623" t="s">
        <v>12</v>
      </c>
      <c r="D1623" t="s">
        <v>13</v>
      </c>
      <c r="E1623" t="s">
        <v>25</v>
      </c>
      <c r="F1623" t="s">
        <v>26</v>
      </c>
      <c r="G1623">
        <v>17654.509999999998</v>
      </c>
      <c r="H1623" t="s">
        <v>20</v>
      </c>
      <c r="I1623">
        <v>0</v>
      </c>
      <c r="J1623">
        <v>60</v>
      </c>
      <c r="K1623">
        <v>10873</v>
      </c>
      <c r="L1623">
        <v>1</v>
      </c>
    </row>
    <row r="1624" spans="1:12">
      <c r="A1624">
        <v>8336066</v>
      </c>
      <c r="B1624">
        <v>18</v>
      </c>
      <c r="C1624" t="s">
        <v>12</v>
      </c>
      <c r="D1624" t="s">
        <v>13</v>
      </c>
      <c r="E1624" t="s">
        <v>18</v>
      </c>
      <c r="F1624" t="s">
        <v>45</v>
      </c>
      <c r="G1624">
        <v>171712.27</v>
      </c>
      <c r="H1624" t="s">
        <v>20</v>
      </c>
      <c r="I1624">
        <v>0</v>
      </c>
      <c r="J1624">
        <v>30</v>
      </c>
      <c r="K1624">
        <v>0</v>
      </c>
      <c r="L1624">
        <v>0</v>
      </c>
    </row>
    <row r="1625" spans="1:12">
      <c r="A1625">
        <v>8339919</v>
      </c>
      <c r="B1625">
        <v>21</v>
      </c>
      <c r="C1625" t="s">
        <v>12</v>
      </c>
      <c r="D1625" t="s">
        <v>31</v>
      </c>
      <c r="E1625" t="s">
        <v>18</v>
      </c>
      <c r="F1625" t="s">
        <v>26</v>
      </c>
      <c r="G1625">
        <v>328613.90999999997</v>
      </c>
      <c r="H1625" t="s">
        <v>20</v>
      </c>
      <c r="I1625">
        <v>0</v>
      </c>
      <c r="J1625">
        <v>40</v>
      </c>
      <c r="K1625">
        <v>0</v>
      </c>
      <c r="L1625">
        <v>0</v>
      </c>
    </row>
    <row r="1626" spans="1:12">
      <c r="A1626">
        <v>8343688</v>
      </c>
      <c r="B1626">
        <v>29</v>
      </c>
      <c r="C1626" t="s">
        <v>12</v>
      </c>
      <c r="D1626" t="s">
        <v>13</v>
      </c>
      <c r="E1626" t="s">
        <v>18</v>
      </c>
      <c r="F1626" t="s">
        <v>45</v>
      </c>
      <c r="G1626">
        <v>36235.39</v>
      </c>
      <c r="H1626" t="s">
        <v>20</v>
      </c>
      <c r="I1626">
        <v>0</v>
      </c>
      <c r="J1626">
        <v>45</v>
      </c>
      <c r="K1626">
        <v>0</v>
      </c>
      <c r="L1626">
        <v>0</v>
      </c>
    </row>
    <row r="1627" spans="1:12">
      <c r="A1627">
        <v>8348603</v>
      </c>
      <c r="B1627">
        <v>27</v>
      </c>
      <c r="C1627" t="s">
        <v>12</v>
      </c>
      <c r="D1627" t="s">
        <v>21</v>
      </c>
      <c r="E1627" t="s">
        <v>18</v>
      </c>
      <c r="F1627" t="s">
        <v>45</v>
      </c>
      <c r="G1627">
        <v>97778.54</v>
      </c>
      <c r="H1627" t="s">
        <v>20</v>
      </c>
      <c r="I1627">
        <v>0</v>
      </c>
      <c r="J1627">
        <v>40</v>
      </c>
      <c r="K1627">
        <v>0</v>
      </c>
      <c r="L1627">
        <v>0</v>
      </c>
    </row>
    <row r="1628" spans="1:12">
      <c r="A1628">
        <v>8352499</v>
      </c>
      <c r="B1628">
        <v>44</v>
      </c>
      <c r="C1628" t="s">
        <v>12</v>
      </c>
      <c r="D1628" t="s">
        <v>21</v>
      </c>
      <c r="E1628" t="s">
        <v>22</v>
      </c>
      <c r="F1628" t="s">
        <v>41</v>
      </c>
      <c r="G1628">
        <v>99107.21</v>
      </c>
      <c r="H1628" t="s">
        <v>20</v>
      </c>
      <c r="I1628">
        <v>0</v>
      </c>
      <c r="J1628">
        <v>50</v>
      </c>
      <c r="K1628">
        <v>2226</v>
      </c>
      <c r="L1628">
        <v>1</v>
      </c>
    </row>
    <row r="1629" spans="1:12">
      <c r="A1629">
        <v>8353600</v>
      </c>
      <c r="B1629">
        <v>74</v>
      </c>
      <c r="C1629" t="s">
        <v>34</v>
      </c>
      <c r="D1629" t="s">
        <v>24</v>
      </c>
      <c r="E1629" t="s">
        <v>25</v>
      </c>
      <c r="F1629" t="s">
        <v>27</v>
      </c>
      <c r="G1629">
        <v>28421.93</v>
      </c>
      <c r="H1629" t="s">
        <v>20</v>
      </c>
      <c r="I1629">
        <v>0</v>
      </c>
      <c r="J1629">
        <v>10</v>
      </c>
      <c r="K1629">
        <v>0</v>
      </c>
      <c r="L1629">
        <v>0</v>
      </c>
    </row>
    <row r="1630" spans="1:12">
      <c r="A1630">
        <v>8364419</v>
      </c>
      <c r="B1630">
        <v>81</v>
      </c>
      <c r="C1630" t="s">
        <v>50</v>
      </c>
      <c r="D1630" t="s">
        <v>21</v>
      </c>
      <c r="E1630" t="s">
        <v>22</v>
      </c>
      <c r="F1630" t="s">
        <v>50</v>
      </c>
      <c r="G1630">
        <v>46306.58</v>
      </c>
      <c r="H1630" t="s">
        <v>16</v>
      </c>
      <c r="I1630">
        <v>0</v>
      </c>
      <c r="J1630">
        <v>35</v>
      </c>
      <c r="K1630">
        <v>0</v>
      </c>
      <c r="L1630">
        <v>0</v>
      </c>
    </row>
    <row r="1631" spans="1:12">
      <c r="A1631">
        <v>8373715</v>
      </c>
      <c r="B1631">
        <v>42</v>
      </c>
      <c r="C1631" t="s">
        <v>12</v>
      </c>
      <c r="D1631" t="s">
        <v>13</v>
      </c>
      <c r="E1631" t="s">
        <v>25</v>
      </c>
      <c r="F1631" t="s">
        <v>15</v>
      </c>
      <c r="G1631">
        <v>255829.6</v>
      </c>
      <c r="H1631" t="s">
        <v>16</v>
      </c>
      <c r="I1631">
        <v>0</v>
      </c>
      <c r="J1631">
        <v>30</v>
      </c>
      <c r="K1631">
        <v>0</v>
      </c>
      <c r="L1631">
        <v>0</v>
      </c>
    </row>
    <row r="1632" spans="1:12">
      <c r="A1632">
        <v>8384491</v>
      </c>
      <c r="B1632">
        <v>71</v>
      </c>
      <c r="C1632" t="s">
        <v>37</v>
      </c>
      <c r="D1632" t="s">
        <v>39</v>
      </c>
      <c r="E1632" t="s">
        <v>25</v>
      </c>
      <c r="F1632" t="s">
        <v>15</v>
      </c>
      <c r="G1632">
        <v>30615.09</v>
      </c>
      <c r="H1632" t="s">
        <v>20</v>
      </c>
      <c r="I1632">
        <v>0</v>
      </c>
      <c r="J1632">
        <v>28</v>
      </c>
      <c r="K1632">
        <v>0</v>
      </c>
      <c r="L1632">
        <v>0</v>
      </c>
    </row>
    <row r="1633" spans="1:12">
      <c r="A1633">
        <v>8389223</v>
      </c>
      <c r="B1633">
        <v>25</v>
      </c>
      <c r="C1633" t="s">
        <v>36</v>
      </c>
      <c r="D1633" t="s">
        <v>24</v>
      </c>
      <c r="E1633" t="s">
        <v>18</v>
      </c>
      <c r="F1633" t="s">
        <v>41</v>
      </c>
      <c r="G1633">
        <v>140931.66</v>
      </c>
      <c r="H1633" t="s">
        <v>16</v>
      </c>
      <c r="I1633">
        <v>0</v>
      </c>
      <c r="J1633">
        <v>40</v>
      </c>
      <c r="K1633">
        <v>0</v>
      </c>
      <c r="L1633">
        <v>0</v>
      </c>
    </row>
    <row r="1634" spans="1:12">
      <c r="A1634">
        <v>8394164</v>
      </c>
      <c r="B1634">
        <v>57</v>
      </c>
      <c r="C1634" t="s">
        <v>37</v>
      </c>
      <c r="D1634" t="s">
        <v>21</v>
      </c>
      <c r="E1634" t="s">
        <v>25</v>
      </c>
      <c r="F1634" t="s">
        <v>27</v>
      </c>
      <c r="G1634">
        <v>42016.25</v>
      </c>
      <c r="H1634" t="s">
        <v>20</v>
      </c>
      <c r="I1634">
        <v>0</v>
      </c>
      <c r="J1634">
        <v>40</v>
      </c>
      <c r="K1634">
        <v>-199</v>
      </c>
      <c r="L1634">
        <v>1</v>
      </c>
    </row>
    <row r="1635" spans="1:12">
      <c r="A1635">
        <v>8400906</v>
      </c>
      <c r="B1635">
        <v>69</v>
      </c>
      <c r="C1635" t="s">
        <v>50</v>
      </c>
      <c r="D1635" t="s">
        <v>21</v>
      </c>
      <c r="E1635" t="s">
        <v>25</v>
      </c>
      <c r="F1635" t="s">
        <v>50</v>
      </c>
      <c r="G1635">
        <v>35555.199999999997</v>
      </c>
      <c r="H1635" t="s">
        <v>20</v>
      </c>
      <c r="I1635">
        <v>0</v>
      </c>
      <c r="J1635">
        <v>60</v>
      </c>
      <c r="K1635">
        <v>12704</v>
      </c>
      <c r="L1635">
        <v>1</v>
      </c>
    </row>
    <row r="1636" spans="1:12">
      <c r="A1636">
        <v>8400999</v>
      </c>
      <c r="B1636">
        <v>66</v>
      </c>
      <c r="C1636" t="s">
        <v>12</v>
      </c>
      <c r="D1636" t="s">
        <v>13</v>
      </c>
      <c r="E1636" t="s">
        <v>25</v>
      </c>
      <c r="F1636" t="s">
        <v>30</v>
      </c>
      <c r="G1636">
        <v>24719.18</v>
      </c>
      <c r="H1636" t="s">
        <v>20</v>
      </c>
      <c r="I1636">
        <v>0</v>
      </c>
      <c r="J1636">
        <v>28</v>
      </c>
      <c r="K1636">
        <v>0</v>
      </c>
      <c r="L1636">
        <v>0</v>
      </c>
    </row>
    <row r="1637" spans="1:12">
      <c r="A1637">
        <v>8403547</v>
      </c>
      <c r="B1637">
        <v>52</v>
      </c>
      <c r="C1637" t="s">
        <v>12</v>
      </c>
      <c r="D1637" t="s">
        <v>47</v>
      </c>
      <c r="E1637" t="s">
        <v>48</v>
      </c>
      <c r="F1637" t="s">
        <v>26</v>
      </c>
      <c r="G1637">
        <v>21917.9</v>
      </c>
      <c r="H1637" t="s">
        <v>20</v>
      </c>
      <c r="I1637">
        <v>0</v>
      </c>
      <c r="J1637">
        <v>40</v>
      </c>
      <c r="K1637">
        <v>0</v>
      </c>
      <c r="L1637">
        <v>0</v>
      </c>
    </row>
    <row r="1638" spans="1:12">
      <c r="A1638">
        <v>8403735</v>
      </c>
      <c r="B1638">
        <v>48</v>
      </c>
      <c r="C1638" t="s">
        <v>12</v>
      </c>
      <c r="D1638" t="s">
        <v>17</v>
      </c>
      <c r="E1638" t="s">
        <v>22</v>
      </c>
      <c r="F1638" t="s">
        <v>23</v>
      </c>
      <c r="G1638">
        <v>177468.71</v>
      </c>
      <c r="H1638" t="s">
        <v>16</v>
      </c>
      <c r="I1638">
        <v>0</v>
      </c>
      <c r="J1638">
        <v>40</v>
      </c>
      <c r="K1638">
        <v>0</v>
      </c>
      <c r="L1638">
        <v>0</v>
      </c>
    </row>
    <row r="1639" spans="1:12">
      <c r="A1639">
        <v>8404676</v>
      </c>
      <c r="B1639">
        <v>40</v>
      </c>
      <c r="C1639" t="s">
        <v>12</v>
      </c>
      <c r="D1639" t="s">
        <v>17</v>
      </c>
      <c r="E1639" t="s">
        <v>18</v>
      </c>
      <c r="F1639" t="s">
        <v>41</v>
      </c>
      <c r="G1639">
        <v>61930.879999999997</v>
      </c>
      <c r="H1639" t="s">
        <v>20</v>
      </c>
      <c r="I1639">
        <v>0</v>
      </c>
      <c r="J1639">
        <v>40</v>
      </c>
      <c r="K1639">
        <v>0</v>
      </c>
      <c r="L1639">
        <v>0</v>
      </c>
    </row>
    <row r="1640" spans="1:12">
      <c r="A1640">
        <v>8406414</v>
      </c>
      <c r="B1640">
        <v>22</v>
      </c>
      <c r="C1640" t="s">
        <v>12</v>
      </c>
      <c r="D1640" t="s">
        <v>31</v>
      </c>
      <c r="E1640" t="s">
        <v>18</v>
      </c>
      <c r="F1640" t="s">
        <v>26</v>
      </c>
      <c r="G1640">
        <v>115747.3</v>
      </c>
      <c r="H1640" t="s">
        <v>20</v>
      </c>
      <c r="I1640">
        <v>0</v>
      </c>
      <c r="J1640">
        <v>44</v>
      </c>
      <c r="K1640">
        <v>0</v>
      </c>
      <c r="L1640">
        <v>0</v>
      </c>
    </row>
    <row r="1641" spans="1:12">
      <c r="A1641">
        <v>8408662</v>
      </c>
      <c r="B1641">
        <v>29</v>
      </c>
      <c r="C1641" t="s">
        <v>12</v>
      </c>
      <c r="D1641" t="s">
        <v>17</v>
      </c>
      <c r="E1641" t="s">
        <v>18</v>
      </c>
      <c r="F1641" t="s">
        <v>39</v>
      </c>
      <c r="G1641">
        <v>83661</v>
      </c>
      <c r="H1641" t="s">
        <v>16</v>
      </c>
      <c r="I1641">
        <v>0</v>
      </c>
      <c r="J1641">
        <v>40</v>
      </c>
      <c r="K1641">
        <v>8614</v>
      </c>
      <c r="L1641">
        <v>1</v>
      </c>
    </row>
    <row r="1642" spans="1:12">
      <c r="A1642">
        <v>8415896</v>
      </c>
      <c r="B1642">
        <v>51</v>
      </c>
      <c r="C1642" t="s">
        <v>12</v>
      </c>
      <c r="D1642" t="s">
        <v>24</v>
      </c>
      <c r="E1642" t="s">
        <v>25</v>
      </c>
      <c r="F1642" t="s">
        <v>30</v>
      </c>
      <c r="G1642">
        <v>73559.69</v>
      </c>
      <c r="H1642" t="s">
        <v>20</v>
      </c>
      <c r="I1642">
        <v>0</v>
      </c>
      <c r="J1642">
        <v>50</v>
      </c>
      <c r="K1642">
        <v>7688</v>
      </c>
      <c r="L1642">
        <v>1</v>
      </c>
    </row>
    <row r="1643" spans="1:12">
      <c r="A1643">
        <v>8421755</v>
      </c>
      <c r="B1643">
        <v>38</v>
      </c>
      <c r="C1643" t="s">
        <v>12</v>
      </c>
      <c r="D1643" t="s">
        <v>21</v>
      </c>
      <c r="E1643" t="s">
        <v>14</v>
      </c>
      <c r="F1643" t="s">
        <v>30</v>
      </c>
      <c r="G1643">
        <v>248069.91</v>
      </c>
      <c r="H1643" t="s">
        <v>16</v>
      </c>
      <c r="I1643">
        <v>0</v>
      </c>
      <c r="J1643">
        <v>10</v>
      </c>
      <c r="K1643">
        <v>0</v>
      </c>
      <c r="L1643">
        <v>0</v>
      </c>
    </row>
    <row r="1644" spans="1:12">
      <c r="A1644">
        <v>8426368</v>
      </c>
      <c r="B1644">
        <v>26</v>
      </c>
      <c r="C1644" t="s">
        <v>12</v>
      </c>
      <c r="D1644" t="s">
        <v>42</v>
      </c>
      <c r="E1644" t="s">
        <v>18</v>
      </c>
      <c r="F1644" t="s">
        <v>23</v>
      </c>
      <c r="G1644">
        <v>29335.26</v>
      </c>
      <c r="H1644" t="s">
        <v>16</v>
      </c>
      <c r="I1644">
        <v>0</v>
      </c>
      <c r="J1644">
        <v>40</v>
      </c>
      <c r="K1644">
        <v>0</v>
      </c>
      <c r="L1644">
        <v>0</v>
      </c>
    </row>
    <row r="1645" spans="1:12">
      <c r="A1645">
        <v>8426774</v>
      </c>
      <c r="B1645">
        <v>23</v>
      </c>
      <c r="C1645" t="s">
        <v>12</v>
      </c>
      <c r="D1645" t="s">
        <v>21</v>
      </c>
      <c r="E1645" t="s">
        <v>25</v>
      </c>
      <c r="F1645" t="s">
        <v>30</v>
      </c>
      <c r="G1645">
        <v>35654.11</v>
      </c>
      <c r="H1645" t="s">
        <v>20</v>
      </c>
      <c r="I1645">
        <v>0</v>
      </c>
      <c r="J1645">
        <v>45</v>
      </c>
      <c r="K1645">
        <v>0</v>
      </c>
      <c r="L1645">
        <v>0</v>
      </c>
    </row>
    <row r="1646" spans="1:12">
      <c r="A1646">
        <v>8428521</v>
      </c>
      <c r="B1646">
        <v>27</v>
      </c>
      <c r="C1646" t="s">
        <v>12</v>
      </c>
      <c r="D1646" t="s">
        <v>24</v>
      </c>
      <c r="E1646" t="s">
        <v>25</v>
      </c>
      <c r="F1646" t="s">
        <v>30</v>
      </c>
      <c r="G1646">
        <v>42056.01</v>
      </c>
      <c r="H1646" t="s">
        <v>20</v>
      </c>
      <c r="I1646">
        <v>0</v>
      </c>
      <c r="J1646">
        <v>25</v>
      </c>
      <c r="K1646">
        <v>0</v>
      </c>
      <c r="L1646">
        <v>0</v>
      </c>
    </row>
    <row r="1647" spans="1:12">
      <c r="A1647">
        <v>8429135</v>
      </c>
      <c r="B1647">
        <v>67</v>
      </c>
      <c r="C1647" t="s">
        <v>35</v>
      </c>
      <c r="D1647" t="s">
        <v>21</v>
      </c>
      <c r="E1647" t="s">
        <v>25</v>
      </c>
      <c r="F1647" t="s">
        <v>27</v>
      </c>
      <c r="G1647">
        <v>46082.74</v>
      </c>
      <c r="H1647" t="s">
        <v>20</v>
      </c>
      <c r="I1647">
        <v>0</v>
      </c>
      <c r="J1647">
        <v>40</v>
      </c>
      <c r="K1647">
        <v>0</v>
      </c>
      <c r="L1647">
        <v>1</v>
      </c>
    </row>
    <row r="1648" spans="1:12">
      <c r="A1648">
        <v>8430910</v>
      </c>
      <c r="B1648">
        <v>22</v>
      </c>
      <c r="C1648" t="s">
        <v>12</v>
      </c>
      <c r="D1648" t="s">
        <v>47</v>
      </c>
      <c r="E1648" t="s">
        <v>25</v>
      </c>
      <c r="F1648" t="s">
        <v>15</v>
      </c>
      <c r="G1648">
        <v>33721.18</v>
      </c>
      <c r="H1648" t="s">
        <v>20</v>
      </c>
      <c r="I1648">
        <v>0</v>
      </c>
      <c r="J1648">
        <v>40</v>
      </c>
      <c r="K1648">
        <v>0</v>
      </c>
      <c r="L1648">
        <v>0</v>
      </c>
    </row>
    <row r="1649" spans="1:12">
      <c r="A1649">
        <v>8431638</v>
      </c>
      <c r="B1649">
        <v>59</v>
      </c>
      <c r="C1649" t="s">
        <v>35</v>
      </c>
      <c r="D1649" t="s">
        <v>13</v>
      </c>
      <c r="E1649" t="s">
        <v>25</v>
      </c>
      <c r="F1649" t="s">
        <v>27</v>
      </c>
      <c r="G1649">
        <v>18173.599999999999</v>
      </c>
      <c r="H1649" t="s">
        <v>20</v>
      </c>
      <c r="I1649">
        <v>0</v>
      </c>
      <c r="J1649">
        <v>60</v>
      </c>
      <c r="K1649">
        <v>15024</v>
      </c>
      <c r="L1649">
        <v>1</v>
      </c>
    </row>
    <row r="1650" spans="1:12">
      <c r="A1650">
        <v>8437953</v>
      </c>
      <c r="B1650">
        <v>35</v>
      </c>
      <c r="C1650" t="s">
        <v>12</v>
      </c>
      <c r="D1650" t="s">
        <v>13</v>
      </c>
      <c r="E1650" t="s">
        <v>25</v>
      </c>
      <c r="F1650" t="s">
        <v>30</v>
      </c>
      <c r="G1650">
        <v>32143.1</v>
      </c>
      <c r="H1650" t="s">
        <v>20</v>
      </c>
      <c r="I1650">
        <v>0</v>
      </c>
      <c r="J1650">
        <v>40</v>
      </c>
      <c r="K1650">
        <v>0</v>
      </c>
      <c r="L1650">
        <v>0</v>
      </c>
    </row>
    <row r="1651" spans="1:12">
      <c r="A1651">
        <v>8439128</v>
      </c>
      <c r="B1651">
        <v>28</v>
      </c>
      <c r="C1651" t="s">
        <v>12</v>
      </c>
      <c r="D1651" t="s">
        <v>24</v>
      </c>
      <c r="E1651" t="s">
        <v>25</v>
      </c>
      <c r="F1651" t="s">
        <v>15</v>
      </c>
      <c r="G1651">
        <v>26201.5</v>
      </c>
      <c r="H1651" t="s">
        <v>20</v>
      </c>
      <c r="I1651">
        <v>0</v>
      </c>
      <c r="J1651">
        <v>40</v>
      </c>
      <c r="K1651">
        <v>0</v>
      </c>
      <c r="L1651">
        <v>0</v>
      </c>
    </row>
    <row r="1652" spans="1:12">
      <c r="A1652">
        <v>8441043</v>
      </c>
      <c r="B1652">
        <v>54</v>
      </c>
      <c r="C1652" t="s">
        <v>12</v>
      </c>
      <c r="D1652" t="s">
        <v>42</v>
      </c>
      <c r="E1652" t="s">
        <v>25</v>
      </c>
      <c r="F1652" t="s">
        <v>45</v>
      </c>
      <c r="G1652">
        <v>30844.18</v>
      </c>
      <c r="H1652" t="s">
        <v>20</v>
      </c>
      <c r="I1652">
        <v>0</v>
      </c>
      <c r="J1652">
        <v>40</v>
      </c>
      <c r="K1652">
        <v>0</v>
      </c>
      <c r="L1652">
        <v>0</v>
      </c>
    </row>
    <row r="1653" spans="1:12">
      <c r="A1653">
        <v>8443516</v>
      </c>
      <c r="B1653">
        <v>18</v>
      </c>
      <c r="C1653" t="s">
        <v>12</v>
      </c>
      <c r="D1653" t="s">
        <v>38</v>
      </c>
      <c r="E1653" t="s">
        <v>18</v>
      </c>
      <c r="F1653" t="s">
        <v>15</v>
      </c>
      <c r="G1653">
        <v>114950.17</v>
      </c>
      <c r="H1653" t="s">
        <v>20</v>
      </c>
      <c r="I1653">
        <v>0</v>
      </c>
      <c r="J1653">
        <v>20</v>
      </c>
      <c r="K1653">
        <v>0</v>
      </c>
      <c r="L1653">
        <v>0</v>
      </c>
    </row>
    <row r="1654" spans="1:12">
      <c r="A1654">
        <v>8444792</v>
      </c>
      <c r="B1654">
        <v>31</v>
      </c>
      <c r="C1654" t="s">
        <v>12</v>
      </c>
      <c r="D1654" t="s">
        <v>13</v>
      </c>
      <c r="E1654" t="s">
        <v>25</v>
      </c>
      <c r="F1654" t="s">
        <v>26</v>
      </c>
      <c r="G1654">
        <v>43796.160000000003</v>
      </c>
      <c r="H1654" t="s">
        <v>20</v>
      </c>
      <c r="I1654">
        <v>0</v>
      </c>
      <c r="J1654">
        <v>40</v>
      </c>
      <c r="K1654">
        <v>3102</v>
      </c>
      <c r="L1654">
        <v>1</v>
      </c>
    </row>
    <row r="1655" spans="1:12">
      <c r="A1655">
        <v>8445724</v>
      </c>
      <c r="B1655">
        <v>45</v>
      </c>
      <c r="C1655" t="s">
        <v>35</v>
      </c>
      <c r="D1655" t="s">
        <v>21</v>
      </c>
      <c r="E1655" t="s">
        <v>25</v>
      </c>
      <c r="F1655" t="s">
        <v>27</v>
      </c>
      <c r="G1655">
        <v>30706.26</v>
      </c>
      <c r="H1655" t="s">
        <v>20</v>
      </c>
      <c r="I1655">
        <v>0</v>
      </c>
      <c r="J1655">
        <v>55</v>
      </c>
      <c r="K1655">
        <v>15024</v>
      </c>
      <c r="L1655">
        <v>1</v>
      </c>
    </row>
    <row r="1656" spans="1:12">
      <c r="A1656">
        <v>8447194</v>
      </c>
      <c r="B1656">
        <v>27</v>
      </c>
      <c r="C1656" t="s">
        <v>12</v>
      </c>
      <c r="D1656" t="s">
        <v>13</v>
      </c>
      <c r="E1656" t="s">
        <v>22</v>
      </c>
      <c r="F1656" t="s">
        <v>27</v>
      </c>
      <c r="G1656">
        <v>291269.15000000002</v>
      </c>
      <c r="H1656" t="s">
        <v>16</v>
      </c>
      <c r="I1656">
        <v>0</v>
      </c>
      <c r="J1656">
        <v>40</v>
      </c>
      <c r="K1656">
        <v>0</v>
      </c>
      <c r="L1656">
        <v>0</v>
      </c>
    </row>
    <row r="1657" spans="1:12">
      <c r="A1657">
        <v>8448544</v>
      </c>
      <c r="B1657">
        <v>49</v>
      </c>
      <c r="C1657" t="s">
        <v>12</v>
      </c>
      <c r="D1657" t="s">
        <v>31</v>
      </c>
      <c r="E1657" t="s">
        <v>22</v>
      </c>
      <c r="F1657" t="s">
        <v>41</v>
      </c>
      <c r="G1657">
        <v>175877.19</v>
      </c>
      <c r="H1657" t="s">
        <v>16</v>
      </c>
      <c r="I1657">
        <v>0</v>
      </c>
      <c r="J1657">
        <v>40</v>
      </c>
      <c r="K1657">
        <v>0</v>
      </c>
      <c r="L1657">
        <v>0</v>
      </c>
    </row>
    <row r="1658" spans="1:12">
      <c r="A1658">
        <v>8454327</v>
      </c>
      <c r="B1658">
        <v>53</v>
      </c>
      <c r="C1658" t="s">
        <v>12</v>
      </c>
      <c r="D1658" t="s">
        <v>21</v>
      </c>
      <c r="E1658" t="s">
        <v>25</v>
      </c>
      <c r="F1658" t="s">
        <v>19</v>
      </c>
      <c r="G1658">
        <v>33204.379999999997</v>
      </c>
      <c r="H1658" t="s">
        <v>20</v>
      </c>
      <c r="I1658">
        <v>0</v>
      </c>
      <c r="J1658">
        <v>40</v>
      </c>
      <c r="K1658">
        <v>10750</v>
      </c>
      <c r="L1658">
        <v>1</v>
      </c>
    </row>
    <row r="1659" spans="1:12">
      <c r="A1659">
        <v>8456007</v>
      </c>
      <c r="B1659">
        <v>38</v>
      </c>
      <c r="C1659" t="s">
        <v>40</v>
      </c>
      <c r="D1659" t="s">
        <v>13</v>
      </c>
      <c r="E1659" t="s">
        <v>22</v>
      </c>
      <c r="F1659" t="s">
        <v>23</v>
      </c>
      <c r="G1659">
        <v>178189.6</v>
      </c>
      <c r="H1659" t="s">
        <v>16</v>
      </c>
      <c r="I1659">
        <v>0</v>
      </c>
      <c r="J1659">
        <v>40</v>
      </c>
      <c r="K1659">
        <v>0</v>
      </c>
      <c r="L1659">
        <v>0</v>
      </c>
    </row>
    <row r="1660" spans="1:12">
      <c r="A1660">
        <v>8461691</v>
      </c>
      <c r="B1660">
        <v>54</v>
      </c>
      <c r="C1660" t="s">
        <v>36</v>
      </c>
      <c r="D1660" t="s">
        <v>13</v>
      </c>
      <c r="E1660" t="s">
        <v>18</v>
      </c>
      <c r="F1660" t="s">
        <v>39</v>
      </c>
      <c r="G1660">
        <v>120586.35</v>
      </c>
      <c r="H1660" t="s">
        <v>16</v>
      </c>
      <c r="I1660">
        <v>0</v>
      </c>
      <c r="J1660">
        <v>40</v>
      </c>
      <c r="K1660">
        <v>0</v>
      </c>
      <c r="L1660">
        <v>0</v>
      </c>
    </row>
    <row r="1661" spans="1:12">
      <c r="A1661">
        <v>8465909</v>
      </c>
      <c r="B1661">
        <v>20</v>
      </c>
      <c r="C1661" t="s">
        <v>50</v>
      </c>
      <c r="D1661" t="s">
        <v>13</v>
      </c>
      <c r="E1661" t="s">
        <v>18</v>
      </c>
      <c r="F1661" t="s">
        <v>50</v>
      </c>
      <c r="G1661">
        <v>118821.36</v>
      </c>
      <c r="H1661" t="s">
        <v>20</v>
      </c>
      <c r="I1661">
        <v>0</v>
      </c>
      <c r="J1661">
        <v>10</v>
      </c>
      <c r="K1661">
        <v>0</v>
      </c>
      <c r="L1661">
        <v>0</v>
      </c>
    </row>
    <row r="1662" spans="1:12">
      <c r="A1662">
        <v>8484570</v>
      </c>
      <c r="B1662">
        <v>36</v>
      </c>
      <c r="C1662" t="s">
        <v>40</v>
      </c>
      <c r="D1662" t="s">
        <v>13</v>
      </c>
      <c r="E1662" t="s">
        <v>25</v>
      </c>
      <c r="F1662" t="s">
        <v>45</v>
      </c>
      <c r="G1662">
        <v>27526.46</v>
      </c>
      <c r="H1662" t="s">
        <v>20</v>
      </c>
      <c r="I1662">
        <v>0</v>
      </c>
      <c r="J1662">
        <v>50</v>
      </c>
      <c r="K1662">
        <v>0</v>
      </c>
      <c r="L1662">
        <v>0</v>
      </c>
    </row>
    <row r="1663" spans="1:12">
      <c r="A1663">
        <v>8485032</v>
      </c>
      <c r="B1663">
        <v>29</v>
      </c>
      <c r="C1663" t="s">
        <v>12</v>
      </c>
      <c r="D1663" t="s">
        <v>17</v>
      </c>
      <c r="E1663" t="s">
        <v>18</v>
      </c>
      <c r="F1663" t="s">
        <v>30</v>
      </c>
      <c r="G1663">
        <v>69967.33</v>
      </c>
      <c r="H1663" t="s">
        <v>20</v>
      </c>
      <c r="I1663">
        <v>0</v>
      </c>
      <c r="J1663">
        <v>45</v>
      </c>
      <c r="K1663">
        <v>0</v>
      </c>
      <c r="L1663">
        <v>0</v>
      </c>
    </row>
    <row r="1664" spans="1:12">
      <c r="A1664">
        <v>8490978</v>
      </c>
      <c r="B1664">
        <v>57</v>
      </c>
      <c r="C1664" t="s">
        <v>50</v>
      </c>
      <c r="D1664" t="s">
        <v>47</v>
      </c>
      <c r="E1664" t="s">
        <v>25</v>
      </c>
      <c r="F1664" t="s">
        <v>50</v>
      </c>
      <c r="G1664">
        <v>38222.19</v>
      </c>
      <c r="H1664" t="s">
        <v>20</v>
      </c>
      <c r="I1664">
        <v>0</v>
      </c>
      <c r="J1664">
        <v>84</v>
      </c>
      <c r="K1664">
        <v>7298</v>
      </c>
      <c r="L1664">
        <v>1</v>
      </c>
    </row>
    <row r="1665" spans="1:12">
      <c r="A1665">
        <v>8491145</v>
      </c>
      <c r="B1665">
        <v>33</v>
      </c>
      <c r="C1665" t="s">
        <v>34</v>
      </c>
      <c r="D1665" t="s">
        <v>13</v>
      </c>
      <c r="E1665" t="s">
        <v>25</v>
      </c>
      <c r="F1665" t="s">
        <v>27</v>
      </c>
      <c r="G1665">
        <v>32405.19</v>
      </c>
      <c r="H1665" t="s">
        <v>20</v>
      </c>
      <c r="I1665">
        <v>0</v>
      </c>
      <c r="J1665">
        <v>45</v>
      </c>
      <c r="K1665">
        <v>0</v>
      </c>
      <c r="L1665">
        <v>0</v>
      </c>
    </row>
    <row r="1666" spans="1:12">
      <c r="A1666">
        <v>8504378</v>
      </c>
      <c r="B1666">
        <v>38</v>
      </c>
      <c r="C1666" t="s">
        <v>12</v>
      </c>
      <c r="D1666" t="s">
        <v>21</v>
      </c>
      <c r="E1666" t="s">
        <v>18</v>
      </c>
      <c r="F1666" t="s">
        <v>15</v>
      </c>
      <c r="G1666">
        <v>141697.29</v>
      </c>
      <c r="H1666" t="s">
        <v>16</v>
      </c>
      <c r="I1666">
        <v>0</v>
      </c>
      <c r="J1666">
        <v>30</v>
      </c>
      <c r="K1666">
        <v>0</v>
      </c>
      <c r="L1666">
        <v>0</v>
      </c>
    </row>
    <row r="1667" spans="1:12">
      <c r="A1667">
        <v>8508526</v>
      </c>
      <c r="B1667">
        <v>79</v>
      </c>
      <c r="C1667" t="s">
        <v>12</v>
      </c>
      <c r="D1667" t="s">
        <v>24</v>
      </c>
      <c r="E1667" t="s">
        <v>25</v>
      </c>
      <c r="F1667" t="s">
        <v>30</v>
      </c>
      <c r="G1667">
        <v>1598.95</v>
      </c>
      <c r="H1667" t="s">
        <v>20</v>
      </c>
      <c r="I1667">
        <v>0</v>
      </c>
      <c r="J1667">
        <v>40</v>
      </c>
      <c r="K1667">
        <v>0</v>
      </c>
      <c r="L1667">
        <v>0</v>
      </c>
    </row>
    <row r="1668" spans="1:12">
      <c r="A1668">
        <v>8510462</v>
      </c>
      <c r="B1668">
        <v>58</v>
      </c>
      <c r="C1668" t="s">
        <v>12</v>
      </c>
      <c r="D1668" t="s">
        <v>21</v>
      </c>
      <c r="E1668" t="s">
        <v>32</v>
      </c>
      <c r="F1668" t="s">
        <v>23</v>
      </c>
      <c r="G1668">
        <v>234352.59</v>
      </c>
      <c r="H1668" t="s">
        <v>16</v>
      </c>
      <c r="I1668">
        <v>0</v>
      </c>
      <c r="J1668">
        <v>40</v>
      </c>
      <c r="K1668">
        <v>0</v>
      </c>
      <c r="L1668">
        <v>0</v>
      </c>
    </row>
    <row r="1669" spans="1:12">
      <c r="A1669">
        <v>8511676</v>
      </c>
      <c r="B1669">
        <v>18</v>
      </c>
      <c r="C1669" t="s">
        <v>12</v>
      </c>
      <c r="D1669" t="s">
        <v>38</v>
      </c>
      <c r="E1669" t="s">
        <v>18</v>
      </c>
      <c r="F1669" t="s">
        <v>15</v>
      </c>
      <c r="G1669">
        <v>112531.32</v>
      </c>
      <c r="H1669" t="s">
        <v>16</v>
      </c>
      <c r="I1669">
        <v>0</v>
      </c>
      <c r="J1669">
        <v>20</v>
      </c>
      <c r="K1669">
        <v>0</v>
      </c>
      <c r="L1669">
        <v>0</v>
      </c>
    </row>
    <row r="1670" spans="1:12">
      <c r="A1670">
        <v>8511774</v>
      </c>
      <c r="B1670">
        <v>50</v>
      </c>
      <c r="C1670" t="s">
        <v>12</v>
      </c>
      <c r="D1670" t="s">
        <v>17</v>
      </c>
      <c r="E1670" t="s">
        <v>22</v>
      </c>
      <c r="F1670" t="s">
        <v>26</v>
      </c>
      <c r="G1670">
        <v>87361.2</v>
      </c>
      <c r="H1670" t="s">
        <v>20</v>
      </c>
      <c r="I1670">
        <v>0</v>
      </c>
      <c r="J1670">
        <v>45</v>
      </c>
      <c r="K1670">
        <v>0</v>
      </c>
      <c r="L1670">
        <v>0</v>
      </c>
    </row>
    <row r="1671" spans="1:12">
      <c r="A1671">
        <v>8517950</v>
      </c>
      <c r="B1671">
        <v>24</v>
      </c>
      <c r="C1671" t="s">
        <v>12</v>
      </c>
      <c r="D1671" t="s">
        <v>21</v>
      </c>
      <c r="E1671" t="s">
        <v>18</v>
      </c>
      <c r="F1671" t="s">
        <v>46</v>
      </c>
      <c r="G1671">
        <v>175354.11</v>
      </c>
      <c r="H1671" t="s">
        <v>20</v>
      </c>
      <c r="I1671">
        <v>0</v>
      </c>
      <c r="J1671">
        <v>50</v>
      </c>
      <c r="K1671">
        <v>0</v>
      </c>
      <c r="L1671">
        <v>0</v>
      </c>
    </row>
    <row r="1672" spans="1:12">
      <c r="A1672">
        <v>8523736</v>
      </c>
      <c r="B1672">
        <v>29</v>
      </c>
      <c r="C1672" t="s">
        <v>12</v>
      </c>
      <c r="D1672" t="s">
        <v>24</v>
      </c>
      <c r="E1672" t="s">
        <v>18</v>
      </c>
      <c r="F1672" t="s">
        <v>39</v>
      </c>
      <c r="G1672">
        <v>62808.800000000003</v>
      </c>
      <c r="H1672" t="s">
        <v>20</v>
      </c>
      <c r="I1672">
        <v>0</v>
      </c>
      <c r="J1672">
        <v>40</v>
      </c>
      <c r="K1672">
        <v>0</v>
      </c>
      <c r="L1672">
        <v>0</v>
      </c>
    </row>
    <row r="1673" spans="1:12">
      <c r="A1673">
        <v>8540704</v>
      </c>
      <c r="B1673">
        <v>17</v>
      </c>
      <c r="C1673" t="s">
        <v>12</v>
      </c>
      <c r="D1673" t="s">
        <v>42</v>
      </c>
      <c r="E1673" t="s">
        <v>18</v>
      </c>
      <c r="F1673" t="s">
        <v>45</v>
      </c>
      <c r="G1673">
        <v>117629.97</v>
      </c>
      <c r="H1673" t="s">
        <v>20</v>
      </c>
      <c r="I1673">
        <v>0</v>
      </c>
      <c r="J1673">
        <v>10</v>
      </c>
      <c r="K1673">
        <v>0</v>
      </c>
      <c r="L1673">
        <v>0</v>
      </c>
    </row>
    <row r="1674" spans="1:12">
      <c r="A1674">
        <v>8542627</v>
      </c>
      <c r="B1674">
        <v>31</v>
      </c>
      <c r="C1674" t="s">
        <v>34</v>
      </c>
      <c r="D1674" t="s">
        <v>21</v>
      </c>
      <c r="E1674" t="s">
        <v>22</v>
      </c>
      <c r="F1674" t="s">
        <v>15</v>
      </c>
      <c r="G1674">
        <v>32864.65</v>
      </c>
      <c r="H1674" t="s">
        <v>20</v>
      </c>
      <c r="I1674">
        <v>0</v>
      </c>
      <c r="J1674">
        <v>35</v>
      </c>
      <c r="K1674">
        <v>0</v>
      </c>
      <c r="L1674">
        <v>0</v>
      </c>
    </row>
    <row r="1675" spans="1:12">
      <c r="A1675">
        <v>8545629</v>
      </c>
      <c r="B1675">
        <v>39</v>
      </c>
      <c r="C1675" t="s">
        <v>12</v>
      </c>
      <c r="D1675" t="s">
        <v>13</v>
      </c>
      <c r="E1675" t="s">
        <v>22</v>
      </c>
      <c r="F1675" t="s">
        <v>30</v>
      </c>
      <c r="G1675">
        <v>57036.86</v>
      </c>
      <c r="H1675" t="s">
        <v>16</v>
      </c>
      <c r="I1675">
        <v>0</v>
      </c>
      <c r="J1675">
        <v>35</v>
      </c>
      <c r="K1675">
        <v>0</v>
      </c>
      <c r="L1675">
        <v>0</v>
      </c>
    </row>
    <row r="1676" spans="1:12">
      <c r="A1676">
        <v>8554333</v>
      </c>
      <c r="B1676">
        <v>24</v>
      </c>
      <c r="C1676" t="s">
        <v>12</v>
      </c>
      <c r="D1676" t="s">
        <v>21</v>
      </c>
      <c r="E1676" t="s">
        <v>18</v>
      </c>
      <c r="F1676" t="s">
        <v>15</v>
      </c>
      <c r="G1676">
        <v>125044.05</v>
      </c>
      <c r="H1676" t="s">
        <v>20</v>
      </c>
      <c r="I1676">
        <v>1147.333333</v>
      </c>
      <c r="J1676">
        <v>30</v>
      </c>
      <c r="K1676">
        <v>0</v>
      </c>
      <c r="L1676">
        <v>0</v>
      </c>
    </row>
    <row r="1677" spans="1:12">
      <c r="A1677">
        <v>8554502</v>
      </c>
      <c r="B1677">
        <v>54</v>
      </c>
      <c r="C1677" t="s">
        <v>36</v>
      </c>
      <c r="D1677" t="s">
        <v>13</v>
      </c>
      <c r="E1677" t="s">
        <v>32</v>
      </c>
      <c r="F1677" t="s">
        <v>23</v>
      </c>
      <c r="G1677">
        <v>179420.65</v>
      </c>
      <c r="H1677" t="s">
        <v>16</v>
      </c>
      <c r="I1677">
        <v>0</v>
      </c>
      <c r="J1677">
        <v>40</v>
      </c>
      <c r="K1677">
        <v>0</v>
      </c>
      <c r="L1677">
        <v>0</v>
      </c>
    </row>
    <row r="1678" spans="1:12">
      <c r="A1678">
        <v>8560872</v>
      </c>
      <c r="B1678">
        <v>30</v>
      </c>
      <c r="C1678" t="s">
        <v>12</v>
      </c>
      <c r="D1678" t="s">
        <v>39</v>
      </c>
      <c r="E1678" t="s">
        <v>18</v>
      </c>
      <c r="F1678" t="s">
        <v>39</v>
      </c>
      <c r="G1678">
        <v>125119.54</v>
      </c>
      <c r="H1678" t="s">
        <v>16</v>
      </c>
      <c r="I1678">
        <v>0</v>
      </c>
      <c r="J1678">
        <v>40</v>
      </c>
      <c r="K1678">
        <v>0</v>
      </c>
      <c r="L1678">
        <v>0</v>
      </c>
    </row>
    <row r="1679" spans="1:12">
      <c r="A1679">
        <v>8565699</v>
      </c>
      <c r="B1679">
        <v>22</v>
      </c>
      <c r="C1679" t="s">
        <v>12</v>
      </c>
      <c r="D1679" t="s">
        <v>21</v>
      </c>
      <c r="E1679" t="s">
        <v>18</v>
      </c>
      <c r="F1679" t="s">
        <v>15</v>
      </c>
      <c r="G1679">
        <v>207989.32</v>
      </c>
      <c r="H1679" t="s">
        <v>16</v>
      </c>
      <c r="I1679">
        <v>0</v>
      </c>
      <c r="J1679">
        <v>40</v>
      </c>
      <c r="K1679">
        <v>0</v>
      </c>
      <c r="L1679">
        <v>0</v>
      </c>
    </row>
    <row r="1680" spans="1:12">
      <c r="A1680">
        <v>8567642</v>
      </c>
      <c r="B1680">
        <v>30</v>
      </c>
      <c r="C1680" t="s">
        <v>12</v>
      </c>
      <c r="D1680" t="s">
        <v>21</v>
      </c>
      <c r="E1680" t="s">
        <v>18</v>
      </c>
      <c r="F1680" t="s">
        <v>55</v>
      </c>
      <c r="G1680">
        <v>105205.97</v>
      </c>
      <c r="H1680" t="s">
        <v>16</v>
      </c>
      <c r="I1680">
        <v>0</v>
      </c>
      <c r="J1680">
        <v>40</v>
      </c>
      <c r="K1680">
        <v>0</v>
      </c>
      <c r="L1680">
        <v>0</v>
      </c>
    </row>
    <row r="1681" spans="1:12">
      <c r="A1681">
        <v>8574539</v>
      </c>
      <c r="B1681">
        <v>76</v>
      </c>
      <c r="C1681" t="s">
        <v>40</v>
      </c>
      <c r="D1681" t="s">
        <v>33</v>
      </c>
      <c r="E1681" t="s">
        <v>32</v>
      </c>
      <c r="F1681" t="s">
        <v>39</v>
      </c>
      <c r="G1681">
        <v>90883.96</v>
      </c>
      <c r="H1681" t="s">
        <v>16</v>
      </c>
      <c r="I1681">
        <v>0</v>
      </c>
      <c r="J1681">
        <v>15</v>
      </c>
      <c r="K1681">
        <v>0</v>
      </c>
      <c r="L1681">
        <v>0</v>
      </c>
    </row>
    <row r="1682" spans="1:12">
      <c r="A1682">
        <v>8582563</v>
      </c>
      <c r="B1682">
        <v>57</v>
      </c>
      <c r="C1682" t="s">
        <v>36</v>
      </c>
      <c r="D1682" t="s">
        <v>24</v>
      </c>
      <c r="E1682" t="s">
        <v>22</v>
      </c>
      <c r="F1682" t="s">
        <v>27</v>
      </c>
      <c r="G1682">
        <v>85398.16</v>
      </c>
      <c r="H1682" t="s">
        <v>20</v>
      </c>
      <c r="I1682">
        <v>0</v>
      </c>
      <c r="J1682">
        <v>40</v>
      </c>
      <c r="K1682">
        <v>0</v>
      </c>
      <c r="L1682">
        <v>0</v>
      </c>
    </row>
    <row r="1683" spans="1:12">
      <c r="A1683">
        <v>8583651</v>
      </c>
      <c r="B1683">
        <v>46</v>
      </c>
      <c r="C1683" t="s">
        <v>37</v>
      </c>
      <c r="D1683" t="s">
        <v>24</v>
      </c>
      <c r="E1683" t="s">
        <v>25</v>
      </c>
      <c r="F1683" t="s">
        <v>39</v>
      </c>
      <c r="G1683">
        <v>26199.46</v>
      </c>
      <c r="H1683" t="s">
        <v>20</v>
      </c>
      <c r="I1683">
        <v>0</v>
      </c>
      <c r="J1683">
        <v>37</v>
      </c>
      <c r="K1683">
        <v>0</v>
      </c>
      <c r="L1683">
        <v>0</v>
      </c>
    </row>
    <row r="1684" spans="1:12">
      <c r="A1684">
        <v>8587374</v>
      </c>
      <c r="B1684">
        <v>31</v>
      </c>
      <c r="C1684" t="s">
        <v>36</v>
      </c>
      <c r="D1684" t="s">
        <v>13</v>
      </c>
      <c r="E1684" t="s">
        <v>25</v>
      </c>
      <c r="F1684" t="s">
        <v>27</v>
      </c>
      <c r="G1684">
        <v>15281.6</v>
      </c>
      <c r="H1684" t="s">
        <v>20</v>
      </c>
      <c r="I1684">
        <v>0</v>
      </c>
      <c r="J1684">
        <v>35</v>
      </c>
      <c r="K1684">
        <v>0</v>
      </c>
      <c r="L1684">
        <v>0</v>
      </c>
    </row>
    <row r="1685" spans="1:12">
      <c r="A1685">
        <v>8592395</v>
      </c>
      <c r="B1685">
        <v>22</v>
      </c>
      <c r="C1685" t="s">
        <v>12</v>
      </c>
      <c r="D1685" t="s">
        <v>13</v>
      </c>
      <c r="E1685" t="s">
        <v>18</v>
      </c>
      <c r="F1685" t="s">
        <v>30</v>
      </c>
      <c r="G1685">
        <v>82437.34</v>
      </c>
      <c r="H1685" t="s">
        <v>16</v>
      </c>
      <c r="I1685">
        <v>0</v>
      </c>
      <c r="J1685">
        <v>17</v>
      </c>
      <c r="K1685">
        <v>0</v>
      </c>
      <c r="L1685">
        <v>0</v>
      </c>
    </row>
    <row r="1686" spans="1:12">
      <c r="A1686">
        <v>8593134</v>
      </c>
      <c r="B1686">
        <v>44</v>
      </c>
      <c r="C1686" t="s">
        <v>12</v>
      </c>
      <c r="D1686" t="s">
        <v>21</v>
      </c>
      <c r="E1686" t="s">
        <v>25</v>
      </c>
      <c r="F1686" t="s">
        <v>19</v>
      </c>
      <c r="G1686">
        <v>17465.61</v>
      </c>
      <c r="H1686" t="s">
        <v>20</v>
      </c>
      <c r="I1686">
        <v>0</v>
      </c>
      <c r="J1686">
        <v>40</v>
      </c>
      <c r="K1686">
        <v>0</v>
      </c>
      <c r="L1686">
        <v>0</v>
      </c>
    </row>
    <row r="1687" spans="1:12">
      <c r="A1687">
        <v>8593421</v>
      </c>
      <c r="B1687">
        <v>25</v>
      </c>
      <c r="C1687" t="s">
        <v>12</v>
      </c>
      <c r="D1687" t="s">
        <v>21</v>
      </c>
      <c r="E1687" t="s">
        <v>18</v>
      </c>
      <c r="F1687" t="s">
        <v>23</v>
      </c>
      <c r="G1687">
        <v>184734.6</v>
      </c>
      <c r="H1687" t="s">
        <v>16</v>
      </c>
      <c r="I1687">
        <v>0</v>
      </c>
      <c r="J1687">
        <v>40</v>
      </c>
      <c r="K1687">
        <v>0</v>
      </c>
      <c r="L1687">
        <v>0</v>
      </c>
    </row>
    <row r="1688" spans="1:12">
      <c r="A1688">
        <v>8594225</v>
      </c>
      <c r="B1688">
        <v>24</v>
      </c>
      <c r="C1688" t="s">
        <v>12</v>
      </c>
      <c r="D1688" t="s">
        <v>21</v>
      </c>
      <c r="E1688" t="s">
        <v>22</v>
      </c>
      <c r="F1688" t="s">
        <v>15</v>
      </c>
      <c r="G1688">
        <v>225317.12</v>
      </c>
      <c r="H1688" t="s">
        <v>16</v>
      </c>
      <c r="I1688">
        <v>0</v>
      </c>
      <c r="J1688">
        <v>40</v>
      </c>
      <c r="K1688">
        <v>0</v>
      </c>
      <c r="L1688">
        <v>0</v>
      </c>
    </row>
    <row r="1689" spans="1:12">
      <c r="A1689">
        <v>8594796</v>
      </c>
      <c r="B1689">
        <v>49</v>
      </c>
      <c r="C1689" t="s">
        <v>34</v>
      </c>
      <c r="D1689" t="s">
        <v>17</v>
      </c>
      <c r="E1689" t="s">
        <v>22</v>
      </c>
      <c r="F1689" t="s">
        <v>27</v>
      </c>
      <c r="G1689">
        <v>65953.27</v>
      </c>
      <c r="H1689" t="s">
        <v>20</v>
      </c>
      <c r="I1689">
        <v>0</v>
      </c>
      <c r="J1689">
        <v>25</v>
      </c>
      <c r="K1689">
        <v>0</v>
      </c>
      <c r="L1689">
        <v>0</v>
      </c>
    </row>
    <row r="1690" spans="1:12">
      <c r="A1690">
        <v>8605137</v>
      </c>
      <c r="B1690">
        <v>58</v>
      </c>
      <c r="C1690" t="s">
        <v>12</v>
      </c>
      <c r="D1690" t="s">
        <v>21</v>
      </c>
      <c r="E1690" t="s">
        <v>25</v>
      </c>
      <c r="F1690" t="s">
        <v>23</v>
      </c>
      <c r="G1690">
        <v>76211.05</v>
      </c>
      <c r="H1690" t="s">
        <v>20</v>
      </c>
      <c r="I1690">
        <v>0</v>
      </c>
      <c r="J1690">
        <v>45</v>
      </c>
      <c r="K1690">
        <v>2502</v>
      </c>
      <c r="L1690">
        <v>1</v>
      </c>
    </row>
    <row r="1691" spans="1:12">
      <c r="A1691">
        <v>8605732</v>
      </c>
      <c r="B1691">
        <v>17</v>
      </c>
      <c r="C1691" t="s">
        <v>50</v>
      </c>
      <c r="D1691" t="s">
        <v>38</v>
      </c>
      <c r="E1691" t="s">
        <v>18</v>
      </c>
      <c r="F1691" t="s">
        <v>50</v>
      </c>
      <c r="G1691">
        <v>90852.67</v>
      </c>
      <c r="H1691" t="s">
        <v>16</v>
      </c>
      <c r="I1691">
        <v>0</v>
      </c>
      <c r="J1691">
        <v>30</v>
      </c>
      <c r="K1691">
        <v>0</v>
      </c>
      <c r="L1691">
        <v>0</v>
      </c>
    </row>
    <row r="1692" spans="1:12">
      <c r="A1692">
        <v>8610619</v>
      </c>
      <c r="B1692">
        <v>53</v>
      </c>
      <c r="C1692" t="s">
        <v>12</v>
      </c>
      <c r="D1692" t="s">
        <v>13</v>
      </c>
      <c r="E1692" t="s">
        <v>25</v>
      </c>
      <c r="F1692" t="s">
        <v>19</v>
      </c>
      <c r="G1692">
        <v>37398.269999999997</v>
      </c>
      <c r="H1692" t="s">
        <v>20</v>
      </c>
      <c r="I1692">
        <v>0</v>
      </c>
      <c r="J1692">
        <v>45</v>
      </c>
      <c r="K1692">
        <v>7298</v>
      </c>
      <c r="L1692">
        <v>1</v>
      </c>
    </row>
    <row r="1693" spans="1:12">
      <c r="A1693">
        <v>8614525</v>
      </c>
      <c r="B1693">
        <v>19</v>
      </c>
      <c r="C1693" t="s">
        <v>34</v>
      </c>
      <c r="D1693" t="s">
        <v>21</v>
      </c>
      <c r="E1693" t="s">
        <v>18</v>
      </c>
      <c r="F1693" t="s">
        <v>15</v>
      </c>
      <c r="G1693">
        <v>57730.91</v>
      </c>
      <c r="H1693" t="s">
        <v>20</v>
      </c>
      <c r="I1693">
        <v>0</v>
      </c>
      <c r="J1693">
        <v>53</v>
      </c>
      <c r="K1693">
        <v>0</v>
      </c>
      <c r="L1693">
        <v>0</v>
      </c>
    </row>
    <row r="1694" spans="1:12">
      <c r="A1694">
        <v>8617905</v>
      </c>
      <c r="B1694">
        <v>23</v>
      </c>
      <c r="C1694" t="s">
        <v>12</v>
      </c>
      <c r="D1694" t="s">
        <v>21</v>
      </c>
      <c r="E1694" t="s">
        <v>25</v>
      </c>
      <c r="F1694" t="s">
        <v>19</v>
      </c>
      <c r="G1694">
        <v>20959.54</v>
      </c>
      <c r="H1694" t="s">
        <v>20</v>
      </c>
      <c r="I1694">
        <v>0</v>
      </c>
      <c r="J1694">
        <v>60</v>
      </c>
      <c r="K1694">
        <v>0</v>
      </c>
      <c r="L1694">
        <v>0</v>
      </c>
    </row>
    <row r="1695" spans="1:12">
      <c r="A1695">
        <v>8623146</v>
      </c>
      <c r="B1695">
        <v>37</v>
      </c>
      <c r="C1695" t="s">
        <v>50</v>
      </c>
      <c r="D1695" t="s">
        <v>31</v>
      </c>
      <c r="E1695" t="s">
        <v>25</v>
      </c>
      <c r="F1695" t="s">
        <v>50</v>
      </c>
      <c r="G1695">
        <v>211846.51</v>
      </c>
      <c r="H1695" t="s">
        <v>16</v>
      </c>
      <c r="I1695">
        <v>0</v>
      </c>
      <c r="J1695">
        <v>40</v>
      </c>
      <c r="K1695">
        <v>0</v>
      </c>
      <c r="L1695">
        <v>0</v>
      </c>
    </row>
    <row r="1696" spans="1:12">
      <c r="A1696">
        <v>8626790</v>
      </c>
      <c r="B1696">
        <v>58</v>
      </c>
      <c r="C1696" t="s">
        <v>12</v>
      </c>
      <c r="D1696" t="s">
        <v>38</v>
      </c>
      <c r="E1696" t="s">
        <v>25</v>
      </c>
      <c r="F1696" t="s">
        <v>26</v>
      </c>
      <c r="G1696">
        <v>21525.26</v>
      </c>
      <c r="H1696" t="s">
        <v>20</v>
      </c>
      <c r="I1696">
        <v>0</v>
      </c>
      <c r="J1696">
        <v>40</v>
      </c>
      <c r="K1696">
        <v>0</v>
      </c>
      <c r="L1696">
        <v>0</v>
      </c>
    </row>
    <row r="1697" spans="1:12">
      <c r="A1697">
        <v>8627037</v>
      </c>
      <c r="B1697">
        <v>41</v>
      </c>
      <c r="C1697" t="s">
        <v>35</v>
      </c>
      <c r="D1697" t="s">
        <v>21</v>
      </c>
      <c r="E1697" t="s">
        <v>25</v>
      </c>
      <c r="F1697" t="s">
        <v>30</v>
      </c>
      <c r="G1697">
        <v>31556.98</v>
      </c>
      <c r="H1697" t="s">
        <v>20</v>
      </c>
      <c r="I1697">
        <v>0</v>
      </c>
      <c r="J1697">
        <v>62</v>
      </c>
      <c r="K1697">
        <v>0</v>
      </c>
      <c r="L1697">
        <v>0</v>
      </c>
    </row>
    <row r="1698" spans="1:12">
      <c r="A1698">
        <v>8632793</v>
      </c>
      <c r="B1698">
        <v>36</v>
      </c>
      <c r="C1698" t="s">
        <v>12</v>
      </c>
      <c r="D1698" t="s">
        <v>17</v>
      </c>
      <c r="E1698" t="s">
        <v>25</v>
      </c>
      <c r="F1698" t="s">
        <v>29</v>
      </c>
      <c r="G1698">
        <v>46578.97</v>
      </c>
      <c r="H1698" t="s">
        <v>20</v>
      </c>
      <c r="I1698">
        <v>0</v>
      </c>
      <c r="J1698">
        <v>40</v>
      </c>
      <c r="K1698">
        <v>0</v>
      </c>
      <c r="L1698">
        <v>0</v>
      </c>
    </row>
    <row r="1699" spans="1:12">
      <c r="A1699">
        <v>8640495</v>
      </c>
      <c r="B1699">
        <v>18</v>
      </c>
      <c r="C1699" t="s">
        <v>40</v>
      </c>
      <c r="D1699" t="s">
        <v>13</v>
      </c>
      <c r="E1699" t="s">
        <v>18</v>
      </c>
      <c r="F1699" t="s">
        <v>30</v>
      </c>
      <c r="G1699">
        <v>135003.07999999999</v>
      </c>
      <c r="H1699" t="s">
        <v>16</v>
      </c>
      <c r="I1699">
        <v>0</v>
      </c>
      <c r="J1699">
        <v>32</v>
      </c>
      <c r="K1699">
        <v>0</v>
      </c>
      <c r="L1699">
        <v>0</v>
      </c>
    </row>
    <row r="1700" spans="1:12">
      <c r="A1700">
        <v>8641837</v>
      </c>
      <c r="B1700">
        <v>23</v>
      </c>
      <c r="C1700" t="s">
        <v>12</v>
      </c>
      <c r="D1700" t="s">
        <v>13</v>
      </c>
      <c r="E1700" t="s">
        <v>18</v>
      </c>
      <c r="F1700" t="s">
        <v>30</v>
      </c>
      <c r="G1700">
        <v>148944.25</v>
      </c>
      <c r="H1700" t="s">
        <v>16</v>
      </c>
      <c r="I1700">
        <v>0</v>
      </c>
      <c r="J1700">
        <v>20</v>
      </c>
      <c r="K1700">
        <v>0</v>
      </c>
      <c r="L1700">
        <v>0</v>
      </c>
    </row>
    <row r="1701" spans="1:12">
      <c r="A1701">
        <v>8651679</v>
      </c>
      <c r="B1701">
        <v>28</v>
      </c>
      <c r="C1701" t="s">
        <v>12</v>
      </c>
      <c r="D1701" t="s">
        <v>43</v>
      </c>
      <c r="E1701" t="s">
        <v>18</v>
      </c>
      <c r="F1701" t="s">
        <v>39</v>
      </c>
      <c r="G1701">
        <v>100415.86</v>
      </c>
      <c r="H1701" t="s">
        <v>16</v>
      </c>
      <c r="I1701">
        <v>0</v>
      </c>
      <c r="J1701">
        <v>60</v>
      </c>
      <c r="K1701">
        <v>8603</v>
      </c>
      <c r="L1701">
        <v>1</v>
      </c>
    </row>
    <row r="1702" spans="1:12">
      <c r="A1702">
        <v>8660235</v>
      </c>
      <c r="B1702">
        <v>59</v>
      </c>
      <c r="C1702" t="s">
        <v>12</v>
      </c>
      <c r="D1702" t="s">
        <v>24</v>
      </c>
      <c r="E1702" t="s">
        <v>25</v>
      </c>
      <c r="F1702" t="s">
        <v>26</v>
      </c>
      <c r="G1702">
        <v>42148.58</v>
      </c>
      <c r="H1702" t="s">
        <v>20</v>
      </c>
      <c r="I1702">
        <v>0</v>
      </c>
      <c r="J1702">
        <v>4</v>
      </c>
      <c r="K1702">
        <v>0</v>
      </c>
      <c r="L1702">
        <v>0</v>
      </c>
    </row>
    <row r="1703" spans="1:12">
      <c r="A1703">
        <v>8661084</v>
      </c>
      <c r="B1703">
        <v>55</v>
      </c>
      <c r="C1703" t="s">
        <v>36</v>
      </c>
      <c r="D1703" t="s">
        <v>33</v>
      </c>
      <c r="E1703" t="s">
        <v>25</v>
      </c>
      <c r="F1703" t="s">
        <v>27</v>
      </c>
      <c r="G1703">
        <v>38521.57</v>
      </c>
      <c r="H1703" t="s">
        <v>20</v>
      </c>
      <c r="I1703">
        <v>0</v>
      </c>
      <c r="J1703">
        <v>50</v>
      </c>
      <c r="K1703">
        <v>0</v>
      </c>
      <c r="L1703">
        <v>0</v>
      </c>
    </row>
    <row r="1704" spans="1:12">
      <c r="A1704">
        <v>8664030</v>
      </c>
      <c r="B1704">
        <v>31</v>
      </c>
      <c r="C1704" t="s">
        <v>37</v>
      </c>
      <c r="D1704" t="s">
        <v>24</v>
      </c>
      <c r="E1704" t="s">
        <v>18</v>
      </c>
      <c r="F1704" t="s">
        <v>39</v>
      </c>
      <c r="G1704">
        <v>98650.65</v>
      </c>
      <c r="H1704" t="s">
        <v>16</v>
      </c>
      <c r="I1704">
        <v>0</v>
      </c>
      <c r="J1704">
        <v>40</v>
      </c>
      <c r="K1704">
        <v>0</v>
      </c>
      <c r="L1704">
        <v>0</v>
      </c>
    </row>
    <row r="1705" spans="1:12">
      <c r="A1705">
        <v>8665194</v>
      </c>
      <c r="B1705">
        <v>28</v>
      </c>
      <c r="C1705" t="s">
        <v>12</v>
      </c>
      <c r="D1705" t="s">
        <v>21</v>
      </c>
      <c r="E1705" t="s">
        <v>25</v>
      </c>
      <c r="F1705" t="s">
        <v>29</v>
      </c>
      <c r="G1705">
        <v>31235.77</v>
      </c>
      <c r="H1705" t="s">
        <v>16</v>
      </c>
      <c r="I1705">
        <v>0</v>
      </c>
      <c r="J1705">
        <v>40</v>
      </c>
      <c r="K1705">
        <v>0</v>
      </c>
      <c r="L1705">
        <v>0</v>
      </c>
    </row>
    <row r="1706" spans="1:12">
      <c r="A1706">
        <v>8671037</v>
      </c>
      <c r="B1706">
        <v>32</v>
      </c>
      <c r="C1706" t="s">
        <v>12</v>
      </c>
      <c r="D1706" t="s">
        <v>24</v>
      </c>
      <c r="E1706" t="s">
        <v>25</v>
      </c>
      <c r="F1706" t="s">
        <v>27</v>
      </c>
      <c r="G1706">
        <v>46009.41</v>
      </c>
      <c r="H1706" t="s">
        <v>20</v>
      </c>
      <c r="I1706">
        <v>0</v>
      </c>
      <c r="J1706">
        <v>60</v>
      </c>
      <c r="K1706">
        <v>4099</v>
      </c>
      <c r="L1706">
        <v>1</v>
      </c>
    </row>
    <row r="1707" spans="1:12">
      <c r="A1707">
        <v>8679648</v>
      </c>
      <c r="B1707">
        <v>45</v>
      </c>
      <c r="C1707" t="s">
        <v>12</v>
      </c>
      <c r="D1707" t="s">
        <v>13</v>
      </c>
      <c r="E1707" t="s">
        <v>22</v>
      </c>
      <c r="F1707" t="s">
        <v>23</v>
      </c>
      <c r="G1707">
        <v>200130.22</v>
      </c>
      <c r="H1707" t="s">
        <v>16</v>
      </c>
      <c r="I1707">
        <v>0</v>
      </c>
      <c r="J1707">
        <v>45</v>
      </c>
      <c r="K1707">
        <v>0</v>
      </c>
      <c r="L1707">
        <v>0</v>
      </c>
    </row>
    <row r="1708" spans="1:12">
      <c r="A1708">
        <v>8686839</v>
      </c>
      <c r="B1708">
        <v>40</v>
      </c>
      <c r="C1708" t="s">
        <v>12</v>
      </c>
      <c r="D1708" t="s">
        <v>21</v>
      </c>
      <c r="E1708" t="s">
        <v>22</v>
      </c>
      <c r="F1708" t="s">
        <v>19</v>
      </c>
      <c r="G1708">
        <v>275897.09999999998</v>
      </c>
      <c r="H1708" t="s">
        <v>20</v>
      </c>
      <c r="I1708">
        <v>0</v>
      </c>
      <c r="J1708">
        <v>45</v>
      </c>
      <c r="K1708">
        <v>0</v>
      </c>
      <c r="L1708">
        <v>0</v>
      </c>
    </row>
    <row r="1709" spans="1:12">
      <c r="A1709">
        <v>8689599</v>
      </c>
      <c r="B1709">
        <v>37</v>
      </c>
      <c r="C1709" t="s">
        <v>12</v>
      </c>
      <c r="D1709" t="s">
        <v>13</v>
      </c>
      <c r="E1709" t="s">
        <v>25</v>
      </c>
      <c r="F1709" t="s">
        <v>26</v>
      </c>
      <c r="G1709">
        <v>35282.57</v>
      </c>
      <c r="H1709" t="s">
        <v>20</v>
      </c>
      <c r="I1709">
        <v>0</v>
      </c>
      <c r="J1709">
        <v>50</v>
      </c>
      <c r="K1709">
        <v>0</v>
      </c>
      <c r="L1709">
        <v>1</v>
      </c>
    </row>
    <row r="1710" spans="1:12">
      <c r="A1710">
        <v>8694210</v>
      </c>
      <c r="B1710">
        <v>27</v>
      </c>
      <c r="C1710" t="s">
        <v>12</v>
      </c>
      <c r="D1710" t="s">
        <v>31</v>
      </c>
      <c r="E1710" t="s">
        <v>25</v>
      </c>
      <c r="F1710" t="s">
        <v>30</v>
      </c>
      <c r="G1710">
        <v>23895.35</v>
      </c>
      <c r="H1710" t="s">
        <v>20</v>
      </c>
      <c r="I1710">
        <v>0</v>
      </c>
      <c r="J1710">
        <v>40</v>
      </c>
      <c r="K1710">
        <v>0</v>
      </c>
      <c r="L1710">
        <v>0</v>
      </c>
    </row>
    <row r="1711" spans="1:12">
      <c r="A1711">
        <v>8695492</v>
      </c>
      <c r="B1711">
        <v>23</v>
      </c>
      <c r="C1711" t="s">
        <v>12</v>
      </c>
      <c r="D1711" t="s">
        <v>13</v>
      </c>
      <c r="E1711" t="s">
        <v>18</v>
      </c>
      <c r="F1711" t="s">
        <v>41</v>
      </c>
      <c r="G1711">
        <v>25190.43</v>
      </c>
      <c r="H1711" t="s">
        <v>20</v>
      </c>
      <c r="I1711">
        <v>0</v>
      </c>
      <c r="J1711">
        <v>60</v>
      </c>
      <c r="K1711">
        <v>0</v>
      </c>
      <c r="L1711">
        <v>0</v>
      </c>
    </row>
    <row r="1712" spans="1:12">
      <c r="A1712">
        <v>8703746</v>
      </c>
      <c r="B1712">
        <v>31</v>
      </c>
      <c r="C1712" t="s">
        <v>12</v>
      </c>
      <c r="D1712" t="s">
        <v>21</v>
      </c>
      <c r="E1712" t="s">
        <v>25</v>
      </c>
      <c r="F1712" t="s">
        <v>26</v>
      </c>
      <c r="G1712">
        <v>35669.1</v>
      </c>
      <c r="H1712" t="s">
        <v>20</v>
      </c>
      <c r="I1712">
        <v>0</v>
      </c>
      <c r="J1712">
        <v>40</v>
      </c>
      <c r="K1712">
        <v>0</v>
      </c>
      <c r="L1712">
        <v>0</v>
      </c>
    </row>
    <row r="1713" spans="1:12">
      <c r="A1713">
        <v>8706438</v>
      </c>
      <c r="B1713">
        <v>37</v>
      </c>
      <c r="C1713" t="s">
        <v>12</v>
      </c>
      <c r="D1713" t="s">
        <v>17</v>
      </c>
      <c r="E1713" t="s">
        <v>18</v>
      </c>
      <c r="F1713" t="s">
        <v>23</v>
      </c>
      <c r="G1713">
        <v>62859.11</v>
      </c>
      <c r="H1713" t="s">
        <v>16</v>
      </c>
      <c r="I1713">
        <v>0</v>
      </c>
      <c r="J1713">
        <v>40</v>
      </c>
      <c r="K1713">
        <v>0</v>
      </c>
      <c r="L1713">
        <v>0</v>
      </c>
    </row>
    <row r="1714" spans="1:12">
      <c r="A1714">
        <v>8721322</v>
      </c>
      <c r="B1714">
        <v>23</v>
      </c>
      <c r="C1714" t="s">
        <v>37</v>
      </c>
      <c r="D1714" t="s">
        <v>21</v>
      </c>
      <c r="E1714" t="s">
        <v>18</v>
      </c>
      <c r="F1714" t="s">
        <v>15</v>
      </c>
      <c r="G1714">
        <v>220099.64</v>
      </c>
      <c r="H1714" t="s">
        <v>20</v>
      </c>
      <c r="I1714">
        <v>0</v>
      </c>
      <c r="J1714">
        <v>40</v>
      </c>
      <c r="K1714">
        <v>0</v>
      </c>
      <c r="L1714">
        <v>0</v>
      </c>
    </row>
    <row r="1715" spans="1:12">
      <c r="A1715">
        <v>8725411</v>
      </c>
      <c r="B1715">
        <v>32</v>
      </c>
      <c r="C1715" t="s">
        <v>12</v>
      </c>
      <c r="D1715" t="s">
        <v>24</v>
      </c>
      <c r="E1715" t="s">
        <v>18</v>
      </c>
      <c r="F1715" t="s">
        <v>27</v>
      </c>
      <c r="G1715">
        <v>217570.86</v>
      </c>
      <c r="H1715" t="s">
        <v>16</v>
      </c>
      <c r="I1715">
        <v>0</v>
      </c>
      <c r="J1715">
        <v>40</v>
      </c>
      <c r="K1715">
        <v>0</v>
      </c>
      <c r="L1715">
        <v>0</v>
      </c>
    </row>
    <row r="1716" spans="1:12">
      <c r="A1716">
        <v>8728502</v>
      </c>
      <c r="B1716">
        <v>21</v>
      </c>
      <c r="C1716" t="s">
        <v>12</v>
      </c>
      <c r="D1716" t="s">
        <v>21</v>
      </c>
      <c r="E1716" t="s">
        <v>18</v>
      </c>
      <c r="F1716" t="s">
        <v>23</v>
      </c>
      <c r="G1716">
        <v>102106.03</v>
      </c>
      <c r="H1716" t="s">
        <v>20</v>
      </c>
      <c r="I1716">
        <v>0</v>
      </c>
      <c r="J1716">
        <v>40</v>
      </c>
      <c r="K1716">
        <v>0</v>
      </c>
      <c r="L1716">
        <v>0</v>
      </c>
    </row>
    <row r="1717" spans="1:12">
      <c r="A1717">
        <v>8730625</v>
      </c>
      <c r="B1717">
        <v>46</v>
      </c>
      <c r="C1717" t="s">
        <v>37</v>
      </c>
      <c r="D1717" t="s">
        <v>21</v>
      </c>
      <c r="E1717" t="s">
        <v>22</v>
      </c>
      <c r="F1717" t="s">
        <v>27</v>
      </c>
      <c r="G1717">
        <v>10067.379999999999</v>
      </c>
      <c r="H1717" t="s">
        <v>20</v>
      </c>
      <c r="I1717">
        <v>0</v>
      </c>
      <c r="J1717">
        <v>40</v>
      </c>
      <c r="K1717">
        <v>0</v>
      </c>
      <c r="L1717">
        <v>0</v>
      </c>
    </row>
    <row r="1718" spans="1:12">
      <c r="A1718">
        <v>8732307</v>
      </c>
      <c r="B1718">
        <v>55</v>
      </c>
      <c r="C1718" t="s">
        <v>36</v>
      </c>
      <c r="D1718" t="s">
        <v>52</v>
      </c>
      <c r="E1718" t="s">
        <v>18</v>
      </c>
      <c r="F1718" t="s">
        <v>15</v>
      </c>
      <c r="G1718">
        <v>97502.95</v>
      </c>
      <c r="H1718" t="s">
        <v>16</v>
      </c>
      <c r="I1718">
        <v>0</v>
      </c>
      <c r="J1718">
        <v>40</v>
      </c>
      <c r="K1718">
        <v>0</v>
      </c>
      <c r="L1718">
        <v>0</v>
      </c>
    </row>
    <row r="1719" spans="1:12">
      <c r="A1719">
        <v>8733813</v>
      </c>
      <c r="B1719">
        <v>44</v>
      </c>
      <c r="C1719" t="s">
        <v>12</v>
      </c>
      <c r="D1719" t="s">
        <v>13</v>
      </c>
      <c r="E1719" t="s">
        <v>22</v>
      </c>
      <c r="F1719" t="s">
        <v>27</v>
      </c>
      <c r="G1719">
        <v>92595.95</v>
      </c>
      <c r="H1719" t="s">
        <v>16</v>
      </c>
      <c r="I1719">
        <v>0</v>
      </c>
      <c r="J1719">
        <v>50</v>
      </c>
      <c r="K1719">
        <v>0</v>
      </c>
      <c r="L1719">
        <v>0</v>
      </c>
    </row>
    <row r="1720" spans="1:12">
      <c r="A1720">
        <v>8735659</v>
      </c>
      <c r="B1720">
        <v>35</v>
      </c>
      <c r="C1720" t="s">
        <v>34</v>
      </c>
      <c r="D1720" t="s">
        <v>21</v>
      </c>
      <c r="E1720" t="s">
        <v>22</v>
      </c>
      <c r="F1720" t="s">
        <v>26</v>
      </c>
      <c r="G1720">
        <v>171957.58</v>
      </c>
      <c r="H1720" t="s">
        <v>20</v>
      </c>
      <c r="I1720">
        <v>0</v>
      </c>
      <c r="J1720">
        <v>15</v>
      </c>
      <c r="K1720">
        <v>0</v>
      </c>
      <c r="L1720">
        <v>0</v>
      </c>
    </row>
    <row r="1721" spans="1:12">
      <c r="A1721">
        <v>8738103</v>
      </c>
      <c r="B1721">
        <v>57</v>
      </c>
      <c r="C1721" t="s">
        <v>40</v>
      </c>
      <c r="D1721" t="s">
        <v>21</v>
      </c>
      <c r="E1721" t="s">
        <v>18</v>
      </c>
      <c r="F1721" t="s">
        <v>23</v>
      </c>
      <c r="G1721">
        <v>3666.87</v>
      </c>
      <c r="H1721" t="s">
        <v>20</v>
      </c>
      <c r="I1721">
        <v>1505.333333</v>
      </c>
      <c r="J1721">
        <v>40</v>
      </c>
      <c r="K1721">
        <v>0</v>
      </c>
      <c r="L1721">
        <v>0</v>
      </c>
    </row>
    <row r="1722" spans="1:12">
      <c r="A1722">
        <v>8741452</v>
      </c>
      <c r="B1722">
        <v>58</v>
      </c>
      <c r="C1722" t="s">
        <v>50</v>
      </c>
      <c r="D1722" t="s">
        <v>52</v>
      </c>
      <c r="E1722" t="s">
        <v>25</v>
      </c>
      <c r="F1722" t="s">
        <v>50</v>
      </c>
      <c r="G1722">
        <v>9294.49</v>
      </c>
      <c r="H1722" t="s">
        <v>20</v>
      </c>
      <c r="I1722">
        <v>0</v>
      </c>
      <c r="J1722">
        <v>24</v>
      </c>
      <c r="K1722">
        <v>0</v>
      </c>
      <c r="L1722">
        <v>0</v>
      </c>
    </row>
    <row r="1723" spans="1:12">
      <c r="A1723">
        <v>8747513</v>
      </c>
      <c r="B1723">
        <v>64</v>
      </c>
      <c r="C1723" t="s">
        <v>35</v>
      </c>
      <c r="D1723" t="s">
        <v>21</v>
      </c>
      <c r="E1723" t="s">
        <v>25</v>
      </c>
      <c r="F1723" t="s">
        <v>23</v>
      </c>
      <c r="G1723">
        <v>122906.29</v>
      </c>
      <c r="H1723" t="s">
        <v>16</v>
      </c>
      <c r="I1723">
        <v>0</v>
      </c>
      <c r="J1723">
        <v>40</v>
      </c>
      <c r="K1723">
        <v>20051</v>
      </c>
      <c r="L1723">
        <v>1</v>
      </c>
    </row>
    <row r="1724" spans="1:12">
      <c r="A1724">
        <v>8749774</v>
      </c>
      <c r="B1724">
        <v>52</v>
      </c>
      <c r="C1724" t="s">
        <v>12</v>
      </c>
      <c r="D1724" t="s">
        <v>33</v>
      </c>
      <c r="E1724" t="s">
        <v>22</v>
      </c>
      <c r="F1724" t="s">
        <v>39</v>
      </c>
      <c r="G1724">
        <v>56251.18</v>
      </c>
      <c r="H1724" t="s">
        <v>16</v>
      </c>
      <c r="I1724">
        <v>0</v>
      </c>
      <c r="J1724">
        <v>60</v>
      </c>
      <c r="K1724">
        <v>0</v>
      </c>
      <c r="L1724">
        <v>0</v>
      </c>
    </row>
    <row r="1725" spans="1:12">
      <c r="A1725">
        <v>8751802</v>
      </c>
      <c r="B1725">
        <v>36</v>
      </c>
      <c r="C1725" t="s">
        <v>12</v>
      </c>
      <c r="D1725" t="s">
        <v>13</v>
      </c>
      <c r="E1725" t="s">
        <v>22</v>
      </c>
      <c r="F1725" t="s">
        <v>23</v>
      </c>
      <c r="G1725">
        <v>110263.49</v>
      </c>
      <c r="H1725" t="s">
        <v>20</v>
      </c>
      <c r="I1725">
        <v>0</v>
      </c>
      <c r="J1725">
        <v>45</v>
      </c>
      <c r="K1725">
        <v>0</v>
      </c>
      <c r="L1725">
        <v>0</v>
      </c>
    </row>
    <row r="1726" spans="1:12">
      <c r="A1726">
        <v>8752461</v>
      </c>
      <c r="B1726">
        <v>39</v>
      </c>
      <c r="C1726" t="s">
        <v>12</v>
      </c>
      <c r="D1726" t="s">
        <v>21</v>
      </c>
      <c r="E1726" t="s">
        <v>25</v>
      </c>
      <c r="F1726" t="s">
        <v>30</v>
      </c>
      <c r="G1726">
        <v>168753.79</v>
      </c>
      <c r="H1726" t="s">
        <v>16</v>
      </c>
      <c r="I1726">
        <v>0</v>
      </c>
      <c r="J1726">
        <v>36</v>
      </c>
      <c r="K1726">
        <v>0</v>
      </c>
      <c r="L1726">
        <v>0</v>
      </c>
    </row>
    <row r="1727" spans="1:12">
      <c r="A1727">
        <v>8752512</v>
      </c>
      <c r="B1727">
        <v>18</v>
      </c>
      <c r="C1727" t="s">
        <v>12</v>
      </c>
      <c r="D1727" t="s">
        <v>13</v>
      </c>
      <c r="E1727" t="s">
        <v>18</v>
      </c>
      <c r="F1727" t="s">
        <v>23</v>
      </c>
      <c r="G1727">
        <v>177348.64</v>
      </c>
      <c r="H1727" t="s">
        <v>20</v>
      </c>
      <c r="I1727">
        <v>0</v>
      </c>
      <c r="J1727">
        <v>30</v>
      </c>
      <c r="K1727">
        <v>0</v>
      </c>
      <c r="L1727">
        <v>0</v>
      </c>
    </row>
    <row r="1728" spans="1:12">
      <c r="A1728">
        <v>8753378</v>
      </c>
      <c r="B1728">
        <v>24</v>
      </c>
      <c r="C1728" t="s">
        <v>40</v>
      </c>
      <c r="D1728" t="s">
        <v>24</v>
      </c>
      <c r="E1728" t="s">
        <v>18</v>
      </c>
      <c r="F1728" t="s">
        <v>39</v>
      </c>
      <c r="G1728">
        <v>79484.820000000007</v>
      </c>
      <c r="H1728" t="s">
        <v>16</v>
      </c>
      <c r="I1728">
        <v>0</v>
      </c>
      <c r="J1728">
        <v>40</v>
      </c>
      <c r="K1728">
        <v>0</v>
      </c>
      <c r="L1728">
        <v>0</v>
      </c>
    </row>
    <row r="1729" spans="1:12">
      <c r="A1729">
        <v>8759657</v>
      </c>
      <c r="B1729">
        <v>30</v>
      </c>
      <c r="C1729" t="s">
        <v>12</v>
      </c>
      <c r="D1729" t="s">
        <v>21</v>
      </c>
      <c r="E1729" t="s">
        <v>25</v>
      </c>
      <c r="F1729" t="s">
        <v>26</v>
      </c>
      <c r="G1729">
        <v>38139.25</v>
      </c>
      <c r="H1729" t="s">
        <v>20</v>
      </c>
      <c r="I1729">
        <v>0</v>
      </c>
      <c r="J1729">
        <v>40</v>
      </c>
      <c r="K1729">
        <v>0</v>
      </c>
      <c r="L1729">
        <v>0</v>
      </c>
    </row>
    <row r="1730" spans="1:12">
      <c r="A1730">
        <v>8761470</v>
      </c>
      <c r="B1730">
        <v>40</v>
      </c>
      <c r="C1730" t="s">
        <v>12</v>
      </c>
      <c r="D1730" t="s">
        <v>13</v>
      </c>
      <c r="E1730" t="s">
        <v>25</v>
      </c>
      <c r="F1730" t="s">
        <v>26</v>
      </c>
      <c r="G1730">
        <v>26579.19</v>
      </c>
      <c r="H1730" t="s">
        <v>20</v>
      </c>
      <c r="I1730">
        <v>0</v>
      </c>
      <c r="J1730">
        <v>52</v>
      </c>
      <c r="K1730">
        <v>0</v>
      </c>
      <c r="L1730">
        <v>0</v>
      </c>
    </row>
    <row r="1731" spans="1:12">
      <c r="A1731">
        <v>8764551</v>
      </c>
      <c r="B1731">
        <v>35</v>
      </c>
      <c r="C1731" t="s">
        <v>37</v>
      </c>
      <c r="D1731" t="s">
        <v>13</v>
      </c>
      <c r="E1731" t="s">
        <v>22</v>
      </c>
      <c r="F1731" t="s">
        <v>23</v>
      </c>
      <c r="G1731">
        <v>215224.82</v>
      </c>
      <c r="H1731" t="s">
        <v>16</v>
      </c>
      <c r="I1731">
        <v>0</v>
      </c>
      <c r="J1731">
        <v>40</v>
      </c>
      <c r="K1731">
        <v>0</v>
      </c>
      <c r="L1731">
        <v>0</v>
      </c>
    </row>
    <row r="1732" spans="1:12">
      <c r="A1732">
        <v>8769201</v>
      </c>
      <c r="B1732">
        <v>44</v>
      </c>
      <c r="C1732" t="s">
        <v>12</v>
      </c>
      <c r="D1732" t="s">
        <v>13</v>
      </c>
      <c r="E1732" t="s">
        <v>25</v>
      </c>
      <c r="F1732" t="s">
        <v>30</v>
      </c>
      <c r="G1732">
        <v>22373.02</v>
      </c>
      <c r="H1732" t="s">
        <v>20</v>
      </c>
      <c r="I1732">
        <v>0</v>
      </c>
      <c r="J1732">
        <v>55</v>
      </c>
      <c r="K1732">
        <v>0</v>
      </c>
      <c r="L1732">
        <v>0</v>
      </c>
    </row>
    <row r="1733" spans="1:12">
      <c r="A1733">
        <v>8778709</v>
      </c>
      <c r="B1733">
        <v>32</v>
      </c>
      <c r="C1733" t="s">
        <v>40</v>
      </c>
      <c r="D1733" t="s">
        <v>24</v>
      </c>
      <c r="E1733" t="s">
        <v>25</v>
      </c>
      <c r="F1733" t="s">
        <v>27</v>
      </c>
      <c r="G1733">
        <v>25724.06</v>
      </c>
      <c r="H1733" t="s">
        <v>20</v>
      </c>
      <c r="I1733">
        <v>0</v>
      </c>
      <c r="J1733">
        <v>40</v>
      </c>
      <c r="K1733">
        <v>0</v>
      </c>
      <c r="L1733">
        <v>0</v>
      </c>
    </row>
    <row r="1734" spans="1:12">
      <c r="A1734">
        <v>8778723</v>
      </c>
      <c r="B1734">
        <v>50</v>
      </c>
      <c r="C1734" t="s">
        <v>12</v>
      </c>
      <c r="D1734" t="s">
        <v>13</v>
      </c>
      <c r="E1734" t="s">
        <v>25</v>
      </c>
      <c r="F1734" t="s">
        <v>29</v>
      </c>
      <c r="G1734">
        <v>31436.62</v>
      </c>
      <c r="H1734" t="s">
        <v>20</v>
      </c>
      <c r="I1734">
        <v>0</v>
      </c>
      <c r="J1734">
        <v>40</v>
      </c>
      <c r="K1734">
        <v>0</v>
      </c>
      <c r="L1734">
        <v>0</v>
      </c>
    </row>
    <row r="1735" spans="1:12">
      <c r="A1735">
        <v>8779157</v>
      </c>
      <c r="B1735">
        <v>51</v>
      </c>
      <c r="C1735" t="s">
        <v>34</v>
      </c>
      <c r="D1735" t="s">
        <v>17</v>
      </c>
      <c r="E1735" t="s">
        <v>22</v>
      </c>
      <c r="F1735" t="s">
        <v>27</v>
      </c>
      <c r="G1735">
        <v>257253.9</v>
      </c>
      <c r="H1735" t="s">
        <v>16</v>
      </c>
      <c r="I1735">
        <v>0</v>
      </c>
      <c r="J1735">
        <v>99</v>
      </c>
      <c r="K1735">
        <v>0</v>
      </c>
      <c r="L1735">
        <v>0</v>
      </c>
    </row>
    <row r="1736" spans="1:12">
      <c r="A1736">
        <v>8786914</v>
      </c>
      <c r="B1736">
        <v>36</v>
      </c>
      <c r="C1736" t="s">
        <v>12</v>
      </c>
      <c r="D1736" t="s">
        <v>38</v>
      </c>
      <c r="E1736" t="s">
        <v>25</v>
      </c>
      <c r="F1736" t="s">
        <v>19</v>
      </c>
      <c r="G1736">
        <v>45375.02</v>
      </c>
      <c r="H1736" t="s">
        <v>20</v>
      </c>
      <c r="I1736">
        <v>0</v>
      </c>
      <c r="J1736">
        <v>47</v>
      </c>
      <c r="K1736">
        <v>0</v>
      </c>
      <c r="L1736">
        <v>0</v>
      </c>
    </row>
    <row r="1737" spans="1:12">
      <c r="A1737">
        <v>8796387</v>
      </c>
      <c r="B1737">
        <v>34</v>
      </c>
      <c r="C1737" t="s">
        <v>12</v>
      </c>
      <c r="D1737" t="s">
        <v>13</v>
      </c>
      <c r="E1737" t="s">
        <v>25</v>
      </c>
      <c r="F1737" t="s">
        <v>15</v>
      </c>
      <c r="G1737">
        <v>28083.21</v>
      </c>
      <c r="H1737" t="s">
        <v>20</v>
      </c>
      <c r="I1737">
        <v>0</v>
      </c>
      <c r="J1737">
        <v>40</v>
      </c>
      <c r="K1737">
        <v>0</v>
      </c>
      <c r="L1737">
        <v>0</v>
      </c>
    </row>
    <row r="1738" spans="1:12">
      <c r="A1738">
        <v>8796598</v>
      </c>
      <c r="B1738">
        <v>61</v>
      </c>
      <c r="C1738" t="s">
        <v>12</v>
      </c>
      <c r="D1738" t="s">
        <v>21</v>
      </c>
      <c r="E1738" t="s">
        <v>18</v>
      </c>
      <c r="F1738" t="s">
        <v>23</v>
      </c>
      <c r="G1738">
        <v>74508.929999999993</v>
      </c>
      <c r="H1738" t="s">
        <v>16</v>
      </c>
      <c r="I1738">
        <v>0</v>
      </c>
      <c r="J1738">
        <v>40</v>
      </c>
      <c r="K1738">
        <v>0</v>
      </c>
      <c r="L1738">
        <v>0</v>
      </c>
    </row>
    <row r="1739" spans="1:12">
      <c r="A1739">
        <v>8797408</v>
      </c>
      <c r="B1739">
        <v>65</v>
      </c>
      <c r="C1739" t="s">
        <v>12</v>
      </c>
      <c r="D1739" t="s">
        <v>42</v>
      </c>
      <c r="E1739" t="s">
        <v>22</v>
      </c>
      <c r="F1739" t="s">
        <v>45</v>
      </c>
      <c r="G1739">
        <v>100886.51</v>
      </c>
      <c r="H1739" t="s">
        <v>16</v>
      </c>
      <c r="I1739">
        <v>0</v>
      </c>
      <c r="J1739">
        <v>28</v>
      </c>
      <c r="K1739">
        <v>0</v>
      </c>
      <c r="L1739">
        <v>0</v>
      </c>
    </row>
    <row r="1740" spans="1:12">
      <c r="A1740">
        <v>8802740</v>
      </c>
      <c r="B1740">
        <v>30</v>
      </c>
      <c r="C1740" t="s">
        <v>12</v>
      </c>
      <c r="D1740" t="s">
        <v>17</v>
      </c>
      <c r="E1740" t="s">
        <v>14</v>
      </c>
      <c r="F1740" t="s">
        <v>15</v>
      </c>
      <c r="G1740">
        <v>205539.85</v>
      </c>
      <c r="H1740" t="s">
        <v>16</v>
      </c>
      <c r="I1740">
        <v>0</v>
      </c>
      <c r="J1740">
        <v>40</v>
      </c>
      <c r="K1740">
        <v>0</v>
      </c>
      <c r="L1740">
        <v>0</v>
      </c>
    </row>
    <row r="1741" spans="1:12">
      <c r="A1741">
        <v>8810146</v>
      </c>
      <c r="B1741">
        <v>29</v>
      </c>
      <c r="C1741" t="s">
        <v>12</v>
      </c>
      <c r="D1741" t="s">
        <v>24</v>
      </c>
      <c r="E1741" t="s">
        <v>18</v>
      </c>
      <c r="F1741" t="s">
        <v>27</v>
      </c>
      <c r="G1741">
        <v>84409.78</v>
      </c>
      <c r="H1741" t="s">
        <v>16</v>
      </c>
      <c r="I1741">
        <v>0</v>
      </c>
      <c r="J1741">
        <v>55</v>
      </c>
      <c r="K1741">
        <v>0</v>
      </c>
      <c r="L1741">
        <v>0</v>
      </c>
    </row>
    <row r="1742" spans="1:12">
      <c r="A1742">
        <v>8816453</v>
      </c>
      <c r="B1742">
        <v>37</v>
      </c>
      <c r="C1742" t="s">
        <v>12</v>
      </c>
      <c r="D1742" t="s">
        <v>39</v>
      </c>
      <c r="E1742" t="s">
        <v>25</v>
      </c>
      <c r="F1742" t="s">
        <v>30</v>
      </c>
      <c r="G1742">
        <v>8856.16</v>
      </c>
      <c r="H1742" t="s">
        <v>20</v>
      </c>
      <c r="I1742">
        <v>0</v>
      </c>
      <c r="J1742">
        <v>45</v>
      </c>
      <c r="K1742">
        <v>5120</v>
      </c>
      <c r="L1742">
        <v>1</v>
      </c>
    </row>
    <row r="1743" spans="1:12">
      <c r="A1743">
        <v>8819153</v>
      </c>
      <c r="B1743">
        <v>38</v>
      </c>
      <c r="C1743" t="s">
        <v>12</v>
      </c>
      <c r="D1743" t="s">
        <v>21</v>
      </c>
      <c r="E1743" t="s">
        <v>18</v>
      </c>
      <c r="F1743" t="s">
        <v>27</v>
      </c>
      <c r="G1743">
        <v>187366.22</v>
      </c>
      <c r="H1743" t="s">
        <v>16</v>
      </c>
      <c r="I1743">
        <v>0</v>
      </c>
      <c r="J1743">
        <v>40</v>
      </c>
      <c r="K1743">
        <v>0</v>
      </c>
      <c r="L1743">
        <v>0</v>
      </c>
    </row>
    <row r="1744" spans="1:12">
      <c r="A1744">
        <v>8819820</v>
      </c>
      <c r="B1744">
        <v>54</v>
      </c>
      <c r="C1744" t="s">
        <v>12</v>
      </c>
      <c r="D1744" t="s">
        <v>13</v>
      </c>
      <c r="E1744" t="s">
        <v>25</v>
      </c>
      <c r="F1744" t="s">
        <v>45</v>
      </c>
      <c r="G1744">
        <v>31677.52</v>
      </c>
      <c r="H1744" t="s">
        <v>20</v>
      </c>
      <c r="I1744">
        <v>0</v>
      </c>
      <c r="J1744">
        <v>40</v>
      </c>
      <c r="K1744">
        <v>0</v>
      </c>
      <c r="L1744">
        <v>0</v>
      </c>
    </row>
    <row r="1745" spans="1:12">
      <c r="A1745">
        <v>8829793</v>
      </c>
      <c r="B1745">
        <v>43</v>
      </c>
      <c r="C1745" t="s">
        <v>12</v>
      </c>
      <c r="D1745" t="s">
        <v>24</v>
      </c>
      <c r="E1745" t="s">
        <v>18</v>
      </c>
      <c r="F1745" t="s">
        <v>39</v>
      </c>
      <c r="G1745">
        <v>26205.4</v>
      </c>
      <c r="H1745" t="s">
        <v>16</v>
      </c>
      <c r="I1745">
        <v>0</v>
      </c>
      <c r="J1745">
        <v>40</v>
      </c>
      <c r="K1745">
        <v>0</v>
      </c>
      <c r="L1745">
        <v>1</v>
      </c>
    </row>
    <row r="1746" spans="1:12">
      <c r="A1746">
        <v>8834030</v>
      </c>
      <c r="B1746">
        <v>43</v>
      </c>
      <c r="C1746" t="s">
        <v>34</v>
      </c>
      <c r="D1746" t="s">
        <v>21</v>
      </c>
      <c r="E1746" t="s">
        <v>25</v>
      </c>
      <c r="F1746" t="s">
        <v>26</v>
      </c>
      <c r="G1746">
        <v>41590.239999999998</v>
      </c>
      <c r="H1746" t="s">
        <v>20</v>
      </c>
      <c r="I1746">
        <v>0</v>
      </c>
      <c r="J1746">
        <v>60</v>
      </c>
      <c r="K1746">
        <v>0</v>
      </c>
      <c r="L1746">
        <v>0</v>
      </c>
    </row>
    <row r="1747" spans="1:12">
      <c r="A1747">
        <v>8837579</v>
      </c>
      <c r="B1747">
        <v>46</v>
      </c>
      <c r="C1747" t="s">
        <v>50</v>
      </c>
      <c r="D1747" t="s">
        <v>21</v>
      </c>
      <c r="E1747" t="s">
        <v>22</v>
      </c>
      <c r="F1747" t="s">
        <v>50</v>
      </c>
      <c r="G1747">
        <v>64482.04</v>
      </c>
      <c r="H1747" t="s">
        <v>16</v>
      </c>
      <c r="I1747">
        <v>0</v>
      </c>
      <c r="J1747">
        <v>15</v>
      </c>
      <c r="K1747">
        <v>0</v>
      </c>
      <c r="L1747">
        <v>0</v>
      </c>
    </row>
    <row r="1748" spans="1:12">
      <c r="A1748">
        <v>8841359</v>
      </c>
      <c r="B1748">
        <v>44</v>
      </c>
      <c r="C1748" t="s">
        <v>12</v>
      </c>
      <c r="D1748" t="s">
        <v>24</v>
      </c>
      <c r="E1748" t="s">
        <v>22</v>
      </c>
      <c r="F1748" t="s">
        <v>39</v>
      </c>
      <c r="G1748">
        <v>143817</v>
      </c>
      <c r="H1748" t="s">
        <v>20</v>
      </c>
      <c r="I1748">
        <v>0</v>
      </c>
      <c r="J1748">
        <v>40</v>
      </c>
      <c r="K1748">
        <v>0</v>
      </c>
      <c r="L1748">
        <v>0</v>
      </c>
    </row>
    <row r="1749" spans="1:12">
      <c r="A1749">
        <v>8848288</v>
      </c>
      <c r="B1749">
        <v>21</v>
      </c>
      <c r="C1749" t="s">
        <v>12</v>
      </c>
      <c r="D1749" t="s">
        <v>13</v>
      </c>
      <c r="E1749" t="s">
        <v>18</v>
      </c>
      <c r="F1749" t="s">
        <v>30</v>
      </c>
      <c r="G1749">
        <v>138764.04</v>
      </c>
      <c r="H1749" t="s">
        <v>16</v>
      </c>
      <c r="I1749">
        <v>0</v>
      </c>
      <c r="J1749">
        <v>40</v>
      </c>
      <c r="K1749">
        <v>0</v>
      </c>
      <c r="L1749">
        <v>0</v>
      </c>
    </row>
    <row r="1750" spans="1:12">
      <c r="A1750">
        <v>8866502</v>
      </c>
      <c r="B1750">
        <v>68</v>
      </c>
      <c r="C1750" t="s">
        <v>12</v>
      </c>
      <c r="D1750" t="s">
        <v>33</v>
      </c>
      <c r="E1750" t="s">
        <v>25</v>
      </c>
      <c r="F1750" t="s">
        <v>39</v>
      </c>
      <c r="G1750">
        <v>52533.94</v>
      </c>
      <c r="H1750" t="s">
        <v>20</v>
      </c>
      <c r="I1750">
        <v>0</v>
      </c>
      <c r="J1750">
        <v>18</v>
      </c>
      <c r="K1750">
        <v>0</v>
      </c>
      <c r="L1750">
        <v>0</v>
      </c>
    </row>
    <row r="1751" spans="1:12">
      <c r="A1751">
        <v>8869018</v>
      </c>
      <c r="B1751">
        <v>27</v>
      </c>
      <c r="C1751" t="s">
        <v>12</v>
      </c>
      <c r="D1751" t="s">
        <v>21</v>
      </c>
      <c r="E1751" t="s">
        <v>18</v>
      </c>
      <c r="F1751" t="s">
        <v>19</v>
      </c>
      <c r="G1751">
        <v>67822.94</v>
      </c>
      <c r="H1751" t="s">
        <v>16</v>
      </c>
      <c r="I1751">
        <v>0</v>
      </c>
      <c r="J1751">
        <v>15</v>
      </c>
      <c r="K1751">
        <v>0</v>
      </c>
      <c r="L1751">
        <v>0</v>
      </c>
    </row>
    <row r="1752" spans="1:12">
      <c r="A1752">
        <v>8873045</v>
      </c>
      <c r="B1752">
        <v>25</v>
      </c>
      <c r="C1752" t="s">
        <v>12</v>
      </c>
      <c r="D1752" t="s">
        <v>13</v>
      </c>
      <c r="E1752" t="s">
        <v>48</v>
      </c>
      <c r="F1752" t="s">
        <v>30</v>
      </c>
      <c r="G1752">
        <v>76402.880000000005</v>
      </c>
      <c r="H1752" t="s">
        <v>20</v>
      </c>
      <c r="I1752">
        <v>0</v>
      </c>
      <c r="J1752">
        <v>50</v>
      </c>
      <c r="K1752">
        <v>0</v>
      </c>
      <c r="L1752">
        <v>0</v>
      </c>
    </row>
    <row r="1753" spans="1:12">
      <c r="A1753">
        <v>8873595</v>
      </c>
      <c r="B1753">
        <v>59</v>
      </c>
      <c r="C1753" t="s">
        <v>12</v>
      </c>
      <c r="D1753" t="s">
        <v>13</v>
      </c>
      <c r="E1753" t="s">
        <v>14</v>
      </c>
      <c r="F1753" t="s">
        <v>23</v>
      </c>
      <c r="G1753">
        <v>170528.46</v>
      </c>
      <c r="H1753" t="s">
        <v>20</v>
      </c>
      <c r="I1753">
        <v>0</v>
      </c>
      <c r="J1753">
        <v>40</v>
      </c>
      <c r="K1753">
        <v>0</v>
      </c>
      <c r="L1753">
        <v>0</v>
      </c>
    </row>
    <row r="1754" spans="1:12">
      <c r="A1754">
        <v>8877656</v>
      </c>
      <c r="B1754">
        <v>32</v>
      </c>
      <c r="C1754" t="s">
        <v>12</v>
      </c>
      <c r="D1754" t="s">
        <v>24</v>
      </c>
      <c r="E1754" t="s">
        <v>25</v>
      </c>
      <c r="F1754" t="s">
        <v>39</v>
      </c>
      <c r="G1754">
        <v>40586.22</v>
      </c>
      <c r="H1754" t="s">
        <v>20</v>
      </c>
      <c r="I1754">
        <v>0</v>
      </c>
      <c r="J1754">
        <v>60</v>
      </c>
      <c r="K1754">
        <v>16992</v>
      </c>
      <c r="L1754">
        <v>1</v>
      </c>
    </row>
    <row r="1755" spans="1:12">
      <c r="A1755">
        <v>8881957</v>
      </c>
      <c r="B1755">
        <v>52</v>
      </c>
      <c r="C1755" t="s">
        <v>12</v>
      </c>
      <c r="D1755" t="s">
        <v>24</v>
      </c>
      <c r="E1755" t="s">
        <v>25</v>
      </c>
      <c r="F1755" t="s">
        <v>39</v>
      </c>
      <c r="G1755">
        <v>47326.44</v>
      </c>
      <c r="H1755" t="s">
        <v>20</v>
      </c>
      <c r="I1755">
        <v>0</v>
      </c>
      <c r="J1755">
        <v>40</v>
      </c>
      <c r="K1755">
        <v>8415</v>
      </c>
      <c r="L1755">
        <v>1</v>
      </c>
    </row>
    <row r="1756" spans="1:12">
      <c r="A1756">
        <v>8882786</v>
      </c>
      <c r="B1756">
        <v>65</v>
      </c>
      <c r="C1756" t="s">
        <v>50</v>
      </c>
      <c r="D1756" t="s">
        <v>21</v>
      </c>
      <c r="E1756" t="s">
        <v>25</v>
      </c>
      <c r="F1756" t="s">
        <v>50</v>
      </c>
      <c r="G1756">
        <v>55353.77</v>
      </c>
      <c r="H1756" t="s">
        <v>20</v>
      </c>
      <c r="I1756">
        <v>0</v>
      </c>
      <c r="J1756">
        <v>45</v>
      </c>
      <c r="K1756">
        <v>0</v>
      </c>
      <c r="L1756">
        <v>0</v>
      </c>
    </row>
    <row r="1757" spans="1:12">
      <c r="A1757">
        <v>8884080</v>
      </c>
      <c r="B1757">
        <v>20</v>
      </c>
      <c r="C1757" t="s">
        <v>50</v>
      </c>
      <c r="D1757" t="s">
        <v>13</v>
      </c>
      <c r="E1757" t="s">
        <v>18</v>
      </c>
      <c r="F1757" t="s">
        <v>50</v>
      </c>
      <c r="G1757">
        <v>103534.35</v>
      </c>
      <c r="H1757" t="s">
        <v>16</v>
      </c>
      <c r="I1757">
        <v>0</v>
      </c>
      <c r="J1757">
        <v>25</v>
      </c>
      <c r="K1757">
        <v>0</v>
      </c>
      <c r="L1757">
        <v>0</v>
      </c>
    </row>
    <row r="1758" spans="1:12">
      <c r="A1758">
        <v>8884847</v>
      </c>
      <c r="B1758">
        <v>50</v>
      </c>
      <c r="C1758" t="s">
        <v>12</v>
      </c>
      <c r="D1758" t="s">
        <v>21</v>
      </c>
      <c r="E1758" t="s">
        <v>25</v>
      </c>
      <c r="F1758" t="s">
        <v>26</v>
      </c>
      <c r="G1758">
        <v>35494.550000000003</v>
      </c>
      <c r="H1758" t="s">
        <v>20</v>
      </c>
      <c r="I1758">
        <v>0</v>
      </c>
      <c r="J1758">
        <v>40</v>
      </c>
      <c r="K1758">
        <v>0</v>
      </c>
      <c r="L1758">
        <v>0</v>
      </c>
    </row>
    <row r="1759" spans="1:12">
      <c r="A1759">
        <v>8887871</v>
      </c>
      <c r="B1759">
        <v>65</v>
      </c>
      <c r="C1759" t="s">
        <v>34</v>
      </c>
      <c r="D1759" t="s">
        <v>13</v>
      </c>
      <c r="E1759" t="s">
        <v>25</v>
      </c>
      <c r="F1759" t="s">
        <v>27</v>
      </c>
      <c r="G1759">
        <v>53584.82</v>
      </c>
      <c r="H1759" t="s">
        <v>20</v>
      </c>
      <c r="I1759">
        <v>0</v>
      </c>
      <c r="J1759">
        <v>40</v>
      </c>
      <c r="K1759">
        <v>0</v>
      </c>
      <c r="L1759">
        <v>0</v>
      </c>
    </row>
    <row r="1760" spans="1:12">
      <c r="A1760">
        <v>8888592</v>
      </c>
      <c r="B1760">
        <v>29</v>
      </c>
      <c r="C1760" t="s">
        <v>12</v>
      </c>
      <c r="D1760" t="s">
        <v>39</v>
      </c>
      <c r="E1760" t="s">
        <v>25</v>
      </c>
      <c r="F1760" t="s">
        <v>39</v>
      </c>
      <c r="G1760">
        <v>19685.38</v>
      </c>
      <c r="H1760" t="s">
        <v>20</v>
      </c>
      <c r="I1760">
        <v>0</v>
      </c>
      <c r="J1760">
        <v>50</v>
      </c>
      <c r="K1760">
        <v>0</v>
      </c>
      <c r="L1760">
        <v>1</v>
      </c>
    </row>
    <row r="1761" spans="1:12">
      <c r="A1761">
        <v>8898129</v>
      </c>
      <c r="B1761">
        <v>36</v>
      </c>
      <c r="C1761" t="s">
        <v>12</v>
      </c>
      <c r="D1761" t="s">
        <v>13</v>
      </c>
      <c r="E1761" t="s">
        <v>25</v>
      </c>
      <c r="F1761" t="s">
        <v>26</v>
      </c>
      <c r="G1761">
        <v>30224.06</v>
      </c>
      <c r="H1761" t="s">
        <v>20</v>
      </c>
      <c r="I1761">
        <v>0</v>
      </c>
      <c r="J1761">
        <v>60</v>
      </c>
      <c r="K1761">
        <v>5664</v>
      </c>
      <c r="L1761">
        <v>1</v>
      </c>
    </row>
    <row r="1762" spans="1:12">
      <c r="A1762">
        <v>8898859</v>
      </c>
      <c r="B1762">
        <v>41</v>
      </c>
      <c r="C1762" t="s">
        <v>36</v>
      </c>
      <c r="D1762" t="s">
        <v>24</v>
      </c>
      <c r="E1762" t="s">
        <v>22</v>
      </c>
      <c r="F1762" t="s">
        <v>39</v>
      </c>
      <c r="G1762">
        <v>180178.97</v>
      </c>
      <c r="H1762" t="s">
        <v>16</v>
      </c>
      <c r="I1762">
        <v>0</v>
      </c>
      <c r="J1762">
        <v>35</v>
      </c>
      <c r="K1762">
        <v>0</v>
      </c>
      <c r="L1762">
        <v>0</v>
      </c>
    </row>
    <row r="1763" spans="1:12">
      <c r="A1763">
        <v>8909335</v>
      </c>
      <c r="B1763">
        <v>25</v>
      </c>
      <c r="C1763" t="s">
        <v>12</v>
      </c>
      <c r="D1763" t="s">
        <v>13</v>
      </c>
      <c r="E1763" t="s">
        <v>25</v>
      </c>
      <c r="F1763" t="s">
        <v>23</v>
      </c>
      <c r="G1763">
        <v>206963.41</v>
      </c>
      <c r="H1763" t="s">
        <v>16</v>
      </c>
      <c r="I1763">
        <v>0</v>
      </c>
      <c r="J1763">
        <v>40</v>
      </c>
      <c r="K1763">
        <v>3103</v>
      </c>
      <c r="L1763">
        <v>1</v>
      </c>
    </row>
    <row r="1764" spans="1:12">
      <c r="A1764">
        <v>8921467</v>
      </c>
      <c r="B1764">
        <v>53</v>
      </c>
      <c r="C1764" t="s">
        <v>12</v>
      </c>
      <c r="D1764" t="s">
        <v>17</v>
      </c>
      <c r="E1764" t="s">
        <v>25</v>
      </c>
      <c r="F1764" t="s">
        <v>27</v>
      </c>
      <c r="G1764">
        <v>34588.339999999997</v>
      </c>
      <c r="H1764" t="s">
        <v>20</v>
      </c>
      <c r="I1764">
        <v>0</v>
      </c>
      <c r="J1764">
        <v>99</v>
      </c>
      <c r="K1764">
        <v>0</v>
      </c>
      <c r="L1764">
        <v>0</v>
      </c>
    </row>
    <row r="1765" spans="1:12">
      <c r="A1765">
        <v>8928627</v>
      </c>
      <c r="B1765">
        <v>33</v>
      </c>
      <c r="C1765" t="s">
        <v>12</v>
      </c>
      <c r="D1765" t="s">
        <v>13</v>
      </c>
      <c r="E1765" t="s">
        <v>25</v>
      </c>
      <c r="F1765" t="s">
        <v>45</v>
      </c>
      <c r="G1765">
        <v>31790.75</v>
      </c>
      <c r="H1765" t="s">
        <v>20</v>
      </c>
      <c r="I1765">
        <v>0</v>
      </c>
      <c r="J1765">
        <v>50</v>
      </c>
      <c r="K1765">
        <v>4229</v>
      </c>
      <c r="L1765">
        <v>1</v>
      </c>
    </row>
    <row r="1766" spans="1:12">
      <c r="A1766">
        <v>8929115</v>
      </c>
      <c r="B1766">
        <v>51</v>
      </c>
      <c r="C1766" t="s">
        <v>12</v>
      </c>
      <c r="D1766" t="s">
        <v>13</v>
      </c>
      <c r="E1766" t="s">
        <v>25</v>
      </c>
      <c r="F1766" t="s">
        <v>27</v>
      </c>
      <c r="G1766">
        <v>20839.23</v>
      </c>
      <c r="H1766" t="s">
        <v>20</v>
      </c>
      <c r="I1766">
        <v>0</v>
      </c>
      <c r="J1766">
        <v>45</v>
      </c>
      <c r="K1766">
        <v>0</v>
      </c>
      <c r="L1766">
        <v>0</v>
      </c>
    </row>
    <row r="1767" spans="1:12">
      <c r="A1767">
        <v>8932725</v>
      </c>
      <c r="B1767">
        <v>40</v>
      </c>
      <c r="C1767" t="s">
        <v>12</v>
      </c>
      <c r="D1767" t="s">
        <v>31</v>
      </c>
      <c r="E1767" t="s">
        <v>22</v>
      </c>
      <c r="F1767" t="s">
        <v>15</v>
      </c>
      <c r="G1767">
        <v>54892.68</v>
      </c>
      <c r="H1767" t="s">
        <v>16</v>
      </c>
      <c r="I1767">
        <v>0</v>
      </c>
      <c r="J1767">
        <v>32</v>
      </c>
      <c r="K1767">
        <v>0</v>
      </c>
      <c r="L1767">
        <v>0</v>
      </c>
    </row>
    <row r="1768" spans="1:12">
      <c r="A1768">
        <v>8933851</v>
      </c>
      <c r="B1768">
        <v>18</v>
      </c>
      <c r="C1768" t="s">
        <v>12</v>
      </c>
      <c r="D1768" t="s">
        <v>38</v>
      </c>
      <c r="E1768" t="s">
        <v>18</v>
      </c>
      <c r="F1768" t="s">
        <v>45</v>
      </c>
      <c r="G1768">
        <v>194452.97</v>
      </c>
      <c r="H1768" t="s">
        <v>20</v>
      </c>
      <c r="I1768">
        <v>0</v>
      </c>
      <c r="J1768">
        <v>20</v>
      </c>
      <c r="K1768">
        <v>0</v>
      </c>
      <c r="L1768">
        <v>0</v>
      </c>
    </row>
    <row r="1769" spans="1:12">
      <c r="A1769">
        <v>8935177</v>
      </c>
      <c r="B1769">
        <v>33</v>
      </c>
      <c r="C1769" t="s">
        <v>35</v>
      </c>
      <c r="D1769" t="s">
        <v>13</v>
      </c>
      <c r="E1769" t="s">
        <v>25</v>
      </c>
      <c r="F1769" t="s">
        <v>26</v>
      </c>
      <c r="G1769">
        <v>26155.21</v>
      </c>
      <c r="H1769" t="s">
        <v>20</v>
      </c>
      <c r="I1769">
        <v>0</v>
      </c>
      <c r="J1769">
        <v>60</v>
      </c>
      <c r="K1769">
        <v>0</v>
      </c>
      <c r="L1769">
        <v>0</v>
      </c>
    </row>
    <row r="1770" spans="1:12">
      <c r="A1770">
        <v>8938717</v>
      </c>
      <c r="B1770">
        <v>41</v>
      </c>
      <c r="C1770" t="s">
        <v>12</v>
      </c>
      <c r="D1770" t="s">
        <v>21</v>
      </c>
      <c r="E1770" t="s">
        <v>14</v>
      </c>
      <c r="F1770" t="s">
        <v>23</v>
      </c>
      <c r="G1770">
        <v>121944.1</v>
      </c>
      <c r="H1770" t="s">
        <v>16</v>
      </c>
      <c r="I1770">
        <v>0</v>
      </c>
      <c r="J1770">
        <v>40</v>
      </c>
      <c r="K1770">
        <v>0</v>
      </c>
      <c r="L1770">
        <v>0</v>
      </c>
    </row>
    <row r="1771" spans="1:12">
      <c r="A1771">
        <v>8939272</v>
      </c>
      <c r="B1771">
        <v>22</v>
      </c>
      <c r="C1771" t="s">
        <v>12</v>
      </c>
      <c r="D1771" t="s">
        <v>21</v>
      </c>
      <c r="E1771" t="s">
        <v>18</v>
      </c>
      <c r="F1771" t="s">
        <v>39</v>
      </c>
      <c r="G1771">
        <v>55761.59</v>
      </c>
      <c r="H1771" t="s">
        <v>16</v>
      </c>
      <c r="I1771">
        <v>0</v>
      </c>
      <c r="J1771">
        <v>20</v>
      </c>
      <c r="K1771">
        <v>0</v>
      </c>
      <c r="L1771">
        <v>0</v>
      </c>
    </row>
    <row r="1772" spans="1:12">
      <c r="A1772">
        <v>8942277</v>
      </c>
      <c r="B1772">
        <v>57</v>
      </c>
      <c r="C1772" t="s">
        <v>40</v>
      </c>
      <c r="D1772" t="s">
        <v>39</v>
      </c>
      <c r="E1772" t="s">
        <v>22</v>
      </c>
      <c r="F1772" t="s">
        <v>27</v>
      </c>
      <c r="G1772">
        <v>122962.35</v>
      </c>
      <c r="H1772" t="s">
        <v>20</v>
      </c>
      <c r="I1772">
        <v>0</v>
      </c>
      <c r="J1772">
        <v>55</v>
      </c>
      <c r="K1772">
        <v>7023</v>
      </c>
      <c r="L1772">
        <v>1</v>
      </c>
    </row>
    <row r="1773" spans="1:12">
      <c r="A1773">
        <v>8955265</v>
      </c>
      <c r="B1773">
        <v>22</v>
      </c>
      <c r="C1773" t="s">
        <v>12</v>
      </c>
      <c r="D1773" t="s">
        <v>13</v>
      </c>
      <c r="E1773" t="s">
        <v>18</v>
      </c>
      <c r="F1773" t="s">
        <v>23</v>
      </c>
      <c r="G1773">
        <v>96491.51</v>
      </c>
      <c r="H1773" t="s">
        <v>16</v>
      </c>
      <c r="I1773">
        <v>0</v>
      </c>
      <c r="J1773">
        <v>40</v>
      </c>
      <c r="K1773">
        <v>0</v>
      </c>
      <c r="L1773">
        <v>0</v>
      </c>
    </row>
    <row r="1774" spans="1:12">
      <c r="A1774">
        <v>8960146</v>
      </c>
      <c r="B1774">
        <v>32</v>
      </c>
      <c r="C1774" t="s">
        <v>12</v>
      </c>
      <c r="D1774" t="s">
        <v>21</v>
      </c>
      <c r="E1774" t="s">
        <v>18</v>
      </c>
      <c r="F1774" t="s">
        <v>29</v>
      </c>
      <c r="G1774">
        <v>111634.75</v>
      </c>
      <c r="H1774" t="s">
        <v>16</v>
      </c>
      <c r="I1774">
        <v>0</v>
      </c>
      <c r="J1774">
        <v>40</v>
      </c>
      <c r="K1774">
        <v>0</v>
      </c>
      <c r="L1774">
        <v>0</v>
      </c>
    </row>
    <row r="1775" spans="1:12">
      <c r="A1775">
        <v>8960193</v>
      </c>
      <c r="B1775">
        <v>56</v>
      </c>
      <c r="C1775" t="s">
        <v>12</v>
      </c>
      <c r="D1775" t="s">
        <v>13</v>
      </c>
      <c r="E1775" t="s">
        <v>32</v>
      </c>
      <c r="F1775" t="s">
        <v>27</v>
      </c>
      <c r="G1775">
        <v>39069.69</v>
      </c>
      <c r="H1775" t="s">
        <v>20</v>
      </c>
      <c r="I1775">
        <v>0</v>
      </c>
      <c r="J1775">
        <v>60</v>
      </c>
      <c r="K1775">
        <v>0</v>
      </c>
      <c r="L1775">
        <v>0</v>
      </c>
    </row>
    <row r="1776" spans="1:12">
      <c r="A1776">
        <v>8961167</v>
      </c>
      <c r="B1776">
        <v>29</v>
      </c>
      <c r="C1776" t="s">
        <v>12</v>
      </c>
      <c r="D1776" t="s">
        <v>24</v>
      </c>
      <c r="E1776" t="s">
        <v>18</v>
      </c>
      <c r="F1776" t="s">
        <v>27</v>
      </c>
      <c r="G1776">
        <v>74954.41</v>
      </c>
      <c r="H1776" t="s">
        <v>16</v>
      </c>
      <c r="I1776">
        <v>0</v>
      </c>
      <c r="J1776">
        <v>45</v>
      </c>
      <c r="K1776">
        <v>0</v>
      </c>
      <c r="L1776">
        <v>0</v>
      </c>
    </row>
    <row r="1777" spans="1:12">
      <c r="A1777">
        <v>8963479</v>
      </c>
      <c r="B1777">
        <v>68</v>
      </c>
      <c r="C1777" t="s">
        <v>34</v>
      </c>
      <c r="D1777" t="s">
        <v>13</v>
      </c>
      <c r="E1777" t="s">
        <v>25</v>
      </c>
      <c r="F1777" t="s">
        <v>15</v>
      </c>
      <c r="G1777">
        <v>48124.25</v>
      </c>
      <c r="H1777" t="s">
        <v>20</v>
      </c>
      <c r="I1777">
        <v>0</v>
      </c>
      <c r="J1777">
        <v>30</v>
      </c>
      <c r="K1777">
        <v>0</v>
      </c>
      <c r="L1777">
        <v>0</v>
      </c>
    </row>
    <row r="1778" spans="1:12">
      <c r="A1778">
        <v>8964400</v>
      </c>
      <c r="B1778">
        <v>48</v>
      </c>
      <c r="C1778" t="s">
        <v>12</v>
      </c>
      <c r="D1778" t="s">
        <v>21</v>
      </c>
      <c r="E1778" t="s">
        <v>32</v>
      </c>
      <c r="F1778" t="s">
        <v>29</v>
      </c>
      <c r="G1778">
        <v>76466.64</v>
      </c>
      <c r="H1778" t="s">
        <v>16</v>
      </c>
      <c r="I1778">
        <v>0</v>
      </c>
      <c r="J1778">
        <v>48</v>
      </c>
      <c r="K1778">
        <v>0</v>
      </c>
      <c r="L1778">
        <v>0</v>
      </c>
    </row>
    <row r="1779" spans="1:12">
      <c r="A1779">
        <v>8965429</v>
      </c>
      <c r="B1779">
        <v>32</v>
      </c>
      <c r="C1779" t="s">
        <v>50</v>
      </c>
      <c r="D1779" t="s">
        <v>24</v>
      </c>
      <c r="E1779" t="s">
        <v>25</v>
      </c>
      <c r="F1779" t="s">
        <v>50</v>
      </c>
      <c r="G1779">
        <v>89508.17</v>
      </c>
      <c r="H1779" t="s">
        <v>16</v>
      </c>
      <c r="I1779">
        <v>0</v>
      </c>
      <c r="J1779">
        <v>20</v>
      </c>
      <c r="K1779">
        <v>10494</v>
      </c>
      <c r="L1779">
        <v>1</v>
      </c>
    </row>
    <row r="1780" spans="1:12">
      <c r="A1780">
        <v>8970554</v>
      </c>
      <c r="B1780">
        <v>51</v>
      </c>
      <c r="C1780" t="s">
        <v>36</v>
      </c>
      <c r="D1780" t="s">
        <v>53</v>
      </c>
      <c r="E1780" t="s">
        <v>25</v>
      </c>
      <c r="F1780" t="s">
        <v>15</v>
      </c>
      <c r="G1780">
        <v>31754.77</v>
      </c>
      <c r="H1780" t="s">
        <v>20</v>
      </c>
      <c r="I1780">
        <v>0</v>
      </c>
      <c r="J1780">
        <v>40</v>
      </c>
      <c r="K1780">
        <v>0</v>
      </c>
      <c r="L1780">
        <v>0</v>
      </c>
    </row>
    <row r="1781" spans="1:12">
      <c r="A1781">
        <v>8972540</v>
      </c>
      <c r="B1781">
        <v>33</v>
      </c>
      <c r="C1781" t="s">
        <v>12</v>
      </c>
      <c r="D1781" t="s">
        <v>52</v>
      </c>
      <c r="E1781" t="s">
        <v>25</v>
      </c>
      <c r="F1781" t="s">
        <v>23</v>
      </c>
      <c r="G1781">
        <v>33042.03</v>
      </c>
      <c r="H1781" t="s">
        <v>20</v>
      </c>
      <c r="I1781">
        <v>0</v>
      </c>
      <c r="J1781">
        <v>45</v>
      </c>
      <c r="K1781">
        <v>0</v>
      </c>
      <c r="L1781">
        <v>0</v>
      </c>
    </row>
    <row r="1782" spans="1:12">
      <c r="A1782">
        <v>8974452</v>
      </c>
      <c r="B1782">
        <v>61</v>
      </c>
      <c r="C1782" t="s">
        <v>36</v>
      </c>
      <c r="D1782" t="s">
        <v>24</v>
      </c>
      <c r="E1782" t="s">
        <v>25</v>
      </c>
      <c r="F1782" t="s">
        <v>39</v>
      </c>
      <c r="G1782">
        <v>30331.18</v>
      </c>
      <c r="H1782" t="s">
        <v>20</v>
      </c>
      <c r="I1782">
        <v>0</v>
      </c>
      <c r="J1782">
        <v>42</v>
      </c>
      <c r="K1782">
        <v>0</v>
      </c>
      <c r="L1782">
        <v>0</v>
      </c>
    </row>
    <row r="1783" spans="1:12">
      <c r="A1783">
        <v>8975120</v>
      </c>
      <c r="B1783">
        <v>31</v>
      </c>
      <c r="C1783" t="s">
        <v>12</v>
      </c>
      <c r="D1783" t="s">
        <v>24</v>
      </c>
      <c r="E1783" t="s">
        <v>25</v>
      </c>
      <c r="F1783" t="s">
        <v>29</v>
      </c>
      <c r="G1783">
        <v>23874.25</v>
      </c>
      <c r="H1783" t="s">
        <v>20</v>
      </c>
      <c r="I1783">
        <v>0</v>
      </c>
      <c r="J1783">
        <v>50</v>
      </c>
      <c r="K1783">
        <v>0</v>
      </c>
      <c r="L1783">
        <v>0</v>
      </c>
    </row>
    <row r="1784" spans="1:12">
      <c r="A1784">
        <v>8983264</v>
      </c>
      <c r="B1784">
        <v>37</v>
      </c>
      <c r="C1784" t="s">
        <v>12</v>
      </c>
      <c r="D1784" t="s">
        <v>52</v>
      </c>
      <c r="E1784" t="s">
        <v>22</v>
      </c>
      <c r="F1784" t="s">
        <v>27</v>
      </c>
      <c r="G1784">
        <v>66208.149999999994</v>
      </c>
      <c r="H1784" t="s">
        <v>20</v>
      </c>
      <c r="I1784">
        <v>0</v>
      </c>
      <c r="J1784">
        <v>50</v>
      </c>
      <c r="K1784">
        <v>0</v>
      </c>
      <c r="L1784">
        <v>0</v>
      </c>
    </row>
    <row r="1785" spans="1:12">
      <c r="A1785">
        <v>8989289</v>
      </c>
      <c r="B1785">
        <v>24</v>
      </c>
      <c r="C1785" t="s">
        <v>40</v>
      </c>
      <c r="D1785" t="s">
        <v>21</v>
      </c>
      <c r="E1785" t="s">
        <v>18</v>
      </c>
      <c r="F1785" t="s">
        <v>23</v>
      </c>
      <c r="G1785">
        <v>83677.119999999995</v>
      </c>
      <c r="H1785" t="s">
        <v>16</v>
      </c>
      <c r="I1785">
        <v>0</v>
      </c>
      <c r="J1785">
        <v>40</v>
      </c>
      <c r="K1785">
        <v>0</v>
      </c>
      <c r="L1785">
        <v>0</v>
      </c>
    </row>
    <row r="1786" spans="1:12">
      <c r="A1786">
        <v>8989799</v>
      </c>
      <c r="B1786">
        <v>25</v>
      </c>
      <c r="C1786" t="s">
        <v>36</v>
      </c>
      <c r="D1786" t="s">
        <v>13</v>
      </c>
      <c r="E1786" t="s">
        <v>18</v>
      </c>
      <c r="F1786" t="s">
        <v>23</v>
      </c>
      <c r="G1786">
        <v>71379.990000000005</v>
      </c>
      <c r="H1786" t="s">
        <v>16</v>
      </c>
      <c r="I1786">
        <v>0</v>
      </c>
      <c r="J1786">
        <v>40</v>
      </c>
      <c r="K1786">
        <v>0</v>
      </c>
      <c r="L1786">
        <v>0</v>
      </c>
    </row>
    <row r="1787" spans="1:12">
      <c r="A1787">
        <v>8992124</v>
      </c>
      <c r="B1787">
        <v>28</v>
      </c>
      <c r="C1787" t="s">
        <v>12</v>
      </c>
      <c r="D1787" t="s">
        <v>39</v>
      </c>
      <c r="E1787" t="s">
        <v>18</v>
      </c>
      <c r="F1787" t="s">
        <v>39</v>
      </c>
      <c r="G1787">
        <v>96723.42</v>
      </c>
      <c r="H1787" t="s">
        <v>20</v>
      </c>
      <c r="I1787">
        <v>0</v>
      </c>
      <c r="J1787">
        <v>55</v>
      </c>
      <c r="K1787">
        <v>6634</v>
      </c>
      <c r="L1787">
        <v>1</v>
      </c>
    </row>
    <row r="1788" spans="1:12">
      <c r="A1788">
        <v>8993986</v>
      </c>
      <c r="B1788">
        <v>29</v>
      </c>
      <c r="C1788" t="s">
        <v>36</v>
      </c>
      <c r="D1788" t="s">
        <v>21</v>
      </c>
      <c r="E1788" t="s">
        <v>18</v>
      </c>
      <c r="F1788" t="s">
        <v>54</v>
      </c>
      <c r="G1788">
        <v>99433.23</v>
      </c>
      <c r="H1788" t="s">
        <v>20</v>
      </c>
      <c r="I1788">
        <v>0</v>
      </c>
      <c r="J1788">
        <v>48</v>
      </c>
      <c r="K1788">
        <v>0</v>
      </c>
      <c r="L1788">
        <v>0</v>
      </c>
    </row>
    <row r="1789" spans="1:12">
      <c r="A1789">
        <v>9012618</v>
      </c>
      <c r="B1789">
        <v>37</v>
      </c>
      <c r="C1789" t="s">
        <v>36</v>
      </c>
      <c r="D1789" t="s">
        <v>17</v>
      </c>
      <c r="E1789" t="s">
        <v>25</v>
      </c>
      <c r="F1789" t="s">
        <v>39</v>
      </c>
      <c r="G1789">
        <v>240000.62</v>
      </c>
      <c r="H1789" t="s">
        <v>16</v>
      </c>
      <c r="I1789">
        <v>0</v>
      </c>
      <c r="J1789">
        <v>40</v>
      </c>
      <c r="K1789">
        <v>99999</v>
      </c>
      <c r="L1789">
        <v>1</v>
      </c>
    </row>
    <row r="1790" spans="1:12">
      <c r="A1790">
        <v>9014829</v>
      </c>
      <c r="B1790">
        <v>39</v>
      </c>
      <c r="C1790" t="s">
        <v>12</v>
      </c>
      <c r="D1790" t="s">
        <v>21</v>
      </c>
      <c r="E1790" t="s">
        <v>18</v>
      </c>
      <c r="F1790" t="s">
        <v>23</v>
      </c>
      <c r="G1790">
        <v>234458.87</v>
      </c>
      <c r="H1790" t="s">
        <v>16</v>
      </c>
      <c r="I1790">
        <v>0</v>
      </c>
      <c r="J1790">
        <v>40</v>
      </c>
      <c r="K1790">
        <v>0</v>
      </c>
      <c r="L1790">
        <v>0</v>
      </c>
    </row>
    <row r="1791" spans="1:12">
      <c r="A1791">
        <v>9017565</v>
      </c>
      <c r="B1791">
        <v>57</v>
      </c>
      <c r="C1791" t="s">
        <v>35</v>
      </c>
      <c r="D1791" t="s">
        <v>21</v>
      </c>
      <c r="E1791" t="s">
        <v>14</v>
      </c>
      <c r="F1791" t="s">
        <v>46</v>
      </c>
      <c r="G1791">
        <v>78487.59</v>
      </c>
      <c r="H1791" t="s">
        <v>20</v>
      </c>
      <c r="I1791">
        <v>0</v>
      </c>
      <c r="J1791">
        <v>60</v>
      </c>
      <c r="K1791">
        <v>4904</v>
      </c>
      <c r="L1791">
        <v>1</v>
      </c>
    </row>
    <row r="1792" spans="1:12">
      <c r="A1792">
        <v>9019764</v>
      </c>
      <c r="B1792">
        <v>54</v>
      </c>
      <c r="C1792" t="s">
        <v>12</v>
      </c>
      <c r="D1792" t="s">
        <v>21</v>
      </c>
      <c r="E1792" t="s">
        <v>25</v>
      </c>
      <c r="F1792" t="s">
        <v>26</v>
      </c>
      <c r="G1792">
        <v>52853.51</v>
      </c>
      <c r="H1792" t="s">
        <v>20</v>
      </c>
      <c r="I1792">
        <v>1902</v>
      </c>
      <c r="J1792">
        <v>40</v>
      </c>
      <c r="K1792">
        <v>0</v>
      </c>
      <c r="L1792">
        <v>1</v>
      </c>
    </row>
    <row r="1793" spans="1:12">
      <c r="A1793">
        <v>9022004</v>
      </c>
      <c r="B1793">
        <v>29</v>
      </c>
      <c r="C1793" t="s">
        <v>12</v>
      </c>
      <c r="D1793" t="s">
        <v>21</v>
      </c>
      <c r="E1793" t="s">
        <v>25</v>
      </c>
      <c r="F1793" t="s">
        <v>30</v>
      </c>
      <c r="G1793">
        <v>23718.47</v>
      </c>
      <c r="H1793" t="s">
        <v>20</v>
      </c>
      <c r="I1793">
        <v>0</v>
      </c>
      <c r="J1793">
        <v>50</v>
      </c>
      <c r="K1793">
        <v>0</v>
      </c>
      <c r="L1793">
        <v>0</v>
      </c>
    </row>
    <row r="1794" spans="1:12">
      <c r="A1794">
        <v>9024460</v>
      </c>
      <c r="B1794">
        <v>59</v>
      </c>
      <c r="C1794" t="s">
        <v>50</v>
      </c>
      <c r="D1794" t="s">
        <v>17</v>
      </c>
      <c r="E1794" t="s">
        <v>22</v>
      </c>
      <c r="F1794" t="s">
        <v>50</v>
      </c>
      <c r="G1794">
        <v>32594.61</v>
      </c>
      <c r="H1794" t="s">
        <v>20</v>
      </c>
      <c r="I1794">
        <v>0</v>
      </c>
      <c r="J1794">
        <v>8</v>
      </c>
      <c r="K1794">
        <v>0</v>
      </c>
      <c r="L1794">
        <v>0</v>
      </c>
    </row>
    <row r="1795" spans="1:12">
      <c r="A1795">
        <v>9026309</v>
      </c>
      <c r="B1795">
        <v>20</v>
      </c>
      <c r="C1795" t="s">
        <v>12</v>
      </c>
      <c r="D1795" t="s">
        <v>21</v>
      </c>
      <c r="E1795" t="s">
        <v>25</v>
      </c>
      <c r="F1795" t="s">
        <v>30</v>
      </c>
      <c r="G1795">
        <v>20873.96</v>
      </c>
      <c r="H1795" t="s">
        <v>20</v>
      </c>
      <c r="I1795">
        <v>0</v>
      </c>
      <c r="J1795">
        <v>20</v>
      </c>
      <c r="K1795">
        <v>0</v>
      </c>
      <c r="L1795">
        <v>0</v>
      </c>
    </row>
    <row r="1796" spans="1:12">
      <c r="A1796">
        <v>9033325</v>
      </c>
      <c r="B1796">
        <v>42</v>
      </c>
      <c r="C1796" t="s">
        <v>12</v>
      </c>
      <c r="D1796" t="s">
        <v>21</v>
      </c>
      <c r="E1796" t="s">
        <v>14</v>
      </c>
      <c r="F1796" t="s">
        <v>26</v>
      </c>
      <c r="G1796">
        <v>118691.41</v>
      </c>
      <c r="H1796" t="s">
        <v>20</v>
      </c>
      <c r="I1796">
        <v>0</v>
      </c>
      <c r="J1796">
        <v>40</v>
      </c>
      <c r="K1796">
        <v>0</v>
      </c>
      <c r="L1796">
        <v>0</v>
      </c>
    </row>
    <row r="1797" spans="1:12">
      <c r="A1797">
        <v>9045409</v>
      </c>
      <c r="B1797">
        <v>48</v>
      </c>
      <c r="C1797" t="s">
        <v>12</v>
      </c>
      <c r="D1797" t="s">
        <v>33</v>
      </c>
      <c r="E1797" t="s">
        <v>25</v>
      </c>
      <c r="F1797" t="s">
        <v>27</v>
      </c>
      <c r="G1797">
        <v>45432.97</v>
      </c>
      <c r="H1797" t="s">
        <v>20</v>
      </c>
      <c r="I1797">
        <v>0</v>
      </c>
      <c r="J1797">
        <v>50</v>
      </c>
      <c r="K1797">
        <v>1202</v>
      </c>
      <c r="L1797">
        <v>1</v>
      </c>
    </row>
    <row r="1798" spans="1:12">
      <c r="A1798">
        <v>9067502</v>
      </c>
      <c r="B1798">
        <v>45</v>
      </c>
      <c r="C1798" t="s">
        <v>12</v>
      </c>
      <c r="D1798" t="s">
        <v>21</v>
      </c>
      <c r="E1798" t="s">
        <v>22</v>
      </c>
      <c r="F1798" t="s">
        <v>30</v>
      </c>
      <c r="G1798">
        <v>233344.97</v>
      </c>
      <c r="H1798" t="s">
        <v>20</v>
      </c>
      <c r="I1798">
        <v>0</v>
      </c>
      <c r="J1798">
        <v>40</v>
      </c>
      <c r="K1798">
        <v>0</v>
      </c>
      <c r="L1798">
        <v>0</v>
      </c>
    </row>
    <row r="1799" spans="1:12">
      <c r="A1799">
        <v>9074213</v>
      </c>
      <c r="B1799">
        <v>20</v>
      </c>
      <c r="C1799" t="s">
        <v>12</v>
      </c>
      <c r="D1799" t="s">
        <v>13</v>
      </c>
      <c r="E1799" t="s">
        <v>18</v>
      </c>
      <c r="F1799" t="s">
        <v>45</v>
      </c>
      <c r="G1799">
        <v>228650</v>
      </c>
      <c r="H1799" t="s">
        <v>20</v>
      </c>
      <c r="I1799">
        <v>0</v>
      </c>
      <c r="J1799">
        <v>20</v>
      </c>
      <c r="K1799">
        <v>0</v>
      </c>
      <c r="L1799">
        <v>0</v>
      </c>
    </row>
    <row r="1800" spans="1:12">
      <c r="A1800">
        <v>9077768</v>
      </c>
      <c r="B1800">
        <v>55</v>
      </c>
      <c r="C1800" t="s">
        <v>12</v>
      </c>
      <c r="D1800" t="s">
        <v>21</v>
      </c>
      <c r="E1800" t="s">
        <v>22</v>
      </c>
      <c r="F1800" t="s">
        <v>39</v>
      </c>
      <c r="G1800">
        <v>274368.49</v>
      </c>
      <c r="H1800" t="s">
        <v>16</v>
      </c>
      <c r="I1800">
        <v>0</v>
      </c>
      <c r="J1800">
        <v>40</v>
      </c>
      <c r="K1800">
        <v>0</v>
      </c>
      <c r="L1800">
        <v>0</v>
      </c>
    </row>
    <row r="1801" spans="1:12">
      <c r="A1801">
        <v>9091196</v>
      </c>
      <c r="B1801">
        <v>33</v>
      </c>
      <c r="C1801" t="s">
        <v>12</v>
      </c>
      <c r="D1801" t="s">
        <v>42</v>
      </c>
      <c r="E1801" t="s">
        <v>18</v>
      </c>
      <c r="F1801" t="s">
        <v>15</v>
      </c>
      <c r="G1801">
        <v>142528.17000000001</v>
      </c>
      <c r="H1801" t="s">
        <v>20</v>
      </c>
      <c r="I1801">
        <v>0</v>
      </c>
      <c r="J1801">
        <v>20</v>
      </c>
      <c r="K1801">
        <v>0</v>
      </c>
      <c r="L1801">
        <v>0</v>
      </c>
    </row>
    <row r="1802" spans="1:12">
      <c r="A1802">
        <v>9095709</v>
      </c>
      <c r="B1802">
        <v>29</v>
      </c>
      <c r="C1802" t="s">
        <v>12</v>
      </c>
      <c r="D1802" t="s">
        <v>21</v>
      </c>
      <c r="E1802" t="s">
        <v>25</v>
      </c>
      <c r="F1802" t="s">
        <v>29</v>
      </c>
      <c r="G1802">
        <v>43062.27</v>
      </c>
      <c r="H1802" t="s">
        <v>20</v>
      </c>
      <c r="I1802">
        <v>0</v>
      </c>
      <c r="J1802">
        <v>40</v>
      </c>
      <c r="K1802">
        <v>4006</v>
      </c>
      <c r="L1802">
        <v>1</v>
      </c>
    </row>
    <row r="1803" spans="1:12">
      <c r="A1803">
        <v>9098926</v>
      </c>
      <c r="B1803">
        <v>37</v>
      </c>
      <c r="C1803" t="s">
        <v>12</v>
      </c>
      <c r="D1803" t="s">
        <v>17</v>
      </c>
      <c r="E1803" t="s">
        <v>25</v>
      </c>
      <c r="F1803" t="s">
        <v>29</v>
      </c>
      <c r="G1803">
        <v>44271.1</v>
      </c>
      <c r="H1803" t="s">
        <v>20</v>
      </c>
      <c r="I1803">
        <v>0</v>
      </c>
      <c r="J1803">
        <v>40</v>
      </c>
      <c r="K1803">
        <v>0</v>
      </c>
      <c r="L1803">
        <v>1</v>
      </c>
    </row>
    <row r="1804" spans="1:12">
      <c r="A1804">
        <v>9122533</v>
      </c>
      <c r="B1804">
        <v>68</v>
      </c>
      <c r="C1804" t="s">
        <v>50</v>
      </c>
      <c r="D1804" t="s">
        <v>56</v>
      </c>
      <c r="E1804" t="s">
        <v>22</v>
      </c>
      <c r="F1804" t="s">
        <v>50</v>
      </c>
      <c r="G1804">
        <v>55370.84</v>
      </c>
      <c r="H1804" t="s">
        <v>16</v>
      </c>
      <c r="I1804">
        <v>0</v>
      </c>
      <c r="J1804">
        <v>20</v>
      </c>
      <c r="K1804">
        <v>0</v>
      </c>
      <c r="L1804">
        <v>0</v>
      </c>
    </row>
    <row r="1805" spans="1:12">
      <c r="A1805">
        <v>9126219</v>
      </c>
      <c r="B1805">
        <v>38</v>
      </c>
      <c r="C1805" t="s">
        <v>12</v>
      </c>
      <c r="D1805" t="s">
        <v>13</v>
      </c>
      <c r="E1805" t="s">
        <v>22</v>
      </c>
      <c r="F1805" t="s">
        <v>26</v>
      </c>
      <c r="G1805">
        <v>66808.94</v>
      </c>
      <c r="H1805" t="s">
        <v>20</v>
      </c>
      <c r="I1805">
        <v>1160.666667</v>
      </c>
      <c r="J1805">
        <v>40</v>
      </c>
      <c r="K1805">
        <v>0</v>
      </c>
      <c r="L1805">
        <v>0</v>
      </c>
    </row>
    <row r="1806" spans="1:12">
      <c r="A1806">
        <v>9127765</v>
      </c>
      <c r="B1806">
        <v>61</v>
      </c>
      <c r="C1806" t="s">
        <v>12</v>
      </c>
      <c r="D1806" t="s">
        <v>52</v>
      </c>
      <c r="E1806" t="s">
        <v>32</v>
      </c>
      <c r="F1806" t="s">
        <v>15</v>
      </c>
      <c r="G1806">
        <v>78161.84</v>
      </c>
      <c r="H1806" t="s">
        <v>16</v>
      </c>
      <c r="I1806">
        <v>0</v>
      </c>
      <c r="J1806">
        <v>21</v>
      </c>
      <c r="K1806">
        <v>0</v>
      </c>
      <c r="L1806">
        <v>0</v>
      </c>
    </row>
    <row r="1807" spans="1:12">
      <c r="A1807">
        <v>9128235</v>
      </c>
      <c r="B1807">
        <v>31</v>
      </c>
      <c r="C1807" t="s">
        <v>12</v>
      </c>
      <c r="D1807" t="s">
        <v>52</v>
      </c>
      <c r="E1807" t="s">
        <v>18</v>
      </c>
      <c r="F1807" t="s">
        <v>45</v>
      </c>
      <c r="G1807">
        <v>209072.7</v>
      </c>
      <c r="H1807" t="s">
        <v>20</v>
      </c>
      <c r="I1807">
        <v>0</v>
      </c>
      <c r="J1807">
        <v>50</v>
      </c>
      <c r="K1807">
        <v>0</v>
      </c>
      <c r="L1807">
        <v>0</v>
      </c>
    </row>
    <row r="1808" spans="1:12">
      <c r="A1808">
        <v>9132853</v>
      </c>
      <c r="B1808">
        <v>24</v>
      </c>
      <c r="C1808" t="s">
        <v>12</v>
      </c>
      <c r="D1808" t="s">
        <v>24</v>
      </c>
      <c r="E1808" t="s">
        <v>18</v>
      </c>
      <c r="F1808" t="s">
        <v>27</v>
      </c>
      <c r="G1808">
        <v>114400.18</v>
      </c>
      <c r="H1808" t="s">
        <v>16</v>
      </c>
      <c r="I1808">
        <v>0</v>
      </c>
      <c r="J1808">
        <v>40</v>
      </c>
      <c r="K1808">
        <v>0</v>
      </c>
      <c r="L1808">
        <v>0</v>
      </c>
    </row>
    <row r="1809" spans="1:12">
      <c r="A1809">
        <v>9137391</v>
      </c>
      <c r="B1809">
        <v>31</v>
      </c>
      <c r="C1809" t="s">
        <v>35</v>
      </c>
      <c r="D1809" t="s">
        <v>24</v>
      </c>
      <c r="E1809" t="s">
        <v>25</v>
      </c>
      <c r="F1809" t="s">
        <v>27</v>
      </c>
      <c r="G1809">
        <v>13353.45</v>
      </c>
      <c r="H1809" t="s">
        <v>20</v>
      </c>
      <c r="I1809">
        <v>0</v>
      </c>
      <c r="J1809">
        <v>50</v>
      </c>
      <c r="K1809">
        <v>9358</v>
      </c>
      <c r="L1809">
        <v>1</v>
      </c>
    </row>
    <row r="1810" spans="1:12">
      <c r="A1810">
        <v>9144458</v>
      </c>
      <c r="B1810">
        <v>17</v>
      </c>
      <c r="C1810" t="s">
        <v>12</v>
      </c>
      <c r="D1810" t="s">
        <v>38</v>
      </c>
      <c r="E1810" t="s">
        <v>18</v>
      </c>
      <c r="F1810" t="s">
        <v>30</v>
      </c>
      <c r="G1810">
        <v>142371.67000000001</v>
      </c>
      <c r="H1810" t="s">
        <v>16</v>
      </c>
      <c r="I1810">
        <v>0</v>
      </c>
      <c r="J1810">
        <v>15</v>
      </c>
      <c r="K1810">
        <v>0</v>
      </c>
      <c r="L1810">
        <v>0</v>
      </c>
    </row>
    <row r="1811" spans="1:12">
      <c r="A1811">
        <v>9151219</v>
      </c>
      <c r="B1811">
        <v>68</v>
      </c>
      <c r="C1811" t="s">
        <v>12</v>
      </c>
      <c r="D1811" t="s">
        <v>43</v>
      </c>
      <c r="E1811" t="s">
        <v>22</v>
      </c>
      <c r="F1811" t="s">
        <v>39</v>
      </c>
      <c r="G1811">
        <v>25748.68</v>
      </c>
      <c r="H1811" t="s">
        <v>16</v>
      </c>
      <c r="I1811">
        <v>0</v>
      </c>
      <c r="J1811">
        <v>40</v>
      </c>
      <c r="K1811">
        <v>0</v>
      </c>
      <c r="L1811">
        <v>0</v>
      </c>
    </row>
    <row r="1812" spans="1:12">
      <c r="A1812">
        <v>9158086</v>
      </c>
      <c r="B1812">
        <v>34</v>
      </c>
      <c r="C1812" t="s">
        <v>12</v>
      </c>
      <c r="D1812" t="s">
        <v>21</v>
      </c>
      <c r="E1812" t="s">
        <v>25</v>
      </c>
      <c r="F1812" t="s">
        <v>30</v>
      </c>
      <c r="G1812">
        <v>20632.310000000001</v>
      </c>
      <c r="H1812" t="s">
        <v>20</v>
      </c>
      <c r="I1812">
        <v>0</v>
      </c>
      <c r="J1812">
        <v>50</v>
      </c>
      <c r="K1812">
        <v>0</v>
      </c>
      <c r="L1812">
        <v>0</v>
      </c>
    </row>
    <row r="1813" spans="1:12">
      <c r="A1813">
        <v>9159682</v>
      </c>
      <c r="B1813">
        <v>46</v>
      </c>
      <c r="C1813" t="s">
        <v>12</v>
      </c>
      <c r="D1813" t="s">
        <v>13</v>
      </c>
      <c r="E1813" t="s">
        <v>14</v>
      </c>
      <c r="F1813" t="s">
        <v>30</v>
      </c>
      <c r="G1813">
        <v>61254.080000000002</v>
      </c>
      <c r="H1813" t="s">
        <v>20</v>
      </c>
      <c r="I1813">
        <v>0</v>
      </c>
      <c r="J1813">
        <v>42</v>
      </c>
      <c r="K1813">
        <v>0</v>
      </c>
      <c r="L1813">
        <v>0</v>
      </c>
    </row>
    <row r="1814" spans="1:12">
      <c r="A1814">
        <v>9161420</v>
      </c>
      <c r="B1814">
        <v>38</v>
      </c>
      <c r="C1814" t="s">
        <v>12</v>
      </c>
      <c r="D1814" t="s">
        <v>21</v>
      </c>
      <c r="E1814" t="s">
        <v>25</v>
      </c>
      <c r="F1814" t="s">
        <v>30</v>
      </c>
      <c r="G1814">
        <v>33483.980000000003</v>
      </c>
      <c r="H1814" t="s">
        <v>20</v>
      </c>
      <c r="I1814">
        <v>0</v>
      </c>
      <c r="J1814">
        <v>55</v>
      </c>
      <c r="K1814">
        <v>6024</v>
      </c>
      <c r="L1814">
        <v>1</v>
      </c>
    </row>
    <row r="1815" spans="1:12">
      <c r="A1815">
        <v>9172493</v>
      </c>
      <c r="B1815">
        <v>51</v>
      </c>
      <c r="C1815" t="s">
        <v>35</v>
      </c>
      <c r="D1815" t="s">
        <v>13</v>
      </c>
      <c r="E1815" t="s">
        <v>14</v>
      </c>
      <c r="F1815" t="s">
        <v>30</v>
      </c>
      <c r="G1815">
        <v>50492.45</v>
      </c>
      <c r="H1815" t="s">
        <v>16</v>
      </c>
      <c r="I1815">
        <v>0</v>
      </c>
      <c r="J1815">
        <v>40</v>
      </c>
      <c r="K1815">
        <v>0</v>
      </c>
      <c r="L1815">
        <v>0</v>
      </c>
    </row>
    <row r="1816" spans="1:12">
      <c r="A1816">
        <v>9176992</v>
      </c>
      <c r="B1816">
        <v>60</v>
      </c>
      <c r="C1816" t="s">
        <v>34</v>
      </c>
      <c r="D1816" t="s">
        <v>21</v>
      </c>
      <c r="E1816" t="s">
        <v>18</v>
      </c>
      <c r="F1816" t="s">
        <v>46</v>
      </c>
      <c r="G1816">
        <v>154705.59</v>
      </c>
      <c r="H1816" t="s">
        <v>20</v>
      </c>
      <c r="I1816">
        <v>0</v>
      </c>
      <c r="J1816">
        <v>42</v>
      </c>
      <c r="K1816">
        <v>0</v>
      </c>
      <c r="L1816">
        <v>0</v>
      </c>
    </row>
    <row r="1817" spans="1:12">
      <c r="A1817">
        <v>9182323</v>
      </c>
      <c r="B1817">
        <v>49</v>
      </c>
      <c r="C1817" t="s">
        <v>12</v>
      </c>
      <c r="D1817" t="s">
        <v>13</v>
      </c>
      <c r="E1817" t="s">
        <v>25</v>
      </c>
      <c r="F1817" t="s">
        <v>15</v>
      </c>
      <c r="G1817">
        <v>51847.25</v>
      </c>
      <c r="H1817" t="s">
        <v>20</v>
      </c>
      <c r="I1817">
        <v>0</v>
      </c>
      <c r="J1817">
        <v>17</v>
      </c>
      <c r="K1817">
        <v>0</v>
      </c>
      <c r="L1817">
        <v>0</v>
      </c>
    </row>
    <row r="1818" spans="1:12">
      <c r="A1818">
        <v>9191139</v>
      </c>
      <c r="B1818">
        <v>47</v>
      </c>
      <c r="C1818" t="s">
        <v>34</v>
      </c>
      <c r="D1818" t="s">
        <v>24</v>
      </c>
      <c r="E1818" t="s">
        <v>25</v>
      </c>
      <c r="F1818" t="s">
        <v>39</v>
      </c>
      <c r="G1818">
        <v>49069.97</v>
      </c>
      <c r="H1818" t="s">
        <v>20</v>
      </c>
      <c r="I1818">
        <v>0</v>
      </c>
      <c r="J1818">
        <v>60</v>
      </c>
      <c r="K1818">
        <v>0</v>
      </c>
      <c r="L1818">
        <v>0</v>
      </c>
    </row>
    <row r="1819" spans="1:12">
      <c r="A1819">
        <v>9199367</v>
      </c>
      <c r="B1819">
        <v>25</v>
      </c>
      <c r="C1819" t="s">
        <v>50</v>
      </c>
      <c r="D1819" t="s">
        <v>24</v>
      </c>
      <c r="E1819" t="s">
        <v>25</v>
      </c>
      <c r="F1819" t="s">
        <v>50</v>
      </c>
      <c r="G1819">
        <v>19814.07</v>
      </c>
      <c r="H1819" t="s">
        <v>20</v>
      </c>
      <c r="I1819">
        <v>0</v>
      </c>
      <c r="J1819">
        <v>40</v>
      </c>
      <c r="K1819">
        <v>0</v>
      </c>
      <c r="L1819">
        <v>0</v>
      </c>
    </row>
    <row r="1820" spans="1:12">
      <c r="A1820">
        <v>9209071</v>
      </c>
      <c r="B1820">
        <v>53</v>
      </c>
      <c r="C1820" t="s">
        <v>12</v>
      </c>
      <c r="D1820" t="s">
        <v>24</v>
      </c>
      <c r="E1820" t="s">
        <v>22</v>
      </c>
      <c r="F1820" t="s">
        <v>39</v>
      </c>
      <c r="G1820">
        <v>104338.96</v>
      </c>
      <c r="H1820" t="s">
        <v>20</v>
      </c>
      <c r="I1820">
        <v>0</v>
      </c>
      <c r="J1820">
        <v>55</v>
      </c>
      <c r="K1820">
        <v>14344</v>
      </c>
      <c r="L1820">
        <v>1</v>
      </c>
    </row>
    <row r="1821" spans="1:12">
      <c r="A1821">
        <v>9211248</v>
      </c>
      <c r="B1821">
        <v>40</v>
      </c>
      <c r="C1821" t="s">
        <v>12</v>
      </c>
      <c r="D1821" t="s">
        <v>17</v>
      </c>
      <c r="E1821" t="s">
        <v>25</v>
      </c>
      <c r="F1821" t="s">
        <v>27</v>
      </c>
      <c r="G1821">
        <v>30194.57</v>
      </c>
      <c r="H1821" t="s">
        <v>20</v>
      </c>
      <c r="I1821">
        <v>1848</v>
      </c>
      <c r="J1821">
        <v>55</v>
      </c>
      <c r="K1821">
        <v>2943</v>
      </c>
      <c r="L1821">
        <v>1</v>
      </c>
    </row>
    <row r="1822" spans="1:12">
      <c r="A1822">
        <v>9212916</v>
      </c>
      <c r="B1822">
        <v>26</v>
      </c>
      <c r="C1822" t="s">
        <v>36</v>
      </c>
      <c r="D1822" t="s">
        <v>24</v>
      </c>
      <c r="E1822" t="s">
        <v>18</v>
      </c>
      <c r="F1822" t="s">
        <v>54</v>
      </c>
      <c r="G1822">
        <v>69007.710000000006</v>
      </c>
      <c r="H1822" t="s">
        <v>20</v>
      </c>
      <c r="I1822">
        <v>0</v>
      </c>
      <c r="J1822">
        <v>40</v>
      </c>
      <c r="K1822">
        <v>0</v>
      </c>
      <c r="L1822">
        <v>0</v>
      </c>
    </row>
    <row r="1823" spans="1:12">
      <c r="A1823">
        <v>9213352</v>
      </c>
      <c r="B1823">
        <v>32</v>
      </c>
      <c r="C1823" t="s">
        <v>12</v>
      </c>
      <c r="D1823" t="s">
        <v>17</v>
      </c>
      <c r="E1823" t="s">
        <v>18</v>
      </c>
      <c r="F1823" t="s">
        <v>39</v>
      </c>
      <c r="G1823">
        <v>74859.570000000007</v>
      </c>
      <c r="H1823" t="s">
        <v>20</v>
      </c>
      <c r="I1823">
        <v>0</v>
      </c>
      <c r="J1823">
        <v>40</v>
      </c>
      <c r="K1823">
        <v>0</v>
      </c>
      <c r="L1823">
        <v>0</v>
      </c>
    </row>
    <row r="1824" spans="1:12">
      <c r="A1824">
        <v>9216019</v>
      </c>
      <c r="B1824">
        <v>55</v>
      </c>
      <c r="C1824" t="s">
        <v>34</v>
      </c>
      <c r="D1824" t="s">
        <v>21</v>
      </c>
      <c r="E1824" t="s">
        <v>25</v>
      </c>
      <c r="F1824" t="s">
        <v>26</v>
      </c>
      <c r="G1824">
        <v>33803.72</v>
      </c>
      <c r="H1824" t="s">
        <v>20</v>
      </c>
      <c r="I1824">
        <v>0</v>
      </c>
      <c r="J1824">
        <v>50</v>
      </c>
      <c r="K1824">
        <v>0</v>
      </c>
      <c r="L1824">
        <v>0</v>
      </c>
    </row>
    <row r="1825" spans="1:12">
      <c r="A1825">
        <v>9223095</v>
      </c>
      <c r="B1825">
        <v>22</v>
      </c>
      <c r="C1825" t="s">
        <v>12</v>
      </c>
      <c r="D1825" t="s">
        <v>13</v>
      </c>
      <c r="E1825" t="s">
        <v>18</v>
      </c>
      <c r="F1825" t="s">
        <v>23</v>
      </c>
      <c r="G1825">
        <v>124753.78</v>
      </c>
      <c r="H1825" t="s">
        <v>20</v>
      </c>
      <c r="I1825">
        <v>0</v>
      </c>
      <c r="J1825">
        <v>40</v>
      </c>
      <c r="K1825">
        <v>0</v>
      </c>
      <c r="L1825">
        <v>0</v>
      </c>
    </row>
    <row r="1826" spans="1:12">
      <c r="A1826">
        <v>9227421</v>
      </c>
      <c r="B1826">
        <v>44</v>
      </c>
      <c r="C1826" t="s">
        <v>12</v>
      </c>
      <c r="D1826" t="s">
        <v>24</v>
      </c>
      <c r="E1826" t="s">
        <v>25</v>
      </c>
      <c r="F1826" t="s">
        <v>27</v>
      </c>
      <c r="G1826">
        <v>11814.61</v>
      </c>
      <c r="H1826" t="s">
        <v>20</v>
      </c>
      <c r="I1826">
        <v>0</v>
      </c>
      <c r="J1826">
        <v>35</v>
      </c>
      <c r="K1826">
        <v>0</v>
      </c>
      <c r="L1826">
        <v>1</v>
      </c>
    </row>
    <row r="1827" spans="1:12">
      <c r="A1827">
        <v>9238220</v>
      </c>
      <c r="B1827">
        <v>59</v>
      </c>
      <c r="C1827" t="s">
        <v>12</v>
      </c>
      <c r="D1827" t="s">
        <v>13</v>
      </c>
      <c r="E1827" t="s">
        <v>25</v>
      </c>
      <c r="F1827" t="s">
        <v>30</v>
      </c>
      <c r="G1827">
        <v>43930.77</v>
      </c>
      <c r="H1827" t="s">
        <v>20</v>
      </c>
      <c r="I1827">
        <v>0</v>
      </c>
      <c r="J1827">
        <v>40</v>
      </c>
      <c r="K1827">
        <v>11476</v>
      </c>
      <c r="L1827">
        <v>1</v>
      </c>
    </row>
    <row r="1828" spans="1:12">
      <c r="A1828">
        <v>9241631</v>
      </c>
      <c r="B1828">
        <v>50</v>
      </c>
      <c r="C1828" t="s">
        <v>34</v>
      </c>
      <c r="D1828" t="s">
        <v>21</v>
      </c>
      <c r="E1828" t="s">
        <v>25</v>
      </c>
      <c r="F1828" t="s">
        <v>26</v>
      </c>
      <c r="G1828">
        <v>55799.59</v>
      </c>
      <c r="H1828" t="s">
        <v>20</v>
      </c>
      <c r="I1828">
        <v>0</v>
      </c>
      <c r="J1828">
        <v>50</v>
      </c>
      <c r="K1828">
        <v>99999</v>
      </c>
      <c r="L1828">
        <v>1</v>
      </c>
    </row>
    <row r="1829" spans="1:12">
      <c r="A1829">
        <v>9259774</v>
      </c>
      <c r="B1829">
        <v>39</v>
      </c>
      <c r="C1829" t="s">
        <v>12</v>
      </c>
      <c r="D1829" t="s">
        <v>21</v>
      </c>
      <c r="E1829" t="s">
        <v>25</v>
      </c>
      <c r="F1829" t="s">
        <v>30</v>
      </c>
      <c r="G1829">
        <v>25320.87</v>
      </c>
      <c r="H1829" t="s">
        <v>20</v>
      </c>
      <c r="I1829">
        <v>0</v>
      </c>
      <c r="J1829">
        <v>38</v>
      </c>
      <c r="K1829">
        <v>0</v>
      </c>
      <c r="L1829">
        <v>0</v>
      </c>
    </row>
    <row r="1830" spans="1:12">
      <c r="A1830">
        <v>9261453</v>
      </c>
      <c r="B1830">
        <v>20</v>
      </c>
      <c r="C1830" t="s">
        <v>12</v>
      </c>
      <c r="D1830" t="s">
        <v>21</v>
      </c>
      <c r="E1830" t="s">
        <v>18</v>
      </c>
      <c r="F1830" t="s">
        <v>45</v>
      </c>
      <c r="G1830">
        <v>140040.31</v>
      </c>
      <c r="H1830" t="s">
        <v>20</v>
      </c>
      <c r="I1830">
        <v>0</v>
      </c>
      <c r="J1830">
        <v>28</v>
      </c>
      <c r="K1830">
        <v>0</v>
      </c>
      <c r="L1830">
        <v>0</v>
      </c>
    </row>
    <row r="1831" spans="1:12">
      <c r="A1831">
        <v>9261812</v>
      </c>
      <c r="B1831">
        <v>41</v>
      </c>
      <c r="C1831" t="s">
        <v>36</v>
      </c>
      <c r="D1831" t="s">
        <v>24</v>
      </c>
      <c r="E1831" t="s">
        <v>18</v>
      </c>
      <c r="F1831" t="s">
        <v>39</v>
      </c>
      <c r="G1831">
        <v>110633.95</v>
      </c>
      <c r="H1831" t="s">
        <v>16</v>
      </c>
      <c r="I1831">
        <v>0</v>
      </c>
      <c r="J1831">
        <v>70</v>
      </c>
      <c r="K1831">
        <v>0</v>
      </c>
      <c r="L1831">
        <v>0</v>
      </c>
    </row>
    <row r="1832" spans="1:12">
      <c r="A1832">
        <v>9267087</v>
      </c>
      <c r="B1832">
        <v>24</v>
      </c>
      <c r="C1832" t="s">
        <v>12</v>
      </c>
      <c r="D1832" t="s">
        <v>13</v>
      </c>
      <c r="E1832" t="s">
        <v>18</v>
      </c>
      <c r="F1832" t="s">
        <v>27</v>
      </c>
      <c r="G1832">
        <v>150730.43</v>
      </c>
      <c r="H1832" t="s">
        <v>20</v>
      </c>
      <c r="I1832">
        <v>0</v>
      </c>
      <c r="J1832">
        <v>20</v>
      </c>
      <c r="K1832">
        <v>0</v>
      </c>
      <c r="L1832">
        <v>0</v>
      </c>
    </row>
    <row r="1833" spans="1:12">
      <c r="A1833">
        <v>9270975</v>
      </c>
      <c r="B1833">
        <v>39</v>
      </c>
      <c r="C1833" t="s">
        <v>12</v>
      </c>
      <c r="D1833" t="s">
        <v>13</v>
      </c>
      <c r="E1833" t="s">
        <v>22</v>
      </c>
      <c r="F1833" t="s">
        <v>45</v>
      </c>
      <c r="G1833">
        <v>94188.68</v>
      </c>
      <c r="H1833" t="s">
        <v>20</v>
      </c>
      <c r="I1833">
        <v>0</v>
      </c>
      <c r="J1833">
        <v>40</v>
      </c>
      <c r="K1833">
        <v>0</v>
      </c>
      <c r="L1833">
        <v>0</v>
      </c>
    </row>
    <row r="1834" spans="1:12">
      <c r="A1834">
        <v>9271368</v>
      </c>
      <c r="B1834">
        <v>21</v>
      </c>
      <c r="C1834" t="s">
        <v>12</v>
      </c>
      <c r="D1834" t="s">
        <v>21</v>
      </c>
      <c r="E1834" t="s">
        <v>25</v>
      </c>
      <c r="F1834" t="s">
        <v>39</v>
      </c>
      <c r="G1834">
        <v>79611.59</v>
      </c>
      <c r="H1834" t="s">
        <v>20</v>
      </c>
      <c r="I1834">
        <v>0</v>
      </c>
      <c r="J1834">
        <v>40</v>
      </c>
      <c r="K1834">
        <v>4381</v>
      </c>
      <c r="L1834">
        <v>1</v>
      </c>
    </row>
    <row r="1835" spans="1:12">
      <c r="A1835">
        <v>9272274</v>
      </c>
      <c r="B1835">
        <v>17</v>
      </c>
      <c r="C1835" t="s">
        <v>12</v>
      </c>
      <c r="D1835" t="s">
        <v>38</v>
      </c>
      <c r="E1835" t="s">
        <v>18</v>
      </c>
      <c r="F1835" t="s">
        <v>30</v>
      </c>
      <c r="G1835">
        <v>233991.23</v>
      </c>
      <c r="H1835" t="s">
        <v>16</v>
      </c>
      <c r="I1835">
        <v>0</v>
      </c>
      <c r="J1835">
        <v>13</v>
      </c>
      <c r="K1835">
        <v>0</v>
      </c>
      <c r="L1835">
        <v>0</v>
      </c>
    </row>
    <row r="1836" spans="1:12">
      <c r="A1836">
        <v>9276827</v>
      </c>
      <c r="B1836">
        <v>38</v>
      </c>
      <c r="C1836" t="s">
        <v>12</v>
      </c>
      <c r="D1836" t="s">
        <v>21</v>
      </c>
      <c r="E1836" t="s">
        <v>25</v>
      </c>
      <c r="F1836" t="s">
        <v>15</v>
      </c>
      <c r="G1836">
        <v>26171.75</v>
      </c>
      <c r="H1836" t="s">
        <v>20</v>
      </c>
      <c r="I1836">
        <v>0</v>
      </c>
      <c r="J1836">
        <v>45</v>
      </c>
      <c r="K1836">
        <v>0</v>
      </c>
      <c r="L1836">
        <v>0</v>
      </c>
    </row>
    <row r="1837" spans="1:12">
      <c r="A1837">
        <v>9280215</v>
      </c>
      <c r="B1837">
        <v>29</v>
      </c>
      <c r="C1837" t="s">
        <v>12</v>
      </c>
      <c r="D1837" t="s">
        <v>24</v>
      </c>
      <c r="E1837" t="s">
        <v>18</v>
      </c>
      <c r="F1837" t="s">
        <v>30</v>
      </c>
      <c r="G1837">
        <v>28958.240000000002</v>
      </c>
      <c r="H1837" t="s">
        <v>20</v>
      </c>
      <c r="I1837">
        <v>0</v>
      </c>
      <c r="J1837">
        <v>48</v>
      </c>
      <c r="K1837">
        <v>0</v>
      </c>
      <c r="L1837">
        <v>0</v>
      </c>
    </row>
    <row r="1838" spans="1:12">
      <c r="A1838">
        <v>9285336</v>
      </c>
      <c r="B1838">
        <v>34</v>
      </c>
      <c r="C1838" t="s">
        <v>12</v>
      </c>
      <c r="D1838" t="s">
        <v>21</v>
      </c>
      <c r="E1838" t="s">
        <v>18</v>
      </c>
      <c r="F1838" t="s">
        <v>23</v>
      </c>
      <c r="G1838">
        <v>43357.42</v>
      </c>
      <c r="H1838" t="s">
        <v>16</v>
      </c>
      <c r="I1838">
        <v>0</v>
      </c>
      <c r="J1838">
        <v>36</v>
      </c>
      <c r="K1838">
        <v>0</v>
      </c>
      <c r="L1838">
        <v>0</v>
      </c>
    </row>
    <row r="1839" spans="1:12">
      <c r="A1839">
        <v>9303456</v>
      </c>
      <c r="B1839">
        <v>62</v>
      </c>
      <c r="C1839" t="s">
        <v>12</v>
      </c>
      <c r="D1839" t="s">
        <v>24</v>
      </c>
      <c r="E1839" t="s">
        <v>25</v>
      </c>
      <c r="F1839" t="s">
        <v>27</v>
      </c>
      <c r="G1839">
        <v>34262.01</v>
      </c>
      <c r="H1839" t="s">
        <v>20</v>
      </c>
      <c r="I1839">
        <v>0</v>
      </c>
      <c r="J1839">
        <v>40</v>
      </c>
      <c r="K1839">
        <v>8185</v>
      </c>
      <c r="L1839">
        <v>1</v>
      </c>
    </row>
    <row r="1840" spans="1:12">
      <c r="A1840">
        <v>9304968</v>
      </c>
      <c r="B1840">
        <v>33</v>
      </c>
      <c r="C1840" t="s">
        <v>12</v>
      </c>
      <c r="D1840" t="s">
        <v>24</v>
      </c>
      <c r="E1840" t="s">
        <v>25</v>
      </c>
      <c r="F1840" t="s">
        <v>30</v>
      </c>
      <c r="G1840">
        <v>87725.56</v>
      </c>
      <c r="H1840" t="s">
        <v>16</v>
      </c>
      <c r="I1840">
        <v>0</v>
      </c>
      <c r="J1840">
        <v>45</v>
      </c>
      <c r="K1840">
        <v>2787</v>
      </c>
      <c r="L1840">
        <v>1</v>
      </c>
    </row>
    <row r="1841" spans="1:12">
      <c r="A1841">
        <v>9319732</v>
      </c>
      <c r="B1841">
        <v>22</v>
      </c>
      <c r="C1841" t="s">
        <v>12</v>
      </c>
      <c r="D1841" t="s">
        <v>13</v>
      </c>
      <c r="E1841" t="s">
        <v>18</v>
      </c>
      <c r="F1841" t="s">
        <v>23</v>
      </c>
      <c r="G1841">
        <v>38259.449999999997</v>
      </c>
      <c r="H1841" t="s">
        <v>20</v>
      </c>
      <c r="I1841">
        <v>0</v>
      </c>
      <c r="J1841">
        <v>40</v>
      </c>
      <c r="K1841">
        <v>0</v>
      </c>
      <c r="L1841">
        <v>0</v>
      </c>
    </row>
    <row r="1842" spans="1:12">
      <c r="A1842">
        <v>9324773</v>
      </c>
      <c r="B1842">
        <v>35</v>
      </c>
      <c r="C1842" t="s">
        <v>12</v>
      </c>
      <c r="D1842" t="s">
        <v>39</v>
      </c>
      <c r="E1842" t="s">
        <v>25</v>
      </c>
      <c r="F1842" t="s">
        <v>39</v>
      </c>
      <c r="G1842">
        <v>31952.02</v>
      </c>
      <c r="H1842" t="s">
        <v>20</v>
      </c>
      <c r="I1842">
        <v>1977</v>
      </c>
      <c r="J1842">
        <v>80</v>
      </c>
      <c r="K1842">
        <v>6261</v>
      </c>
      <c r="L1842">
        <v>1</v>
      </c>
    </row>
    <row r="1843" spans="1:12">
      <c r="A1843">
        <v>9332410</v>
      </c>
      <c r="B1843">
        <v>42</v>
      </c>
      <c r="C1843" t="s">
        <v>12</v>
      </c>
      <c r="D1843" t="s">
        <v>44</v>
      </c>
      <c r="E1843" t="s">
        <v>25</v>
      </c>
      <c r="F1843" t="s">
        <v>19</v>
      </c>
      <c r="G1843">
        <v>46002.84</v>
      </c>
      <c r="H1843" t="s">
        <v>20</v>
      </c>
      <c r="I1843">
        <v>0</v>
      </c>
      <c r="J1843">
        <v>40</v>
      </c>
      <c r="K1843">
        <v>0</v>
      </c>
      <c r="L1843">
        <v>0</v>
      </c>
    </row>
    <row r="1844" spans="1:12">
      <c r="A1844">
        <v>9337192</v>
      </c>
      <c r="B1844">
        <v>42</v>
      </c>
      <c r="C1844" t="s">
        <v>12</v>
      </c>
      <c r="D1844" t="s">
        <v>47</v>
      </c>
      <c r="E1844" t="s">
        <v>25</v>
      </c>
      <c r="F1844" t="s">
        <v>15</v>
      </c>
      <c r="G1844">
        <v>18918.36</v>
      </c>
      <c r="H1844" t="s">
        <v>20</v>
      </c>
      <c r="I1844">
        <v>0</v>
      </c>
      <c r="J1844">
        <v>40</v>
      </c>
      <c r="K1844">
        <v>0</v>
      </c>
      <c r="L1844">
        <v>0</v>
      </c>
    </row>
    <row r="1845" spans="1:12">
      <c r="A1845">
        <v>9339817</v>
      </c>
      <c r="B1845">
        <v>58</v>
      </c>
      <c r="C1845" t="s">
        <v>34</v>
      </c>
      <c r="D1845" t="s">
        <v>21</v>
      </c>
      <c r="E1845" t="s">
        <v>25</v>
      </c>
      <c r="F1845" t="s">
        <v>15</v>
      </c>
      <c r="G1845">
        <v>59042</v>
      </c>
      <c r="H1845" t="s">
        <v>20</v>
      </c>
      <c r="I1845">
        <v>0</v>
      </c>
      <c r="J1845">
        <v>55</v>
      </c>
      <c r="K1845">
        <v>7688</v>
      </c>
      <c r="L1845">
        <v>1</v>
      </c>
    </row>
    <row r="1846" spans="1:12">
      <c r="A1846">
        <v>9342925</v>
      </c>
      <c r="B1846">
        <v>22</v>
      </c>
      <c r="C1846" t="s">
        <v>12</v>
      </c>
      <c r="D1846" t="s">
        <v>24</v>
      </c>
      <c r="E1846" t="s">
        <v>18</v>
      </c>
      <c r="F1846" t="s">
        <v>23</v>
      </c>
      <c r="G1846">
        <v>60209.96</v>
      </c>
      <c r="H1846" t="s">
        <v>16</v>
      </c>
      <c r="I1846">
        <v>0</v>
      </c>
      <c r="J1846">
        <v>25</v>
      </c>
      <c r="K1846">
        <v>0</v>
      </c>
      <c r="L1846">
        <v>0</v>
      </c>
    </row>
    <row r="1847" spans="1:12">
      <c r="A1847">
        <v>9345464</v>
      </c>
      <c r="B1847">
        <v>60</v>
      </c>
      <c r="C1847" t="s">
        <v>36</v>
      </c>
      <c r="D1847" t="s">
        <v>31</v>
      </c>
      <c r="E1847" t="s">
        <v>25</v>
      </c>
      <c r="F1847" t="s">
        <v>27</v>
      </c>
      <c r="G1847">
        <v>3014.74</v>
      </c>
      <c r="H1847" t="s">
        <v>20</v>
      </c>
      <c r="I1847">
        <v>0</v>
      </c>
      <c r="J1847">
        <v>60</v>
      </c>
      <c r="K1847">
        <v>2173</v>
      </c>
      <c r="L1847">
        <v>1</v>
      </c>
    </row>
    <row r="1848" spans="1:12">
      <c r="A1848">
        <v>9346314</v>
      </c>
      <c r="B1848">
        <v>27</v>
      </c>
      <c r="C1848" t="s">
        <v>12</v>
      </c>
      <c r="D1848" t="s">
        <v>13</v>
      </c>
      <c r="E1848" t="s">
        <v>18</v>
      </c>
      <c r="F1848" t="s">
        <v>15</v>
      </c>
      <c r="G1848">
        <v>121520.87</v>
      </c>
      <c r="H1848" t="s">
        <v>20</v>
      </c>
      <c r="I1848">
        <v>0</v>
      </c>
      <c r="J1848">
        <v>24</v>
      </c>
      <c r="K1848">
        <v>0</v>
      </c>
      <c r="L1848">
        <v>0</v>
      </c>
    </row>
    <row r="1849" spans="1:12">
      <c r="A1849">
        <v>9351595</v>
      </c>
      <c r="B1849">
        <v>27</v>
      </c>
      <c r="C1849" t="s">
        <v>12</v>
      </c>
      <c r="D1849" t="s">
        <v>38</v>
      </c>
      <c r="E1849" t="s">
        <v>25</v>
      </c>
      <c r="F1849" t="s">
        <v>45</v>
      </c>
      <c r="G1849">
        <v>51515.54</v>
      </c>
      <c r="H1849" t="s">
        <v>20</v>
      </c>
      <c r="I1849">
        <v>0</v>
      </c>
      <c r="J1849">
        <v>40</v>
      </c>
      <c r="K1849">
        <v>0</v>
      </c>
      <c r="L1849">
        <v>0</v>
      </c>
    </row>
    <row r="1850" spans="1:12">
      <c r="A1850">
        <v>9351856</v>
      </c>
      <c r="B1850">
        <v>31</v>
      </c>
      <c r="C1850" t="s">
        <v>12</v>
      </c>
      <c r="D1850" t="s">
        <v>21</v>
      </c>
      <c r="E1850" t="s">
        <v>18</v>
      </c>
      <c r="F1850" t="s">
        <v>15</v>
      </c>
      <c r="G1850">
        <v>103482.55</v>
      </c>
      <c r="H1850" t="s">
        <v>20</v>
      </c>
      <c r="I1850">
        <v>0</v>
      </c>
      <c r="J1850">
        <v>18</v>
      </c>
      <c r="K1850">
        <v>0</v>
      </c>
      <c r="L1850">
        <v>0</v>
      </c>
    </row>
    <row r="1851" spans="1:12">
      <c r="A1851">
        <v>9378534</v>
      </c>
      <c r="B1851">
        <v>34</v>
      </c>
      <c r="C1851" t="s">
        <v>12</v>
      </c>
      <c r="D1851" t="s">
        <v>24</v>
      </c>
      <c r="E1851" t="s">
        <v>48</v>
      </c>
      <c r="F1851" t="s">
        <v>39</v>
      </c>
      <c r="G1851">
        <v>104566.67</v>
      </c>
      <c r="H1851" t="s">
        <v>16</v>
      </c>
      <c r="I1851">
        <v>0</v>
      </c>
      <c r="J1851">
        <v>35</v>
      </c>
      <c r="K1851">
        <v>0</v>
      </c>
      <c r="L1851">
        <v>0</v>
      </c>
    </row>
    <row r="1852" spans="1:12">
      <c r="A1852">
        <v>9383615</v>
      </c>
      <c r="B1852">
        <v>56</v>
      </c>
      <c r="C1852" t="s">
        <v>12</v>
      </c>
      <c r="D1852" t="s">
        <v>52</v>
      </c>
      <c r="E1852" t="s">
        <v>25</v>
      </c>
      <c r="F1852" t="s">
        <v>29</v>
      </c>
      <c r="G1852">
        <v>13057.35</v>
      </c>
      <c r="H1852" t="s">
        <v>20</v>
      </c>
      <c r="I1852">
        <v>0</v>
      </c>
      <c r="J1852">
        <v>48</v>
      </c>
      <c r="K1852">
        <v>0</v>
      </c>
      <c r="L1852">
        <v>0</v>
      </c>
    </row>
    <row r="1853" spans="1:12">
      <c r="A1853">
        <v>9392735</v>
      </c>
      <c r="B1853">
        <v>23</v>
      </c>
      <c r="C1853" t="s">
        <v>12</v>
      </c>
      <c r="D1853" t="s">
        <v>21</v>
      </c>
      <c r="E1853" t="s">
        <v>14</v>
      </c>
      <c r="F1853" t="s">
        <v>29</v>
      </c>
      <c r="G1853">
        <v>155890.97</v>
      </c>
      <c r="H1853" t="s">
        <v>16</v>
      </c>
      <c r="I1853">
        <v>0</v>
      </c>
      <c r="J1853">
        <v>48</v>
      </c>
      <c r="K1853">
        <v>0</v>
      </c>
      <c r="L1853">
        <v>0</v>
      </c>
    </row>
    <row r="1854" spans="1:12">
      <c r="A1854">
        <v>9394271</v>
      </c>
      <c r="B1854">
        <v>57</v>
      </c>
      <c r="C1854" t="s">
        <v>35</v>
      </c>
      <c r="D1854" t="s">
        <v>21</v>
      </c>
      <c r="E1854" t="s">
        <v>25</v>
      </c>
      <c r="F1854" t="s">
        <v>27</v>
      </c>
      <c r="G1854">
        <v>31747.82</v>
      </c>
      <c r="H1854" t="s">
        <v>20</v>
      </c>
      <c r="I1854">
        <v>0</v>
      </c>
      <c r="J1854">
        <v>40</v>
      </c>
      <c r="K1854">
        <v>0</v>
      </c>
      <c r="L1854">
        <v>0</v>
      </c>
    </row>
    <row r="1855" spans="1:12">
      <c r="A1855">
        <v>9400516</v>
      </c>
      <c r="B1855">
        <v>50</v>
      </c>
      <c r="C1855" t="s">
        <v>12</v>
      </c>
      <c r="D1855" t="s">
        <v>21</v>
      </c>
      <c r="E1855" t="s">
        <v>25</v>
      </c>
      <c r="F1855" t="s">
        <v>15</v>
      </c>
      <c r="G1855">
        <v>33440.910000000003</v>
      </c>
      <c r="H1855" t="s">
        <v>20</v>
      </c>
      <c r="I1855">
        <v>0</v>
      </c>
      <c r="J1855">
        <v>40</v>
      </c>
      <c r="K1855">
        <v>0</v>
      </c>
      <c r="L1855">
        <v>0</v>
      </c>
    </row>
    <row r="1856" spans="1:12">
      <c r="A1856">
        <v>9407135</v>
      </c>
      <c r="B1856">
        <v>52</v>
      </c>
      <c r="C1856" t="s">
        <v>12</v>
      </c>
      <c r="D1856" t="s">
        <v>24</v>
      </c>
      <c r="E1856" t="s">
        <v>48</v>
      </c>
      <c r="F1856" t="s">
        <v>15</v>
      </c>
      <c r="G1856">
        <v>23160.66</v>
      </c>
      <c r="H1856" t="s">
        <v>20</v>
      </c>
      <c r="I1856">
        <v>0</v>
      </c>
      <c r="J1856">
        <v>50</v>
      </c>
      <c r="K1856">
        <v>0</v>
      </c>
      <c r="L1856">
        <v>0</v>
      </c>
    </row>
    <row r="1857" spans="1:12">
      <c r="A1857">
        <v>9409923</v>
      </c>
      <c r="B1857">
        <v>53</v>
      </c>
      <c r="C1857" t="s">
        <v>12</v>
      </c>
      <c r="D1857" t="s">
        <v>21</v>
      </c>
      <c r="E1857" t="s">
        <v>22</v>
      </c>
      <c r="F1857" t="s">
        <v>23</v>
      </c>
      <c r="G1857">
        <v>48911.48</v>
      </c>
      <c r="H1857" t="s">
        <v>16</v>
      </c>
      <c r="I1857">
        <v>0</v>
      </c>
      <c r="J1857">
        <v>40</v>
      </c>
      <c r="K1857">
        <v>0</v>
      </c>
      <c r="L1857">
        <v>0</v>
      </c>
    </row>
    <row r="1858" spans="1:12">
      <c r="A1858">
        <v>9425169</v>
      </c>
      <c r="B1858">
        <v>21</v>
      </c>
      <c r="C1858" t="s">
        <v>12</v>
      </c>
      <c r="D1858" t="s">
        <v>17</v>
      </c>
      <c r="E1858" t="s">
        <v>18</v>
      </c>
      <c r="F1858" t="s">
        <v>30</v>
      </c>
      <c r="G1858">
        <v>219075.39</v>
      </c>
      <c r="H1858" t="s">
        <v>16</v>
      </c>
      <c r="I1858">
        <v>0</v>
      </c>
      <c r="J1858">
        <v>32</v>
      </c>
      <c r="K1858">
        <v>0</v>
      </c>
      <c r="L1858">
        <v>0</v>
      </c>
    </row>
    <row r="1859" spans="1:12">
      <c r="A1859">
        <v>9428187</v>
      </c>
      <c r="B1859">
        <v>57</v>
      </c>
      <c r="C1859" t="s">
        <v>12</v>
      </c>
      <c r="D1859" t="s">
        <v>17</v>
      </c>
      <c r="E1859" t="s">
        <v>32</v>
      </c>
      <c r="F1859" t="s">
        <v>23</v>
      </c>
      <c r="G1859">
        <v>42470.400000000001</v>
      </c>
      <c r="H1859" t="s">
        <v>16</v>
      </c>
      <c r="I1859">
        <v>0</v>
      </c>
      <c r="J1859">
        <v>35</v>
      </c>
      <c r="K1859">
        <v>0</v>
      </c>
      <c r="L1859">
        <v>0</v>
      </c>
    </row>
    <row r="1860" spans="1:12">
      <c r="A1860">
        <v>9433986</v>
      </c>
      <c r="B1860">
        <v>49</v>
      </c>
      <c r="C1860" t="s">
        <v>12</v>
      </c>
      <c r="D1860" t="s">
        <v>21</v>
      </c>
      <c r="E1860" t="s">
        <v>25</v>
      </c>
      <c r="F1860" t="s">
        <v>26</v>
      </c>
      <c r="G1860">
        <v>34724.160000000003</v>
      </c>
      <c r="H1860" t="s">
        <v>20</v>
      </c>
      <c r="I1860">
        <v>0</v>
      </c>
      <c r="J1860">
        <v>45</v>
      </c>
      <c r="K1860">
        <v>0</v>
      </c>
      <c r="L1860">
        <v>1</v>
      </c>
    </row>
    <row r="1861" spans="1:12">
      <c r="A1861">
        <v>9437494</v>
      </c>
      <c r="B1861">
        <v>32</v>
      </c>
      <c r="C1861" t="s">
        <v>12</v>
      </c>
      <c r="D1861" t="s">
        <v>21</v>
      </c>
      <c r="E1861" t="s">
        <v>25</v>
      </c>
      <c r="F1861" t="s">
        <v>19</v>
      </c>
      <c r="G1861">
        <v>54605.61</v>
      </c>
      <c r="H1861" t="s">
        <v>20</v>
      </c>
      <c r="I1861">
        <v>0</v>
      </c>
      <c r="J1861">
        <v>40</v>
      </c>
      <c r="K1861">
        <v>0</v>
      </c>
      <c r="L1861">
        <v>0</v>
      </c>
    </row>
    <row r="1862" spans="1:12">
      <c r="A1862">
        <v>9445108</v>
      </c>
      <c r="B1862">
        <v>49</v>
      </c>
      <c r="C1862" t="s">
        <v>12</v>
      </c>
      <c r="D1862" t="s">
        <v>21</v>
      </c>
      <c r="E1862" t="s">
        <v>25</v>
      </c>
      <c r="F1862" t="s">
        <v>29</v>
      </c>
      <c r="G1862">
        <v>170159.13</v>
      </c>
      <c r="H1862" t="s">
        <v>16</v>
      </c>
      <c r="I1862">
        <v>0</v>
      </c>
      <c r="J1862">
        <v>40</v>
      </c>
      <c r="K1862">
        <v>0</v>
      </c>
      <c r="L1862">
        <v>0</v>
      </c>
    </row>
    <row r="1863" spans="1:12">
      <c r="A1863">
        <v>9446884</v>
      </c>
      <c r="B1863">
        <v>38</v>
      </c>
      <c r="C1863" t="s">
        <v>12</v>
      </c>
      <c r="D1863" t="s">
        <v>24</v>
      </c>
      <c r="E1863" t="s">
        <v>25</v>
      </c>
      <c r="F1863" t="s">
        <v>39</v>
      </c>
      <c r="G1863">
        <v>162800.09</v>
      </c>
      <c r="H1863" t="s">
        <v>16</v>
      </c>
      <c r="I1863">
        <v>0</v>
      </c>
      <c r="J1863">
        <v>40</v>
      </c>
      <c r="K1863">
        <v>7688</v>
      </c>
      <c r="L1863">
        <v>1</v>
      </c>
    </row>
    <row r="1864" spans="1:12">
      <c r="A1864">
        <v>9448268</v>
      </c>
      <c r="B1864">
        <v>60</v>
      </c>
      <c r="C1864" t="s">
        <v>12</v>
      </c>
      <c r="D1864" t="s">
        <v>13</v>
      </c>
      <c r="E1864" t="s">
        <v>25</v>
      </c>
      <c r="F1864" t="s">
        <v>54</v>
      </c>
      <c r="G1864">
        <v>19182.599999999999</v>
      </c>
      <c r="H1864" t="s">
        <v>20</v>
      </c>
      <c r="I1864">
        <v>0</v>
      </c>
      <c r="J1864">
        <v>16</v>
      </c>
      <c r="K1864">
        <v>11687</v>
      </c>
      <c r="L1864">
        <v>1</v>
      </c>
    </row>
    <row r="1865" spans="1:12">
      <c r="A1865">
        <v>9449292</v>
      </c>
      <c r="B1865">
        <v>22</v>
      </c>
      <c r="C1865" t="s">
        <v>12</v>
      </c>
      <c r="D1865" t="s">
        <v>13</v>
      </c>
      <c r="E1865" t="s">
        <v>25</v>
      </c>
      <c r="F1865" t="s">
        <v>30</v>
      </c>
      <c r="G1865">
        <v>44370.01</v>
      </c>
      <c r="H1865" t="s">
        <v>20</v>
      </c>
      <c r="I1865">
        <v>0</v>
      </c>
      <c r="J1865">
        <v>55</v>
      </c>
      <c r="K1865">
        <v>0</v>
      </c>
      <c r="L1865">
        <v>0</v>
      </c>
    </row>
    <row r="1866" spans="1:12">
      <c r="A1866">
        <v>9454649</v>
      </c>
      <c r="B1866">
        <v>67</v>
      </c>
      <c r="C1866" t="s">
        <v>35</v>
      </c>
      <c r="D1866" t="s">
        <v>13</v>
      </c>
      <c r="E1866" t="s">
        <v>25</v>
      </c>
      <c r="F1866" t="s">
        <v>30</v>
      </c>
      <c r="G1866">
        <v>47593.85</v>
      </c>
      <c r="H1866" t="s">
        <v>20</v>
      </c>
      <c r="I1866">
        <v>0</v>
      </c>
      <c r="J1866">
        <v>40</v>
      </c>
      <c r="K1866">
        <v>0</v>
      </c>
      <c r="L1866">
        <v>0</v>
      </c>
    </row>
    <row r="1867" spans="1:12">
      <c r="A1867">
        <v>9461429</v>
      </c>
      <c r="B1867">
        <v>26</v>
      </c>
      <c r="C1867" t="s">
        <v>12</v>
      </c>
      <c r="D1867" t="s">
        <v>13</v>
      </c>
      <c r="E1867" t="s">
        <v>18</v>
      </c>
      <c r="F1867" t="s">
        <v>23</v>
      </c>
      <c r="G1867">
        <v>88260.51</v>
      </c>
      <c r="H1867" t="s">
        <v>20</v>
      </c>
      <c r="I1867">
        <v>0</v>
      </c>
      <c r="J1867">
        <v>20</v>
      </c>
      <c r="K1867">
        <v>0</v>
      </c>
      <c r="L1867">
        <v>0</v>
      </c>
    </row>
    <row r="1868" spans="1:12">
      <c r="A1868">
        <v>9466933</v>
      </c>
      <c r="B1868">
        <v>17</v>
      </c>
      <c r="C1868" t="s">
        <v>40</v>
      </c>
      <c r="D1868" t="s">
        <v>38</v>
      </c>
      <c r="E1868" t="s">
        <v>18</v>
      </c>
      <c r="F1868" t="s">
        <v>23</v>
      </c>
      <c r="G1868">
        <v>53034.17</v>
      </c>
      <c r="H1868" t="s">
        <v>16</v>
      </c>
      <c r="I1868">
        <v>1068</v>
      </c>
      <c r="J1868">
        <v>40</v>
      </c>
      <c r="K1868">
        <v>0</v>
      </c>
      <c r="L1868">
        <v>0</v>
      </c>
    </row>
    <row r="1869" spans="1:12">
      <c r="A1869">
        <v>9467450</v>
      </c>
      <c r="B1869">
        <v>67</v>
      </c>
      <c r="C1869" t="s">
        <v>50</v>
      </c>
      <c r="D1869" t="s">
        <v>43</v>
      </c>
      <c r="E1869" t="s">
        <v>25</v>
      </c>
      <c r="F1869" t="s">
        <v>50</v>
      </c>
      <c r="G1869">
        <v>35411.769999999997</v>
      </c>
      <c r="H1869" t="s">
        <v>20</v>
      </c>
      <c r="I1869">
        <v>0</v>
      </c>
      <c r="J1869">
        <v>20</v>
      </c>
      <c r="K1869">
        <v>16187</v>
      </c>
      <c r="L1869">
        <v>1</v>
      </c>
    </row>
    <row r="1870" spans="1:12">
      <c r="A1870">
        <v>9470914</v>
      </c>
      <c r="B1870">
        <v>38</v>
      </c>
      <c r="C1870" t="s">
        <v>12</v>
      </c>
      <c r="D1870" t="s">
        <v>33</v>
      </c>
      <c r="E1870" t="s">
        <v>25</v>
      </c>
      <c r="F1870" t="s">
        <v>27</v>
      </c>
      <c r="G1870">
        <v>12642.83</v>
      </c>
      <c r="H1870" t="s">
        <v>20</v>
      </c>
      <c r="I1870">
        <v>0</v>
      </c>
      <c r="J1870">
        <v>40</v>
      </c>
      <c r="K1870">
        <v>0</v>
      </c>
      <c r="L1870">
        <v>0</v>
      </c>
    </row>
    <row r="1871" spans="1:12">
      <c r="A1871">
        <v>9472845</v>
      </c>
      <c r="B1871">
        <v>30</v>
      </c>
      <c r="C1871" t="s">
        <v>12</v>
      </c>
      <c r="D1871" t="s">
        <v>24</v>
      </c>
      <c r="E1871" t="s">
        <v>25</v>
      </c>
      <c r="F1871" t="s">
        <v>39</v>
      </c>
      <c r="G1871">
        <v>28248.62</v>
      </c>
      <c r="H1871" t="s">
        <v>20</v>
      </c>
      <c r="I1871">
        <v>0</v>
      </c>
      <c r="J1871">
        <v>40</v>
      </c>
      <c r="K1871">
        <v>0</v>
      </c>
      <c r="L1871">
        <v>1</v>
      </c>
    </row>
    <row r="1872" spans="1:12">
      <c r="A1872">
        <v>9489785</v>
      </c>
      <c r="B1872">
        <v>36</v>
      </c>
      <c r="C1872" t="s">
        <v>36</v>
      </c>
      <c r="D1872" t="s">
        <v>24</v>
      </c>
      <c r="E1872" t="s">
        <v>25</v>
      </c>
      <c r="F1872" t="s">
        <v>39</v>
      </c>
      <c r="G1872">
        <v>50548.68</v>
      </c>
      <c r="H1872" t="s">
        <v>20</v>
      </c>
      <c r="I1872">
        <v>1114.666667</v>
      </c>
      <c r="J1872">
        <v>50</v>
      </c>
      <c r="K1872">
        <v>0</v>
      </c>
      <c r="L1872">
        <v>0</v>
      </c>
    </row>
    <row r="1873" spans="1:12">
      <c r="A1873">
        <v>9490694</v>
      </c>
      <c r="B1873">
        <v>22</v>
      </c>
      <c r="C1873" t="s">
        <v>12</v>
      </c>
      <c r="D1873" t="s">
        <v>21</v>
      </c>
      <c r="E1873" t="s">
        <v>18</v>
      </c>
      <c r="F1873" t="s">
        <v>15</v>
      </c>
      <c r="G1873">
        <v>116599.3</v>
      </c>
      <c r="H1873" t="s">
        <v>20</v>
      </c>
      <c r="I1873">
        <v>0</v>
      </c>
      <c r="J1873">
        <v>80</v>
      </c>
      <c r="K1873">
        <v>0</v>
      </c>
      <c r="L1873">
        <v>0</v>
      </c>
    </row>
    <row r="1874" spans="1:12">
      <c r="A1874">
        <v>9492282</v>
      </c>
      <c r="B1874">
        <v>49</v>
      </c>
      <c r="C1874" t="s">
        <v>12</v>
      </c>
      <c r="D1874" t="s">
        <v>21</v>
      </c>
      <c r="E1874" t="s">
        <v>22</v>
      </c>
      <c r="F1874" t="s">
        <v>23</v>
      </c>
      <c r="G1874">
        <v>63067.11</v>
      </c>
      <c r="H1874" t="s">
        <v>20</v>
      </c>
      <c r="I1874">
        <v>0</v>
      </c>
      <c r="J1874">
        <v>40</v>
      </c>
      <c r="K1874">
        <v>0</v>
      </c>
      <c r="L1874">
        <v>0</v>
      </c>
    </row>
    <row r="1875" spans="1:12">
      <c r="A1875">
        <v>9494321</v>
      </c>
      <c r="B1875">
        <v>49</v>
      </c>
      <c r="C1875" t="s">
        <v>35</v>
      </c>
      <c r="D1875" t="s">
        <v>43</v>
      </c>
      <c r="E1875" t="s">
        <v>25</v>
      </c>
      <c r="F1875" t="s">
        <v>39</v>
      </c>
      <c r="G1875">
        <v>37530.82</v>
      </c>
      <c r="H1875" t="s">
        <v>20</v>
      </c>
      <c r="I1875">
        <v>0</v>
      </c>
      <c r="J1875">
        <v>60</v>
      </c>
      <c r="K1875">
        <v>6799</v>
      </c>
      <c r="L1875">
        <v>1</v>
      </c>
    </row>
    <row r="1876" spans="1:12">
      <c r="A1876">
        <v>9496496</v>
      </c>
      <c r="B1876">
        <v>23</v>
      </c>
      <c r="C1876" t="s">
        <v>12</v>
      </c>
      <c r="D1876" t="s">
        <v>52</v>
      </c>
      <c r="E1876" t="s">
        <v>18</v>
      </c>
      <c r="F1876" t="s">
        <v>46</v>
      </c>
      <c r="G1876">
        <v>134026.54</v>
      </c>
      <c r="H1876" t="s">
        <v>20</v>
      </c>
      <c r="I1876">
        <v>0</v>
      </c>
      <c r="J1876">
        <v>36</v>
      </c>
      <c r="K1876">
        <v>0</v>
      </c>
      <c r="L1876">
        <v>0</v>
      </c>
    </row>
    <row r="1877" spans="1:12">
      <c r="A1877">
        <v>9496704</v>
      </c>
      <c r="B1877">
        <v>28</v>
      </c>
      <c r="C1877" t="s">
        <v>36</v>
      </c>
      <c r="D1877" t="s">
        <v>21</v>
      </c>
      <c r="E1877" t="s">
        <v>25</v>
      </c>
      <c r="F1877" t="s">
        <v>26</v>
      </c>
      <c r="G1877">
        <v>49018.21</v>
      </c>
      <c r="H1877" t="s">
        <v>20</v>
      </c>
      <c r="I1877">
        <v>0</v>
      </c>
      <c r="J1877">
        <v>40</v>
      </c>
      <c r="K1877">
        <v>0</v>
      </c>
      <c r="L1877">
        <v>0</v>
      </c>
    </row>
    <row r="1878" spans="1:12">
      <c r="A1878">
        <v>9498803</v>
      </c>
      <c r="B1878">
        <v>59</v>
      </c>
      <c r="C1878" t="s">
        <v>12</v>
      </c>
      <c r="D1878" t="s">
        <v>13</v>
      </c>
      <c r="E1878" t="s">
        <v>25</v>
      </c>
      <c r="F1878" t="s">
        <v>23</v>
      </c>
      <c r="G1878">
        <v>119559.14</v>
      </c>
      <c r="H1878" t="s">
        <v>16</v>
      </c>
      <c r="I1878">
        <v>0</v>
      </c>
      <c r="J1878">
        <v>16</v>
      </c>
      <c r="K1878">
        <v>15000</v>
      </c>
      <c r="L1878">
        <v>1</v>
      </c>
    </row>
    <row r="1879" spans="1:12">
      <c r="A1879">
        <v>9499787</v>
      </c>
      <c r="B1879">
        <v>21</v>
      </c>
      <c r="C1879" t="s">
        <v>12</v>
      </c>
      <c r="D1879" t="s">
        <v>24</v>
      </c>
      <c r="E1879" t="s">
        <v>18</v>
      </c>
      <c r="F1879" t="s">
        <v>23</v>
      </c>
      <c r="G1879">
        <v>22041.96</v>
      </c>
      <c r="H1879" t="s">
        <v>20</v>
      </c>
      <c r="I1879">
        <v>0</v>
      </c>
      <c r="J1879">
        <v>40</v>
      </c>
      <c r="K1879">
        <v>0</v>
      </c>
      <c r="L1879">
        <v>0</v>
      </c>
    </row>
    <row r="1880" spans="1:12">
      <c r="A1880">
        <v>9500110</v>
      </c>
      <c r="B1880">
        <v>47</v>
      </c>
      <c r="C1880" t="s">
        <v>12</v>
      </c>
      <c r="D1880" t="s">
        <v>42</v>
      </c>
      <c r="E1880" t="s">
        <v>48</v>
      </c>
      <c r="F1880" t="s">
        <v>19</v>
      </c>
      <c r="G1880">
        <v>55555.13</v>
      </c>
      <c r="H1880" t="s">
        <v>20</v>
      </c>
      <c r="I1880">
        <v>0</v>
      </c>
      <c r="J1880">
        <v>45</v>
      </c>
      <c r="K1880">
        <v>0</v>
      </c>
      <c r="L1880">
        <v>0</v>
      </c>
    </row>
    <row r="1881" spans="1:12">
      <c r="A1881">
        <v>9500271</v>
      </c>
      <c r="B1881">
        <v>64</v>
      </c>
      <c r="C1881" t="s">
        <v>35</v>
      </c>
      <c r="D1881" t="s">
        <v>31</v>
      </c>
      <c r="E1881" t="s">
        <v>25</v>
      </c>
      <c r="F1881" t="s">
        <v>26</v>
      </c>
      <c r="G1881">
        <v>47752.34</v>
      </c>
      <c r="H1881" t="s">
        <v>20</v>
      </c>
      <c r="I1881">
        <v>0</v>
      </c>
      <c r="J1881">
        <v>10</v>
      </c>
      <c r="K1881">
        <v>0</v>
      </c>
      <c r="L1881">
        <v>0</v>
      </c>
    </row>
    <row r="1882" spans="1:12">
      <c r="A1882">
        <v>9500292</v>
      </c>
      <c r="B1882">
        <v>25</v>
      </c>
      <c r="C1882" t="s">
        <v>12</v>
      </c>
      <c r="D1882" t="s">
        <v>24</v>
      </c>
      <c r="E1882" t="s">
        <v>25</v>
      </c>
      <c r="F1882" t="s">
        <v>23</v>
      </c>
      <c r="G1882">
        <v>273503.75</v>
      </c>
      <c r="H1882" t="s">
        <v>16</v>
      </c>
      <c r="I1882">
        <v>0</v>
      </c>
      <c r="J1882">
        <v>40</v>
      </c>
      <c r="K1882">
        <v>0</v>
      </c>
      <c r="L1882">
        <v>0</v>
      </c>
    </row>
    <row r="1883" spans="1:12">
      <c r="A1883">
        <v>9517875</v>
      </c>
      <c r="B1883">
        <v>28</v>
      </c>
      <c r="C1883" t="s">
        <v>12</v>
      </c>
      <c r="D1883" t="s">
        <v>24</v>
      </c>
      <c r="E1883" t="s">
        <v>25</v>
      </c>
      <c r="F1883" t="s">
        <v>30</v>
      </c>
      <c r="G1883">
        <v>26988.92</v>
      </c>
      <c r="H1883" t="s">
        <v>20</v>
      </c>
      <c r="I1883">
        <v>0</v>
      </c>
      <c r="J1883">
        <v>45</v>
      </c>
      <c r="K1883">
        <v>7567</v>
      </c>
      <c r="L1883">
        <v>1</v>
      </c>
    </row>
    <row r="1884" spans="1:12">
      <c r="A1884">
        <v>9522097</v>
      </c>
      <c r="B1884">
        <v>57</v>
      </c>
      <c r="C1884" t="s">
        <v>34</v>
      </c>
      <c r="D1884" t="s">
        <v>13</v>
      </c>
      <c r="E1884" t="s">
        <v>25</v>
      </c>
      <c r="F1884" t="s">
        <v>30</v>
      </c>
      <c r="G1884">
        <v>40963.379999999997</v>
      </c>
      <c r="H1884" t="s">
        <v>20</v>
      </c>
      <c r="I1884">
        <v>0</v>
      </c>
      <c r="J1884">
        <v>45</v>
      </c>
      <c r="K1884">
        <v>99999</v>
      </c>
      <c r="L1884">
        <v>1</v>
      </c>
    </row>
    <row r="1885" spans="1:12">
      <c r="A1885">
        <v>9526379</v>
      </c>
      <c r="B1885">
        <v>57</v>
      </c>
      <c r="C1885" t="s">
        <v>12</v>
      </c>
      <c r="D1885" t="s">
        <v>21</v>
      </c>
      <c r="E1885" t="s">
        <v>18</v>
      </c>
      <c r="F1885" t="s">
        <v>23</v>
      </c>
      <c r="G1885">
        <v>81300.039999999994</v>
      </c>
      <c r="H1885" t="s">
        <v>16</v>
      </c>
      <c r="I1885">
        <v>0</v>
      </c>
      <c r="J1885">
        <v>40</v>
      </c>
      <c r="K1885">
        <v>0</v>
      </c>
      <c r="L1885">
        <v>0</v>
      </c>
    </row>
    <row r="1886" spans="1:12">
      <c r="A1886">
        <v>9527859</v>
      </c>
      <c r="B1886">
        <v>26</v>
      </c>
      <c r="C1886" t="s">
        <v>12</v>
      </c>
      <c r="D1886" t="s">
        <v>31</v>
      </c>
      <c r="E1886" t="s">
        <v>18</v>
      </c>
      <c r="F1886" t="s">
        <v>23</v>
      </c>
      <c r="G1886">
        <v>93156.39</v>
      </c>
      <c r="H1886" t="s">
        <v>16</v>
      </c>
      <c r="I1886">
        <v>0</v>
      </c>
      <c r="J1886">
        <v>45</v>
      </c>
      <c r="K1886">
        <v>0</v>
      </c>
      <c r="L1886">
        <v>0</v>
      </c>
    </row>
    <row r="1887" spans="1:12">
      <c r="A1887">
        <v>9532383</v>
      </c>
      <c r="B1887">
        <v>57</v>
      </c>
      <c r="C1887" t="s">
        <v>12</v>
      </c>
      <c r="D1887" t="s">
        <v>52</v>
      </c>
      <c r="E1887" t="s">
        <v>25</v>
      </c>
      <c r="F1887" t="s">
        <v>26</v>
      </c>
      <c r="G1887">
        <v>26617.09</v>
      </c>
      <c r="H1887" t="s">
        <v>20</v>
      </c>
      <c r="I1887">
        <v>0</v>
      </c>
      <c r="J1887">
        <v>40</v>
      </c>
      <c r="K1887">
        <v>0</v>
      </c>
      <c r="L1887">
        <v>0</v>
      </c>
    </row>
    <row r="1888" spans="1:12">
      <c r="A1888">
        <v>9534462</v>
      </c>
      <c r="B1888">
        <v>55</v>
      </c>
      <c r="C1888" t="s">
        <v>12</v>
      </c>
      <c r="D1888" t="s">
        <v>33</v>
      </c>
      <c r="E1888" t="s">
        <v>25</v>
      </c>
      <c r="F1888" t="s">
        <v>39</v>
      </c>
      <c r="G1888">
        <v>11144.16</v>
      </c>
      <c r="H1888" t="s">
        <v>20</v>
      </c>
      <c r="I1888">
        <v>0</v>
      </c>
      <c r="J1888">
        <v>50</v>
      </c>
      <c r="K1888">
        <v>15024</v>
      </c>
      <c r="L1888">
        <v>1</v>
      </c>
    </row>
    <row r="1889" spans="1:12">
      <c r="A1889">
        <v>9538363</v>
      </c>
      <c r="B1889">
        <v>37</v>
      </c>
      <c r="C1889" t="s">
        <v>12</v>
      </c>
      <c r="D1889" t="s">
        <v>56</v>
      </c>
      <c r="E1889" t="s">
        <v>25</v>
      </c>
      <c r="F1889" t="s">
        <v>15</v>
      </c>
      <c r="G1889">
        <v>11180.76</v>
      </c>
      <c r="H1889" t="s">
        <v>20</v>
      </c>
      <c r="I1889">
        <v>0</v>
      </c>
      <c r="J1889">
        <v>53</v>
      </c>
      <c r="K1889">
        <v>0</v>
      </c>
      <c r="L1889">
        <v>0</v>
      </c>
    </row>
    <row r="1890" spans="1:12">
      <c r="A1890">
        <v>9539174</v>
      </c>
      <c r="B1890">
        <v>44</v>
      </c>
      <c r="C1890" t="s">
        <v>40</v>
      </c>
      <c r="D1890" t="s">
        <v>13</v>
      </c>
      <c r="E1890" t="s">
        <v>25</v>
      </c>
      <c r="F1890" t="s">
        <v>26</v>
      </c>
      <c r="G1890">
        <v>16851.349999999999</v>
      </c>
      <c r="H1890" t="s">
        <v>20</v>
      </c>
      <c r="I1890">
        <v>0</v>
      </c>
      <c r="J1890">
        <v>40</v>
      </c>
      <c r="K1890">
        <v>0</v>
      </c>
      <c r="L1890">
        <v>0</v>
      </c>
    </row>
    <row r="1891" spans="1:12">
      <c r="A1891">
        <v>9540165</v>
      </c>
      <c r="B1891">
        <v>20</v>
      </c>
      <c r="C1891" t="s">
        <v>12</v>
      </c>
      <c r="D1891" t="s">
        <v>21</v>
      </c>
      <c r="E1891" t="s">
        <v>18</v>
      </c>
      <c r="F1891" t="s">
        <v>15</v>
      </c>
      <c r="G1891">
        <v>156308</v>
      </c>
      <c r="H1891" t="s">
        <v>20</v>
      </c>
      <c r="I1891">
        <v>0</v>
      </c>
      <c r="J1891">
        <v>50</v>
      </c>
      <c r="K1891">
        <v>0</v>
      </c>
      <c r="L1891">
        <v>0</v>
      </c>
    </row>
    <row r="1892" spans="1:12">
      <c r="A1892">
        <v>9547082</v>
      </c>
      <c r="B1892">
        <v>23</v>
      </c>
      <c r="C1892" t="s">
        <v>12</v>
      </c>
      <c r="D1892" t="s">
        <v>13</v>
      </c>
      <c r="E1892" t="s">
        <v>25</v>
      </c>
      <c r="F1892" t="s">
        <v>27</v>
      </c>
      <c r="G1892">
        <v>173514.26</v>
      </c>
      <c r="H1892" t="s">
        <v>16</v>
      </c>
      <c r="I1892">
        <v>0</v>
      </c>
      <c r="J1892">
        <v>25</v>
      </c>
      <c r="K1892">
        <v>0</v>
      </c>
      <c r="L1892">
        <v>0</v>
      </c>
    </row>
    <row r="1893" spans="1:12">
      <c r="A1893">
        <v>9547523</v>
      </c>
      <c r="B1893">
        <v>33</v>
      </c>
      <c r="C1893" t="s">
        <v>12</v>
      </c>
      <c r="D1893" t="s">
        <v>24</v>
      </c>
      <c r="E1893" t="s">
        <v>25</v>
      </c>
      <c r="F1893" t="s">
        <v>27</v>
      </c>
      <c r="G1893">
        <v>26138.85</v>
      </c>
      <c r="H1893" t="s">
        <v>20</v>
      </c>
      <c r="I1893">
        <v>0</v>
      </c>
      <c r="J1893">
        <v>65</v>
      </c>
      <c r="K1893">
        <v>5672</v>
      </c>
      <c r="L1893">
        <v>1</v>
      </c>
    </row>
    <row r="1894" spans="1:12">
      <c r="A1894">
        <v>9558590</v>
      </c>
      <c r="B1894">
        <v>22</v>
      </c>
      <c r="C1894" t="s">
        <v>12</v>
      </c>
      <c r="D1894" t="s">
        <v>13</v>
      </c>
      <c r="E1894" t="s">
        <v>18</v>
      </c>
      <c r="F1894" t="s">
        <v>30</v>
      </c>
      <c r="G1894">
        <v>183027.36</v>
      </c>
      <c r="H1894" t="s">
        <v>20</v>
      </c>
      <c r="I1894">
        <v>0</v>
      </c>
      <c r="J1894">
        <v>34</v>
      </c>
      <c r="K1894">
        <v>0</v>
      </c>
      <c r="L1894">
        <v>0</v>
      </c>
    </row>
    <row r="1895" spans="1:12">
      <c r="A1895">
        <v>9564927</v>
      </c>
      <c r="B1895">
        <v>26</v>
      </c>
      <c r="C1895" t="s">
        <v>12</v>
      </c>
      <c r="D1895" t="s">
        <v>33</v>
      </c>
      <c r="E1895" t="s">
        <v>18</v>
      </c>
      <c r="F1895" t="s">
        <v>27</v>
      </c>
      <c r="G1895">
        <v>33742.92</v>
      </c>
      <c r="H1895" t="s">
        <v>16</v>
      </c>
      <c r="I1895">
        <v>0</v>
      </c>
      <c r="J1895">
        <v>30</v>
      </c>
      <c r="K1895">
        <v>0</v>
      </c>
      <c r="L1895">
        <v>0</v>
      </c>
    </row>
    <row r="1896" spans="1:12">
      <c r="A1896">
        <v>9571397</v>
      </c>
      <c r="B1896">
        <v>27</v>
      </c>
      <c r="C1896" t="s">
        <v>12</v>
      </c>
      <c r="D1896" t="s">
        <v>21</v>
      </c>
      <c r="E1896" t="s">
        <v>22</v>
      </c>
      <c r="F1896" t="s">
        <v>23</v>
      </c>
      <c r="G1896">
        <v>107597.36</v>
      </c>
      <c r="H1896" t="s">
        <v>20</v>
      </c>
      <c r="I1896">
        <v>0</v>
      </c>
      <c r="J1896">
        <v>38</v>
      </c>
      <c r="K1896">
        <v>0</v>
      </c>
      <c r="L1896">
        <v>0</v>
      </c>
    </row>
    <row r="1897" spans="1:12">
      <c r="A1897">
        <v>9573625</v>
      </c>
      <c r="B1897">
        <v>67</v>
      </c>
      <c r="C1897" t="s">
        <v>50</v>
      </c>
      <c r="D1897" t="s">
        <v>42</v>
      </c>
      <c r="E1897" t="s">
        <v>18</v>
      </c>
      <c r="F1897" t="s">
        <v>50</v>
      </c>
      <c r="G1897">
        <v>44937.22</v>
      </c>
      <c r="H1897" t="s">
        <v>16</v>
      </c>
      <c r="I1897">
        <v>0</v>
      </c>
      <c r="J1897">
        <v>35</v>
      </c>
      <c r="K1897">
        <v>0</v>
      </c>
      <c r="L1897">
        <v>0</v>
      </c>
    </row>
    <row r="1898" spans="1:12">
      <c r="A1898">
        <v>9577493</v>
      </c>
      <c r="B1898">
        <v>57</v>
      </c>
      <c r="C1898" t="s">
        <v>12</v>
      </c>
      <c r="D1898" t="s">
        <v>21</v>
      </c>
      <c r="E1898" t="s">
        <v>25</v>
      </c>
      <c r="F1898" t="s">
        <v>27</v>
      </c>
      <c r="G1898">
        <v>41397.339999999997</v>
      </c>
      <c r="H1898" t="s">
        <v>20</v>
      </c>
      <c r="I1898">
        <v>0</v>
      </c>
      <c r="J1898">
        <v>60</v>
      </c>
      <c r="K1898">
        <v>0</v>
      </c>
      <c r="L1898">
        <v>0</v>
      </c>
    </row>
    <row r="1899" spans="1:12">
      <c r="A1899">
        <v>9582473</v>
      </c>
      <c r="B1899">
        <v>27</v>
      </c>
      <c r="C1899" t="s">
        <v>36</v>
      </c>
      <c r="D1899" t="s">
        <v>24</v>
      </c>
      <c r="E1899" t="s">
        <v>25</v>
      </c>
      <c r="F1899" t="s">
        <v>54</v>
      </c>
      <c r="G1899">
        <v>57082.91</v>
      </c>
      <c r="H1899" t="s">
        <v>20</v>
      </c>
      <c r="I1899">
        <v>0</v>
      </c>
      <c r="J1899">
        <v>68</v>
      </c>
      <c r="K1899">
        <v>0</v>
      </c>
      <c r="L1899">
        <v>0</v>
      </c>
    </row>
    <row r="1900" spans="1:12">
      <c r="A1900">
        <v>9583272</v>
      </c>
      <c r="B1900">
        <v>56</v>
      </c>
      <c r="C1900" t="s">
        <v>12</v>
      </c>
      <c r="D1900" t="s">
        <v>21</v>
      </c>
      <c r="E1900" t="s">
        <v>25</v>
      </c>
      <c r="F1900" t="s">
        <v>45</v>
      </c>
      <c r="G1900">
        <v>31904.07</v>
      </c>
      <c r="H1900" t="s">
        <v>20</v>
      </c>
      <c r="I1900">
        <v>0</v>
      </c>
      <c r="J1900">
        <v>40</v>
      </c>
      <c r="K1900">
        <v>0</v>
      </c>
      <c r="L1900">
        <v>0</v>
      </c>
    </row>
    <row r="1901" spans="1:12">
      <c r="A1901">
        <v>9588924</v>
      </c>
      <c r="B1901">
        <v>33</v>
      </c>
      <c r="C1901" t="s">
        <v>12</v>
      </c>
      <c r="D1901" t="s">
        <v>13</v>
      </c>
      <c r="E1901" t="s">
        <v>25</v>
      </c>
      <c r="F1901" t="s">
        <v>27</v>
      </c>
      <c r="G1901">
        <v>40009.78</v>
      </c>
      <c r="H1901" t="s">
        <v>20</v>
      </c>
      <c r="I1901">
        <v>0</v>
      </c>
      <c r="J1901">
        <v>50</v>
      </c>
      <c r="K1901">
        <v>0</v>
      </c>
      <c r="L1901">
        <v>0</v>
      </c>
    </row>
    <row r="1902" spans="1:12">
      <c r="A1902">
        <v>9589254</v>
      </c>
      <c r="B1902">
        <v>42</v>
      </c>
      <c r="C1902" t="s">
        <v>12</v>
      </c>
      <c r="D1902" t="s">
        <v>24</v>
      </c>
      <c r="E1902" t="s">
        <v>25</v>
      </c>
      <c r="F1902" t="s">
        <v>27</v>
      </c>
      <c r="G1902">
        <v>25532.39</v>
      </c>
      <c r="H1902" t="s">
        <v>20</v>
      </c>
      <c r="I1902">
        <v>0</v>
      </c>
      <c r="J1902">
        <v>45</v>
      </c>
      <c r="K1902">
        <v>7298</v>
      </c>
      <c r="L1902">
        <v>1</v>
      </c>
    </row>
    <row r="1903" spans="1:12">
      <c r="A1903">
        <v>9590451</v>
      </c>
      <c r="B1903">
        <v>21</v>
      </c>
      <c r="C1903" t="s">
        <v>12</v>
      </c>
      <c r="D1903" t="s">
        <v>21</v>
      </c>
      <c r="E1903" t="s">
        <v>18</v>
      </c>
      <c r="F1903" t="s">
        <v>45</v>
      </c>
      <c r="G1903">
        <v>92413.46</v>
      </c>
      <c r="H1903" t="s">
        <v>16</v>
      </c>
      <c r="I1903">
        <v>0</v>
      </c>
      <c r="J1903">
        <v>40</v>
      </c>
      <c r="K1903">
        <v>0</v>
      </c>
      <c r="L1903">
        <v>0</v>
      </c>
    </row>
    <row r="1904" spans="1:12">
      <c r="A1904">
        <v>9591727</v>
      </c>
      <c r="B1904">
        <v>31</v>
      </c>
      <c r="C1904" t="s">
        <v>34</v>
      </c>
      <c r="D1904" t="s">
        <v>13</v>
      </c>
      <c r="E1904" t="s">
        <v>25</v>
      </c>
      <c r="F1904" t="s">
        <v>26</v>
      </c>
      <c r="G1904">
        <v>58473.08</v>
      </c>
      <c r="H1904" t="s">
        <v>20</v>
      </c>
      <c r="I1904">
        <v>0</v>
      </c>
      <c r="J1904">
        <v>40</v>
      </c>
      <c r="K1904">
        <v>0</v>
      </c>
      <c r="L1904">
        <v>0</v>
      </c>
    </row>
    <row r="1905" spans="1:12">
      <c r="A1905">
        <v>9598356</v>
      </c>
      <c r="B1905">
        <v>58</v>
      </c>
      <c r="C1905" t="s">
        <v>12</v>
      </c>
      <c r="D1905" t="s">
        <v>24</v>
      </c>
      <c r="E1905" t="s">
        <v>22</v>
      </c>
      <c r="F1905" t="s">
        <v>30</v>
      </c>
      <c r="G1905">
        <v>95109.38</v>
      </c>
      <c r="H1905" t="s">
        <v>20</v>
      </c>
      <c r="I1905">
        <v>0</v>
      </c>
      <c r="J1905">
        <v>50</v>
      </c>
      <c r="K1905">
        <v>0</v>
      </c>
      <c r="L1905">
        <v>0</v>
      </c>
    </row>
    <row r="1906" spans="1:12">
      <c r="A1906">
        <v>9600120</v>
      </c>
      <c r="B1906">
        <v>21</v>
      </c>
      <c r="C1906" t="s">
        <v>12</v>
      </c>
      <c r="D1906" t="s">
        <v>21</v>
      </c>
      <c r="E1906" t="s">
        <v>18</v>
      </c>
      <c r="F1906" t="s">
        <v>26</v>
      </c>
      <c r="G1906">
        <v>51781.5</v>
      </c>
      <c r="H1906" t="s">
        <v>16</v>
      </c>
      <c r="I1906">
        <v>0</v>
      </c>
      <c r="J1906">
        <v>30</v>
      </c>
      <c r="K1906">
        <v>0</v>
      </c>
      <c r="L1906">
        <v>0</v>
      </c>
    </row>
    <row r="1907" spans="1:12">
      <c r="A1907">
        <v>9604976</v>
      </c>
      <c r="B1907">
        <v>41</v>
      </c>
      <c r="C1907" t="s">
        <v>12</v>
      </c>
      <c r="D1907" t="s">
        <v>13</v>
      </c>
      <c r="E1907" t="s">
        <v>25</v>
      </c>
      <c r="F1907" t="s">
        <v>39</v>
      </c>
      <c r="G1907">
        <v>29182.560000000001</v>
      </c>
      <c r="H1907" t="s">
        <v>20</v>
      </c>
      <c r="I1907">
        <v>0</v>
      </c>
      <c r="J1907">
        <v>52</v>
      </c>
      <c r="K1907">
        <v>0</v>
      </c>
      <c r="L1907">
        <v>0</v>
      </c>
    </row>
    <row r="1908" spans="1:12">
      <c r="A1908">
        <v>9606028</v>
      </c>
      <c r="B1908">
        <v>28</v>
      </c>
      <c r="C1908" t="s">
        <v>34</v>
      </c>
      <c r="D1908" t="s">
        <v>24</v>
      </c>
      <c r="E1908" t="s">
        <v>18</v>
      </c>
      <c r="F1908" t="s">
        <v>39</v>
      </c>
      <c r="G1908">
        <v>101707.48</v>
      </c>
      <c r="H1908" t="s">
        <v>20</v>
      </c>
      <c r="I1908">
        <v>0</v>
      </c>
      <c r="J1908">
        <v>60</v>
      </c>
      <c r="K1908">
        <v>0</v>
      </c>
      <c r="L1908">
        <v>0</v>
      </c>
    </row>
    <row r="1909" spans="1:12">
      <c r="A1909">
        <v>9624294</v>
      </c>
      <c r="B1909">
        <v>29</v>
      </c>
      <c r="C1909" t="s">
        <v>12</v>
      </c>
      <c r="D1909" t="s">
        <v>21</v>
      </c>
      <c r="E1909" t="s">
        <v>18</v>
      </c>
      <c r="F1909" t="s">
        <v>29</v>
      </c>
      <c r="G1909">
        <v>154442.07</v>
      </c>
      <c r="H1909" t="s">
        <v>20</v>
      </c>
      <c r="I1909">
        <v>0</v>
      </c>
      <c r="J1909">
        <v>40</v>
      </c>
      <c r="K1909">
        <v>0</v>
      </c>
      <c r="L1909">
        <v>0</v>
      </c>
    </row>
    <row r="1910" spans="1:12">
      <c r="A1910">
        <v>9625954</v>
      </c>
      <c r="B1910">
        <v>21</v>
      </c>
      <c r="C1910" t="s">
        <v>12</v>
      </c>
      <c r="D1910" t="s">
        <v>13</v>
      </c>
      <c r="E1910" t="s">
        <v>18</v>
      </c>
      <c r="F1910" t="s">
        <v>15</v>
      </c>
      <c r="G1910">
        <v>171878.03</v>
      </c>
      <c r="H1910" t="s">
        <v>16</v>
      </c>
      <c r="I1910">
        <v>0</v>
      </c>
      <c r="J1910">
        <v>60</v>
      </c>
      <c r="K1910">
        <v>0</v>
      </c>
      <c r="L1910">
        <v>0</v>
      </c>
    </row>
    <row r="1911" spans="1:12">
      <c r="A1911">
        <v>9631633</v>
      </c>
      <c r="B1911">
        <v>41</v>
      </c>
      <c r="C1911" t="s">
        <v>12</v>
      </c>
      <c r="D1911" t="s">
        <v>24</v>
      </c>
      <c r="E1911" t="s">
        <v>14</v>
      </c>
      <c r="F1911" t="s">
        <v>30</v>
      </c>
      <c r="G1911">
        <v>199258.2</v>
      </c>
      <c r="H1911" t="s">
        <v>16</v>
      </c>
      <c r="I1911">
        <v>0</v>
      </c>
      <c r="J1911">
        <v>30</v>
      </c>
      <c r="K1911">
        <v>0</v>
      </c>
      <c r="L1911">
        <v>0</v>
      </c>
    </row>
    <row r="1912" spans="1:12">
      <c r="A1912">
        <v>9632153</v>
      </c>
      <c r="B1912">
        <v>26</v>
      </c>
      <c r="C1912" t="s">
        <v>12</v>
      </c>
      <c r="D1912" t="s">
        <v>21</v>
      </c>
      <c r="E1912" t="s">
        <v>18</v>
      </c>
      <c r="F1912" t="s">
        <v>23</v>
      </c>
      <c r="G1912">
        <v>105372.12</v>
      </c>
      <c r="H1912" t="s">
        <v>20</v>
      </c>
      <c r="I1912">
        <v>0</v>
      </c>
      <c r="J1912">
        <v>80</v>
      </c>
      <c r="K1912">
        <v>11397</v>
      </c>
      <c r="L1912">
        <v>1</v>
      </c>
    </row>
    <row r="1913" spans="1:12">
      <c r="A1913">
        <v>9634399</v>
      </c>
      <c r="B1913">
        <v>18</v>
      </c>
      <c r="C1913" t="s">
        <v>50</v>
      </c>
      <c r="D1913" t="s">
        <v>13</v>
      </c>
      <c r="E1913" t="s">
        <v>18</v>
      </c>
      <c r="F1913" t="s">
        <v>50</v>
      </c>
      <c r="G1913">
        <v>180335.08</v>
      </c>
      <c r="H1913" t="s">
        <v>20</v>
      </c>
      <c r="I1913">
        <v>0</v>
      </c>
      <c r="J1913">
        <v>10</v>
      </c>
      <c r="K1913">
        <v>0</v>
      </c>
      <c r="L1913">
        <v>0</v>
      </c>
    </row>
    <row r="1914" spans="1:12">
      <c r="A1914">
        <v>9640016</v>
      </c>
      <c r="B1914">
        <v>54</v>
      </c>
      <c r="C1914" t="s">
        <v>12</v>
      </c>
      <c r="D1914" t="s">
        <v>24</v>
      </c>
      <c r="E1914" t="s">
        <v>22</v>
      </c>
      <c r="F1914" t="s">
        <v>30</v>
      </c>
      <c r="G1914">
        <v>94127.31</v>
      </c>
      <c r="H1914" t="s">
        <v>16</v>
      </c>
      <c r="I1914">
        <v>938.66666669999995</v>
      </c>
      <c r="J1914">
        <v>38</v>
      </c>
      <c r="K1914">
        <v>0</v>
      </c>
      <c r="L1914">
        <v>0</v>
      </c>
    </row>
    <row r="1915" spans="1:12">
      <c r="A1915">
        <v>9650442</v>
      </c>
      <c r="B1915">
        <v>31</v>
      </c>
      <c r="C1915" t="s">
        <v>12</v>
      </c>
      <c r="D1915" t="s">
        <v>21</v>
      </c>
      <c r="E1915" t="s">
        <v>22</v>
      </c>
      <c r="F1915" t="s">
        <v>26</v>
      </c>
      <c r="G1915">
        <v>108894.89</v>
      </c>
      <c r="H1915" t="s">
        <v>20</v>
      </c>
      <c r="I1915">
        <v>1112.666667</v>
      </c>
      <c r="J1915">
        <v>50</v>
      </c>
      <c r="K1915">
        <v>0</v>
      </c>
      <c r="L1915">
        <v>0</v>
      </c>
    </row>
    <row r="1916" spans="1:12">
      <c r="A1916">
        <v>9653024</v>
      </c>
      <c r="B1916">
        <v>60</v>
      </c>
      <c r="C1916" t="s">
        <v>34</v>
      </c>
      <c r="D1916" t="s">
        <v>21</v>
      </c>
      <c r="E1916" t="s">
        <v>25</v>
      </c>
      <c r="F1916" t="s">
        <v>30</v>
      </c>
      <c r="G1916">
        <v>230440.99</v>
      </c>
      <c r="H1916" t="s">
        <v>16</v>
      </c>
      <c r="I1916">
        <v>0</v>
      </c>
      <c r="J1916">
        <v>25</v>
      </c>
      <c r="K1916">
        <v>0</v>
      </c>
      <c r="L1916">
        <v>0</v>
      </c>
    </row>
    <row r="1917" spans="1:12">
      <c r="A1917">
        <v>9653292</v>
      </c>
      <c r="B1917">
        <v>28</v>
      </c>
      <c r="C1917" t="s">
        <v>12</v>
      </c>
      <c r="D1917" t="s">
        <v>24</v>
      </c>
      <c r="E1917" t="s">
        <v>14</v>
      </c>
      <c r="F1917" t="s">
        <v>27</v>
      </c>
      <c r="G1917">
        <v>61076.04</v>
      </c>
      <c r="H1917" t="s">
        <v>16</v>
      </c>
      <c r="I1917">
        <v>0</v>
      </c>
      <c r="J1917">
        <v>50</v>
      </c>
      <c r="K1917">
        <v>0</v>
      </c>
      <c r="L1917">
        <v>1</v>
      </c>
    </row>
    <row r="1918" spans="1:12">
      <c r="A1918">
        <v>9660484</v>
      </c>
      <c r="B1918">
        <v>61</v>
      </c>
      <c r="C1918" t="s">
        <v>34</v>
      </c>
      <c r="D1918" t="s">
        <v>56</v>
      </c>
      <c r="E1918" t="s">
        <v>25</v>
      </c>
      <c r="F1918" t="s">
        <v>26</v>
      </c>
      <c r="G1918">
        <v>40922.79</v>
      </c>
      <c r="H1918" t="s">
        <v>20</v>
      </c>
      <c r="I1918">
        <v>0</v>
      </c>
      <c r="J1918">
        <v>20</v>
      </c>
      <c r="K1918">
        <v>0</v>
      </c>
      <c r="L1918">
        <v>0</v>
      </c>
    </row>
    <row r="1919" spans="1:12">
      <c r="A1919">
        <v>9660642</v>
      </c>
      <c r="B1919">
        <v>36</v>
      </c>
      <c r="C1919" t="s">
        <v>12</v>
      </c>
      <c r="D1919" t="s">
        <v>13</v>
      </c>
      <c r="E1919" t="s">
        <v>25</v>
      </c>
      <c r="F1919" t="s">
        <v>29</v>
      </c>
      <c r="G1919">
        <v>49119.89</v>
      </c>
      <c r="H1919" t="s">
        <v>20</v>
      </c>
      <c r="I1919">
        <v>0</v>
      </c>
      <c r="J1919">
        <v>50</v>
      </c>
      <c r="K1919">
        <v>12467</v>
      </c>
      <c r="L1919">
        <v>1</v>
      </c>
    </row>
    <row r="1920" spans="1:12">
      <c r="A1920">
        <v>9661022</v>
      </c>
      <c r="B1920">
        <v>43</v>
      </c>
      <c r="C1920" t="s">
        <v>12</v>
      </c>
      <c r="D1920" t="s">
        <v>21</v>
      </c>
      <c r="E1920" t="s">
        <v>25</v>
      </c>
      <c r="F1920" t="s">
        <v>27</v>
      </c>
      <c r="G1920">
        <v>25844.57</v>
      </c>
      <c r="H1920" t="s">
        <v>20</v>
      </c>
      <c r="I1920">
        <v>0</v>
      </c>
      <c r="J1920">
        <v>40</v>
      </c>
      <c r="K1920">
        <v>0</v>
      </c>
      <c r="L1920">
        <v>0</v>
      </c>
    </row>
    <row r="1921" spans="1:12">
      <c r="A1921">
        <v>9661220</v>
      </c>
      <c r="B1921">
        <v>51</v>
      </c>
      <c r="C1921" t="s">
        <v>34</v>
      </c>
      <c r="D1921" t="s">
        <v>21</v>
      </c>
      <c r="E1921" t="s">
        <v>22</v>
      </c>
      <c r="F1921" t="s">
        <v>30</v>
      </c>
      <c r="G1921">
        <v>111275.28</v>
      </c>
      <c r="H1921" t="s">
        <v>20</v>
      </c>
      <c r="I1921">
        <v>0</v>
      </c>
      <c r="J1921">
        <v>40</v>
      </c>
      <c r="K1921">
        <v>0</v>
      </c>
      <c r="L1921">
        <v>0</v>
      </c>
    </row>
    <row r="1922" spans="1:12">
      <c r="A1922">
        <v>9670418</v>
      </c>
      <c r="B1922">
        <v>33</v>
      </c>
      <c r="C1922" t="s">
        <v>12</v>
      </c>
      <c r="D1922" t="s">
        <v>33</v>
      </c>
      <c r="E1922" t="s">
        <v>18</v>
      </c>
      <c r="F1922" t="s">
        <v>27</v>
      </c>
      <c r="G1922">
        <v>63012.31</v>
      </c>
      <c r="H1922" t="s">
        <v>20</v>
      </c>
      <c r="I1922">
        <v>0</v>
      </c>
      <c r="J1922">
        <v>40</v>
      </c>
      <c r="K1922">
        <v>10050</v>
      </c>
      <c r="L1922">
        <v>1</v>
      </c>
    </row>
    <row r="1923" spans="1:12">
      <c r="A1923">
        <v>9673398</v>
      </c>
      <c r="B1923">
        <v>45</v>
      </c>
      <c r="C1923" t="s">
        <v>12</v>
      </c>
      <c r="D1923" t="s">
        <v>24</v>
      </c>
      <c r="E1923" t="s">
        <v>25</v>
      </c>
      <c r="F1923" t="s">
        <v>27</v>
      </c>
      <c r="G1923">
        <v>33055.279999999999</v>
      </c>
      <c r="H1923" t="s">
        <v>20</v>
      </c>
      <c r="I1923">
        <v>0</v>
      </c>
      <c r="J1923">
        <v>50</v>
      </c>
      <c r="K1923">
        <v>992</v>
      </c>
      <c r="L1923">
        <v>1</v>
      </c>
    </row>
    <row r="1924" spans="1:12">
      <c r="A1924">
        <v>9680231</v>
      </c>
      <c r="B1924">
        <v>28</v>
      </c>
      <c r="C1924" t="s">
        <v>12</v>
      </c>
      <c r="D1924" t="s">
        <v>31</v>
      </c>
      <c r="E1924" t="s">
        <v>18</v>
      </c>
      <c r="F1924" t="s">
        <v>45</v>
      </c>
      <c r="G1924">
        <v>91545.36</v>
      </c>
      <c r="H1924" t="s">
        <v>16</v>
      </c>
      <c r="I1924">
        <v>0</v>
      </c>
      <c r="J1924">
        <v>40</v>
      </c>
      <c r="K1924">
        <v>0</v>
      </c>
      <c r="L1924">
        <v>0</v>
      </c>
    </row>
    <row r="1925" spans="1:12">
      <c r="A1925">
        <v>9680364</v>
      </c>
      <c r="B1925">
        <v>55</v>
      </c>
      <c r="C1925" t="s">
        <v>12</v>
      </c>
      <c r="D1925" t="s">
        <v>47</v>
      </c>
      <c r="E1925" t="s">
        <v>25</v>
      </c>
      <c r="F1925" t="s">
        <v>26</v>
      </c>
      <c r="G1925">
        <v>33493.58</v>
      </c>
      <c r="H1925" t="s">
        <v>20</v>
      </c>
      <c r="I1925">
        <v>0</v>
      </c>
      <c r="J1925">
        <v>50</v>
      </c>
      <c r="K1925">
        <v>0</v>
      </c>
      <c r="L1925">
        <v>0</v>
      </c>
    </row>
    <row r="1926" spans="1:12">
      <c r="A1926">
        <v>9681070</v>
      </c>
      <c r="B1926">
        <v>31</v>
      </c>
      <c r="C1926" t="s">
        <v>12</v>
      </c>
      <c r="D1926" t="s">
        <v>13</v>
      </c>
      <c r="E1926" t="s">
        <v>25</v>
      </c>
      <c r="F1926" t="s">
        <v>26</v>
      </c>
      <c r="G1926">
        <v>22651.21</v>
      </c>
      <c r="H1926" t="s">
        <v>20</v>
      </c>
      <c r="I1926">
        <v>0</v>
      </c>
      <c r="J1926">
        <v>40</v>
      </c>
      <c r="K1926">
        <v>0</v>
      </c>
      <c r="L1926">
        <v>0</v>
      </c>
    </row>
    <row r="1927" spans="1:12">
      <c r="A1927">
        <v>9688736</v>
      </c>
      <c r="B1927">
        <v>30</v>
      </c>
      <c r="C1927" t="s">
        <v>12</v>
      </c>
      <c r="D1927" t="s">
        <v>24</v>
      </c>
      <c r="E1927" t="s">
        <v>18</v>
      </c>
      <c r="F1927" t="s">
        <v>39</v>
      </c>
      <c r="G1927">
        <v>92236.39</v>
      </c>
      <c r="H1927" t="s">
        <v>20</v>
      </c>
      <c r="I1927">
        <v>0</v>
      </c>
      <c r="J1927">
        <v>45</v>
      </c>
      <c r="K1927">
        <v>0</v>
      </c>
      <c r="L1927">
        <v>0</v>
      </c>
    </row>
    <row r="1928" spans="1:12">
      <c r="A1928">
        <v>9700769</v>
      </c>
      <c r="B1928">
        <v>32</v>
      </c>
      <c r="C1928" t="s">
        <v>12</v>
      </c>
      <c r="D1928" t="s">
        <v>21</v>
      </c>
      <c r="E1928" t="s">
        <v>18</v>
      </c>
      <c r="F1928" t="s">
        <v>15</v>
      </c>
      <c r="G1928">
        <v>126572.84</v>
      </c>
      <c r="H1928" t="s">
        <v>16</v>
      </c>
      <c r="I1928">
        <v>0</v>
      </c>
      <c r="J1928">
        <v>40</v>
      </c>
      <c r="K1928">
        <v>0</v>
      </c>
      <c r="L1928">
        <v>0</v>
      </c>
    </row>
    <row r="1929" spans="1:12">
      <c r="A1929">
        <v>9702416</v>
      </c>
      <c r="B1929">
        <v>43</v>
      </c>
      <c r="C1929" t="s">
        <v>12</v>
      </c>
      <c r="D1929" t="s">
        <v>17</v>
      </c>
      <c r="E1929" t="s">
        <v>25</v>
      </c>
      <c r="F1929" t="s">
        <v>30</v>
      </c>
      <c r="G1929">
        <v>59350.35</v>
      </c>
      <c r="H1929" t="s">
        <v>20</v>
      </c>
      <c r="I1929">
        <v>0</v>
      </c>
      <c r="J1929">
        <v>40</v>
      </c>
      <c r="K1929">
        <v>0</v>
      </c>
      <c r="L1929">
        <v>0</v>
      </c>
    </row>
    <row r="1930" spans="1:12">
      <c r="A1930">
        <v>9708861</v>
      </c>
      <c r="B1930">
        <v>37</v>
      </c>
      <c r="C1930" t="s">
        <v>12</v>
      </c>
      <c r="D1930" t="s">
        <v>24</v>
      </c>
      <c r="E1930" t="s">
        <v>25</v>
      </c>
      <c r="F1930" t="s">
        <v>27</v>
      </c>
      <c r="G1930">
        <v>59792.76</v>
      </c>
      <c r="H1930" t="s">
        <v>20</v>
      </c>
      <c r="I1930">
        <v>0</v>
      </c>
      <c r="J1930">
        <v>40</v>
      </c>
      <c r="K1930">
        <v>15024</v>
      </c>
      <c r="L1930">
        <v>1</v>
      </c>
    </row>
    <row r="1931" spans="1:12">
      <c r="A1931">
        <v>9708939</v>
      </c>
      <c r="B1931">
        <v>17</v>
      </c>
      <c r="C1931" t="s">
        <v>50</v>
      </c>
      <c r="D1931" t="s">
        <v>42</v>
      </c>
      <c r="E1931" t="s">
        <v>18</v>
      </c>
      <c r="F1931" t="s">
        <v>50</v>
      </c>
      <c r="G1931">
        <v>195065.14</v>
      </c>
      <c r="H1931" t="s">
        <v>20</v>
      </c>
      <c r="I1931">
        <v>0</v>
      </c>
      <c r="J1931">
        <v>40</v>
      </c>
      <c r="K1931">
        <v>0</v>
      </c>
      <c r="L1931">
        <v>0</v>
      </c>
    </row>
    <row r="1932" spans="1:12">
      <c r="A1932">
        <v>9712693</v>
      </c>
      <c r="B1932">
        <v>60</v>
      </c>
      <c r="C1932" t="s">
        <v>12</v>
      </c>
      <c r="D1932" t="s">
        <v>21</v>
      </c>
      <c r="E1932" t="s">
        <v>25</v>
      </c>
      <c r="F1932" t="s">
        <v>54</v>
      </c>
      <c r="G1932">
        <v>12224.01</v>
      </c>
      <c r="H1932" t="s">
        <v>20</v>
      </c>
      <c r="I1932">
        <v>0</v>
      </c>
      <c r="J1932">
        <v>40</v>
      </c>
      <c r="K1932">
        <v>0</v>
      </c>
      <c r="L1932">
        <v>0</v>
      </c>
    </row>
    <row r="1933" spans="1:12">
      <c r="A1933">
        <v>9713366</v>
      </c>
      <c r="B1933">
        <v>40</v>
      </c>
      <c r="C1933" t="s">
        <v>12</v>
      </c>
      <c r="D1933" t="s">
        <v>13</v>
      </c>
      <c r="E1933" t="s">
        <v>25</v>
      </c>
      <c r="F1933" t="s">
        <v>23</v>
      </c>
      <c r="G1933">
        <v>58086.76</v>
      </c>
      <c r="H1933" t="s">
        <v>20</v>
      </c>
      <c r="I1933">
        <v>0</v>
      </c>
      <c r="J1933">
        <v>55</v>
      </c>
      <c r="K1933">
        <v>4713</v>
      </c>
      <c r="L1933">
        <v>1</v>
      </c>
    </row>
    <row r="1934" spans="1:12">
      <c r="A1934">
        <v>9717671</v>
      </c>
      <c r="B1934">
        <v>53</v>
      </c>
      <c r="C1934" t="s">
        <v>34</v>
      </c>
      <c r="D1934" t="s">
        <v>21</v>
      </c>
      <c r="E1934" t="s">
        <v>25</v>
      </c>
      <c r="F1934" t="s">
        <v>27</v>
      </c>
      <c r="G1934">
        <v>37678.120000000003</v>
      </c>
      <c r="H1934" t="s">
        <v>20</v>
      </c>
      <c r="I1934">
        <v>0</v>
      </c>
      <c r="J1934">
        <v>45</v>
      </c>
      <c r="K1934">
        <v>0</v>
      </c>
      <c r="L1934">
        <v>1</v>
      </c>
    </row>
    <row r="1935" spans="1:12">
      <c r="A1935">
        <v>9721504</v>
      </c>
      <c r="B1935">
        <v>28</v>
      </c>
      <c r="C1935" t="s">
        <v>12</v>
      </c>
      <c r="D1935" t="s">
        <v>24</v>
      </c>
      <c r="E1935" t="s">
        <v>25</v>
      </c>
      <c r="F1935" t="s">
        <v>26</v>
      </c>
      <c r="G1935">
        <v>37757.550000000003</v>
      </c>
      <c r="H1935" t="s">
        <v>20</v>
      </c>
      <c r="I1935">
        <v>0</v>
      </c>
      <c r="J1935">
        <v>40</v>
      </c>
      <c r="K1935">
        <v>0</v>
      </c>
      <c r="L1935">
        <v>0</v>
      </c>
    </row>
    <row r="1936" spans="1:12">
      <c r="A1936">
        <v>9726352</v>
      </c>
      <c r="B1936">
        <v>41</v>
      </c>
      <c r="C1936" t="s">
        <v>12</v>
      </c>
      <c r="D1936" t="s">
        <v>52</v>
      </c>
      <c r="E1936" t="s">
        <v>22</v>
      </c>
      <c r="F1936" t="s">
        <v>26</v>
      </c>
      <c r="G1936">
        <v>77797.98</v>
      </c>
      <c r="H1936" t="s">
        <v>20</v>
      </c>
      <c r="I1936">
        <v>1060</v>
      </c>
      <c r="J1936">
        <v>40</v>
      </c>
      <c r="K1936">
        <v>0</v>
      </c>
      <c r="L1936">
        <v>0</v>
      </c>
    </row>
    <row r="1937" spans="1:12">
      <c r="A1937">
        <v>9727749</v>
      </c>
      <c r="B1937">
        <v>26</v>
      </c>
      <c r="C1937" t="s">
        <v>12</v>
      </c>
      <c r="D1937" t="s">
        <v>21</v>
      </c>
      <c r="E1937" t="s">
        <v>18</v>
      </c>
      <c r="F1937" t="s">
        <v>30</v>
      </c>
      <c r="G1937">
        <v>81562.92</v>
      </c>
      <c r="H1937" t="s">
        <v>20</v>
      </c>
      <c r="I1937">
        <v>0</v>
      </c>
      <c r="J1937">
        <v>40</v>
      </c>
      <c r="K1937">
        <v>0</v>
      </c>
      <c r="L1937">
        <v>0</v>
      </c>
    </row>
    <row r="1938" spans="1:12">
      <c r="A1938">
        <v>9732546</v>
      </c>
      <c r="B1938">
        <v>32</v>
      </c>
      <c r="C1938" t="s">
        <v>12</v>
      </c>
      <c r="D1938" t="s">
        <v>21</v>
      </c>
      <c r="E1938" t="s">
        <v>22</v>
      </c>
      <c r="F1938" t="s">
        <v>15</v>
      </c>
      <c r="G1938">
        <v>202147.56</v>
      </c>
      <c r="H1938" t="s">
        <v>16</v>
      </c>
      <c r="I1938">
        <v>0</v>
      </c>
      <c r="J1938">
        <v>35</v>
      </c>
      <c r="K1938">
        <v>0</v>
      </c>
      <c r="L1938">
        <v>0</v>
      </c>
    </row>
    <row r="1939" spans="1:12">
      <c r="A1939">
        <v>9733745</v>
      </c>
      <c r="B1939">
        <v>55</v>
      </c>
      <c r="C1939" t="s">
        <v>12</v>
      </c>
      <c r="D1939" t="s">
        <v>38</v>
      </c>
      <c r="E1939" t="s">
        <v>32</v>
      </c>
      <c r="F1939" t="s">
        <v>45</v>
      </c>
      <c r="G1939">
        <v>148760.26</v>
      </c>
      <c r="H1939" t="s">
        <v>16</v>
      </c>
      <c r="I1939">
        <v>0</v>
      </c>
      <c r="J1939">
        <v>40</v>
      </c>
      <c r="K1939">
        <v>0</v>
      </c>
      <c r="L1939">
        <v>0</v>
      </c>
    </row>
    <row r="1940" spans="1:12">
      <c r="A1940">
        <v>9734297</v>
      </c>
      <c r="B1940">
        <v>50</v>
      </c>
      <c r="C1940" t="s">
        <v>12</v>
      </c>
      <c r="D1940" t="s">
        <v>21</v>
      </c>
      <c r="E1940" t="s">
        <v>22</v>
      </c>
      <c r="F1940" t="s">
        <v>23</v>
      </c>
      <c r="G1940">
        <v>106739.42</v>
      </c>
      <c r="H1940" t="s">
        <v>16</v>
      </c>
      <c r="I1940">
        <v>0</v>
      </c>
      <c r="J1940">
        <v>35</v>
      </c>
      <c r="K1940">
        <v>0</v>
      </c>
      <c r="L1940">
        <v>0</v>
      </c>
    </row>
    <row r="1941" spans="1:12">
      <c r="A1941">
        <v>9742037</v>
      </c>
      <c r="B1941">
        <v>39</v>
      </c>
      <c r="C1941" t="s">
        <v>12</v>
      </c>
      <c r="D1941" t="s">
        <v>21</v>
      </c>
      <c r="E1941" t="s">
        <v>18</v>
      </c>
      <c r="F1941" t="s">
        <v>23</v>
      </c>
      <c r="G1941">
        <v>194625.75</v>
      </c>
      <c r="H1941" t="s">
        <v>16</v>
      </c>
      <c r="I1941">
        <v>0</v>
      </c>
      <c r="J1941">
        <v>40</v>
      </c>
      <c r="K1941">
        <v>0</v>
      </c>
      <c r="L1941">
        <v>1</v>
      </c>
    </row>
    <row r="1942" spans="1:12">
      <c r="A1942">
        <v>9747618</v>
      </c>
      <c r="B1942">
        <v>46</v>
      </c>
      <c r="C1942" t="s">
        <v>12</v>
      </c>
      <c r="D1942" t="s">
        <v>42</v>
      </c>
      <c r="E1942" t="s">
        <v>48</v>
      </c>
      <c r="F1942" t="s">
        <v>15</v>
      </c>
      <c r="G1942">
        <v>82756.91</v>
      </c>
      <c r="H1942" t="s">
        <v>20</v>
      </c>
      <c r="I1942">
        <v>0</v>
      </c>
      <c r="J1942">
        <v>37</v>
      </c>
      <c r="K1942">
        <v>0</v>
      </c>
      <c r="L1942">
        <v>0</v>
      </c>
    </row>
    <row r="1943" spans="1:12">
      <c r="A1943">
        <v>9748834</v>
      </c>
      <c r="B1943">
        <v>40</v>
      </c>
      <c r="C1943" t="s">
        <v>12</v>
      </c>
      <c r="D1943" t="s">
        <v>13</v>
      </c>
      <c r="E1943" t="s">
        <v>25</v>
      </c>
      <c r="F1943" t="s">
        <v>29</v>
      </c>
      <c r="G1943">
        <v>19608.66</v>
      </c>
      <c r="H1943" t="s">
        <v>20</v>
      </c>
      <c r="I1943">
        <v>0</v>
      </c>
      <c r="J1943">
        <v>45</v>
      </c>
      <c r="K1943">
        <v>0</v>
      </c>
      <c r="L1943">
        <v>0</v>
      </c>
    </row>
    <row r="1944" spans="1:12">
      <c r="A1944">
        <v>9750086</v>
      </c>
      <c r="B1944">
        <v>39</v>
      </c>
      <c r="C1944" t="s">
        <v>12</v>
      </c>
      <c r="D1944" t="s">
        <v>21</v>
      </c>
      <c r="E1944" t="s">
        <v>18</v>
      </c>
      <c r="F1944" t="s">
        <v>26</v>
      </c>
      <c r="G1944">
        <v>46967.93</v>
      </c>
      <c r="H1944" t="s">
        <v>20</v>
      </c>
      <c r="I1944">
        <v>2258</v>
      </c>
      <c r="J1944">
        <v>42</v>
      </c>
      <c r="K1944">
        <v>3570</v>
      </c>
      <c r="L1944">
        <v>1</v>
      </c>
    </row>
    <row r="1945" spans="1:12">
      <c r="A1945">
        <v>9761787</v>
      </c>
      <c r="B1945">
        <v>57</v>
      </c>
      <c r="C1945" t="s">
        <v>12</v>
      </c>
      <c r="D1945" t="s">
        <v>24</v>
      </c>
      <c r="E1945" t="s">
        <v>25</v>
      </c>
      <c r="F1945" t="s">
        <v>27</v>
      </c>
      <c r="G1945">
        <v>37190</v>
      </c>
      <c r="H1945" t="s">
        <v>20</v>
      </c>
      <c r="I1945">
        <v>0</v>
      </c>
      <c r="J1945">
        <v>40</v>
      </c>
      <c r="K1945">
        <v>308</v>
      </c>
      <c r="L1945">
        <v>1</v>
      </c>
    </row>
    <row r="1946" spans="1:12">
      <c r="A1946">
        <v>9768182</v>
      </c>
      <c r="B1946">
        <v>39</v>
      </c>
      <c r="C1946" t="s">
        <v>12</v>
      </c>
      <c r="D1946" t="s">
        <v>31</v>
      </c>
      <c r="E1946" t="s">
        <v>22</v>
      </c>
      <c r="F1946" t="s">
        <v>27</v>
      </c>
      <c r="G1946">
        <v>154519.19</v>
      </c>
      <c r="H1946" t="s">
        <v>16</v>
      </c>
      <c r="I1946">
        <v>0</v>
      </c>
      <c r="J1946">
        <v>40</v>
      </c>
      <c r="K1946">
        <v>0</v>
      </c>
      <c r="L1946">
        <v>0</v>
      </c>
    </row>
    <row r="1947" spans="1:12">
      <c r="A1947">
        <v>9768466</v>
      </c>
      <c r="B1947">
        <v>53</v>
      </c>
      <c r="C1947" t="s">
        <v>35</v>
      </c>
      <c r="D1947" t="s">
        <v>24</v>
      </c>
      <c r="E1947" t="s">
        <v>25</v>
      </c>
      <c r="F1947" t="s">
        <v>23</v>
      </c>
      <c r="G1947">
        <v>253732.98</v>
      </c>
      <c r="H1947" t="s">
        <v>16</v>
      </c>
      <c r="I1947">
        <v>0</v>
      </c>
      <c r="J1947">
        <v>50</v>
      </c>
      <c r="K1947">
        <v>0</v>
      </c>
      <c r="L1947">
        <v>0</v>
      </c>
    </row>
    <row r="1948" spans="1:12">
      <c r="A1948">
        <v>9773292</v>
      </c>
      <c r="B1948">
        <v>26</v>
      </c>
      <c r="C1948" t="s">
        <v>36</v>
      </c>
      <c r="D1948" t="s">
        <v>13</v>
      </c>
      <c r="E1948" t="s">
        <v>25</v>
      </c>
      <c r="F1948" t="s">
        <v>39</v>
      </c>
      <c r="G1948">
        <v>62591.86</v>
      </c>
      <c r="H1948" t="s">
        <v>20</v>
      </c>
      <c r="I1948">
        <v>0</v>
      </c>
      <c r="J1948">
        <v>40</v>
      </c>
      <c r="K1948">
        <v>0</v>
      </c>
      <c r="L1948">
        <v>0</v>
      </c>
    </row>
    <row r="1949" spans="1:12">
      <c r="A1949">
        <v>9776005</v>
      </c>
      <c r="B1949">
        <v>45</v>
      </c>
      <c r="C1949" t="s">
        <v>12</v>
      </c>
      <c r="D1949" t="s">
        <v>13</v>
      </c>
      <c r="E1949" t="s">
        <v>25</v>
      </c>
      <c r="F1949" t="s">
        <v>19</v>
      </c>
      <c r="G1949">
        <v>33317.040000000001</v>
      </c>
      <c r="H1949" t="s">
        <v>20</v>
      </c>
      <c r="I1949">
        <v>0</v>
      </c>
      <c r="J1949">
        <v>55</v>
      </c>
      <c r="K1949">
        <v>0</v>
      </c>
      <c r="L1949">
        <v>0</v>
      </c>
    </row>
    <row r="1950" spans="1:12">
      <c r="A1950">
        <v>9780096</v>
      </c>
      <c r="B1950">
        <v>41</v>
      </c>
      <c r="C1950" t="s">
        <v>12</v>
      </c>
      <c r="D1950" t="s">
        <v>24</v>
      </c>
      <c r="E1950" t="s">
        <v>22</v>
      </c>
      <c r="F1950" t="s">
        <v>27</v>
      </c>
      <c r="G1950">
        <v>25002.3</v>
      </c>
      <c r="H1950" t="s">
        <v>20</v>
      </c>
      <c r="I1950">
        <v>0</v>
      </c>
      <c r="J1950">
        <v>50</v>
      </c>
      <c r="K1950">
        <v>904</v>
      </c>
      <c r="L1950">
        <v>1</v>
      </c>
    </row>
    <row r="1951" spans="1:12">
      <c r="A1951">
        <v>9795905</v>
      </c>
      <c r="B1951">
        <v>42</v>
      </c>
      <c r="C1951" t="s">
        <v>12</v>
      </c>
      <c r="D1951" t="s">
        <v>21</v>
      </c>
      <c r="E1951" t="s">
        <v>18</v>
      </c>
      <c r="F1951" t="s">
        <v>26</v>
      </c>
      <c r="G1951">
        <v>81695.14</v>
      </c>
      <c r="H1951" t="s">
        <v>20</v>
      </c>
      <c r="I1951">
        <v>0</v>
      </c>
      <c r="J1951">
        <v>40</v>
      </c>
      <c r="K1951">
        <v>0</v>
      </c>
      <c r="L1951">
        <v>0</v>
      </c>
    </row>
    <row r="1952" spans="1:12">
      <c r="A1952">
        <v>9805191</v>
      </c>
      <c r="B1952">
        <v>23</v>
      </c>
      <c r="C1952" t="s">
        <v>12</v>
      </c>
      <c r="D1952" t="s">
        <v>13</v>
      </c>
      <c r="E1952" t="s">
        <v>18</v>
      </c>
      <c r="F1952" t="s">
        <v>30</v>
      </c>
      <c r="G1952">
        <v>88467.13</v>
      </c>
      <c r="H1952" t="s">
        <v>20</v>
      </c>
      <c r="I1952">
        <v>0</v>
      </c>
      <c r="J1952">
        <v>40</v>
      </c>
      <c r="K1952">
        <v>0</v>
      </c>
      <c r="L1952">
        <v>0</v>
      </c>
    </row>
    <row r="1953" spans="1:12">
      <c r="A1953">
        <v>9813952</v>
      </c>
      <c r="B1953">
        <v>32</v>
      </c>
      <c r="C1953" t="s">
        <v>12</v>
      </c>
      <c r="D1953" t="s">
        <v>24</v>
      </c>
      <c r="E1953" t="s">
        <v>25</v>
      </c>
      <c r="F1953" t="s">
        <v>30</v>
      </c>
      <c r="G1953">
        <v>30967.52</v>
      </c>
      <c r="H1953" t="s">
        <v>20</v>
      </c>
      <c r="I1953">
        <v>0</v>
      </c>
      <c r="J1953">
        <v>42</v>
      </c>
      <c r="K1953">
        <v>0</v>
      </c>
      <c r="L1953">
        <v>1</v>
      </c>
    </row>
    <row r="1954" spans="1:12">
      <c r="A1954">
        <v>9814872</v>
      </c>
      <c r="B1954">
        <v>62</v>
      </c>
      <c r="C1954" t="s">
        <v>50</v>
      </c>
      <c r="D1954" t="s">
        <v>38</v>
      </c>
      <c r="E1954" t="s">
        <v>22</v>
      </c>
      <c r="F1954" t="s">
        <v>50</v>
      </c>
      <c r="G1954">
        <v>65917.570000000007</v>
      </c>
      <c r="H1954" t="s">
        <v>16</v>
      </c>
      <c r="I1954">
        <v>0</v>
      </c>
      <c r="J1954">
        <v>40</v>
      </c>
      <c r="K1954">
        <v>0</v>
      </c>
      <c r="L1954">
        <v>0</v>
      </c>
    </row>
    <row r="1955" spans="1:12">
      <c r="A1955">
        <v>9815798</v>
      </c>
      <c r="B1955">
        <v>27</v>
      </c>
      <c r="C1955" t="s">
        <v>12</v>
      </c>
      <c r="D1955" t="s">
        <v>13</v>
      </c>
      <c r="E1955" t="s">
        <v>18</v>
      </c>
      <c r="F1955" t="s">
        <v>27</v>
      </c>
      <c r="G1955">
        <v>62471.07</v>
      </c>
      <c r="H1955" t="s">
        <v>20</v>
      </c>
      <c r="I1955">
        <v>0</v>
      </c>
      <c r="J1955">
        <v>45</v>
      </c>
      <c r="K1955">
        <v>0</v>
      </c>
      <c r="L1955">
        <v>0</v>
      </c>
    </row>
    <row r="1956" spans="1:12">
      <c r="A1956">
        <v>9818003</v>
      </c>
      <c r="B1956">
        <v>90</v>
      </c>
      <c r="C1956" t="s">
        <v>50</v>
      </c>
      <c r="D1956" t="s">
        <v>21</v>
      </c>
      <c r="E1956" t="s">
        <v>32</v>
      </c>
      <c r="F1956" t="s">
        <v>50</v>
      </c>
      <c r="G1956">
        <v>116992.86</v>
      </c>
      <c r="H1956" t="s">
        <v>20</v>
      </c>
      <c r="I1956">
        <v>0</v>
      </c>
      <c r="J1956">
        <v>4</v>
      </c>
      <c r="K1956">
        <v>0</v>
      </c>
      <c r="L1956">
        <v>0</v>
      </c>
    </row>
    <row r="1957" spans="1:12">
      <c r="A1957">
        <v>9824671</v>
      </c>
      <c r="B1957">
        <v>47</v>
      </c>
      <c r="C1957" t="s">
        <v>12</v>
      </c>
      <c r="D1957" t="s">
        <v>31</v>
      </c>
      <c r="E1957" t="s">
        <v>25</v>
      </c>
      <c r="F1957" t="s">
        <v>39</v>
      </c>
      <c r="G1957">
        <v>53662.76</v>
      </c>
      <c r="H1957" t="s">
        <v>20</v>
      </c>
      <c r="I1957">
        <v>0</v>
      </c>
      <c r="J1957">
        <v>40</v>
      </c>
      <c r="K1957">
        <v>0</v>
      </c>
      <c r="L1957">
        <v>1</v>
      </c>
    </row>
    <row r="1958" spans="1:12">
      <c r="A1958">
        <v>9825375</v>
      </c>
      <c r="B1958">
        <v>31</v>
      </c>
      <c r="C1958" t="s">
        <v>12</v>
      </c>
      <c r="D1958" t="s">
        <v>42</v>
      </c>
      <c r="E1958" t="s">
        <v>22</v>
      </c>
      <c r="F1958" t="s">
        <v>45</v>
      </c>
      <c r="G1958">
        <v>48292.84</v>
      </c>
      <c r="H1958" t="s">
        <v>20</v>
      </c>
      <c r="I1958">
        <v>0</v>
      </c>
      <c r="J1958">
        <v>40</v>
      </c>
      <c r="K1958">
        <v>0</v>
      </c>
      <c r="L1958">
        <v>0</v>
      </c>
    </row>
    <row r="1959" spans="1:12">
      <c r="A1959">
        <v>9827618</v>
      </c>
      <c r="B1959">
        <v>54</v>
      </c>
      <c r="C1959" t="s">
        <v>12</v>
      </c>
      <c r="D1959" t="s">
        <v>33</v>
      </c>
      <c r="E1959" t="s">
        <v>25</v>
      </c>
      <c r="F1959" t="s">
        <v>19</v>
      </c>
      <c r="G1959">
        <v>42793.14</v>
      </c>
      <c r="H1959" t="s">
        <v>20</v>
      </c>
      <c r="I1959">
        <v>0</v>
      </c>
      <c r="J1959">
        <v>60</v>
      </c>
      <c r="K1959">
        <v>7688</v>
      </c>
      <c r="L1959">
        <v>1</v>
      </c>
    </row>
    <row r="1960" spans="1:12">
      <c r="A1960">
        <v>9829771</v>
      </c>
      <c r="B1960">
        <v>18</v>
      </c>
      <c r="C1960" t="s">
        <v>12</v>
      </c>
      <c r="D1960" t="s">
        <v>28</v>
      </c>
      <c r="E1960" t="s">
        <v>18</v>
      </c>
      <c r="F1960" t="s">
        <v>45</v>
      </c>
      <c r="G1960">
        <v>65730.210000000006</v>
      </c>
      <c r="H1960" t="s">
        <v>20</v>
      </c>
      <c r="I1960">
        <v>0</v>
      </c>
      <c r="J1960">
        <v>20</v>
      </c>
      <c r="K1960">
        <v>0</v>
      </c>
      <c r="L1960">
        <v>0</v>
      </c>
    </row>
    <row r="1961" spans="1:12">
      <c r="A1961">
        <v>9836455</v>
      </c>
      <c r="B1961">
        <v>47</v>
      </c>
      <c r="C1961" t="s">
        <v>35</v>
      </c>
      <c r="D1961" t="s">
        <v>21</v>
      </c>
      <c r="E1961" t="s">
        <v>25</v>
      </c>
      <c r="F1961" t="s">
        <v>27</v>
      </c>
      <c r="G1961">
        <v>30278.57</v>
      </c>
      <c r="H1961" t="s">
        <v>20</v>
      </c>
      <c r="I1961">
        <v>0</v>
      </c>
      <c r="J1961">
        <v>40</v>
      </c>
      <c r="K1961">
        <v>8516</v>
      </c>
      <c r="L1961">
        <v>1</v>
      </c>
    </row>
    <row r="1962" spans="1:12">
      <c r="A1962">
        <v>9839237</v>
      </c>
      <c r="B1962">
        <v>41</v>
      </c>
      <c r="C1962" t="s">
        <v>12</v>
      </c>
      <c r="D1962" t="s">
        <v>21</v>
      </c>
      <c r="E1962" t="s">
        <v>25</v>
      </c>
      <c r="F1962" t="s">
        <v>26</v>
      </c>
      <c r="G1962">
        <v>60650.09</v>
      </c>
      <c r="H1962" t="s">
        <v>20</v>
      </c>
      <c r="I1962">
        <v>0</v>
      </c>
      <c r="J1962">
        <v>40</v>
      </c>
      <c r="K1962">
        <v>0</v>
      </c>
      <c r="L1962">
        <v>0</v>
      </c>
    </row>
    <row r="1963" spans="1:12">
      <c r="A1963">
        <v>9844152</v>
      </c>
      <c r="B1963">
        <v>17</v>
      </c>
      <c r="C1963" t="s">
        <v>12</v>
      </c>
      <c r="D1963" t="s">
        <v>42</v>
      </c>
      <c r="E1963" t="s">
        <v>18</v>
      </c>
      <c r="F1963" t="s">
        <v>30</v>
      </c>
      <c r="G1963">
        <v>80838.039999999994</v>
      </c>
      <c r="H1963" t="s">
        <v>20</v>
      </c>
      <c r="I1963">
        <v>0</v>
      </c>
      <c r="J1963">
        <v>20</v>
      </c>
      <c r="K1963">
        <v>0</v>
      </c>
      <c r="L1963">
        <v>0</v>
      </c>
    </row>
    <row r="1964" spans="1:12">
      <c r="A1964">
        <v>9844729</v>
      </c>
      <c r="B1964">
        <v>21</v>
      </c>
      <c r="C1964" t="s">
        <v>12</v>
      </c>
      <c r="D1964" t="s">
        <v>13</v>
      </c>
      <c r="E1964" t="s">
        <v>18</v>
      </c>
      <c r="F1964" t="s">
        <v>39</v>
      </c>
      <c r="G1964">
        <v>2164.59</v>
      </c>
      <c r="H1964" t="s">
        <v>16</v>
      </c>
      <c r="I1964">
        <v>0</v>
      </c>
      <c r="J1964">
        <v>40</v>
      </c>
      <c r="K1964">
        <v>0</v>
      </c>
      <c r="L1964">
        <v>0</v>
      </c>
    </row>
    <row r="1965" spans="1:12">
      <c r="A1965">
        <v>9845835</v>
      </c>
      <c r="B1965">
        <v>31</v>
      </c>
      <c r="C1965" t="s">
        <v>12</v>
      </c>
      <c r="D1965" t="s">
        <v>13</v>
      </c>
      <c r="E1965" t="s">
        <v>18</v>
      </c>
      <c r="F1965" t="s">
        <v>46</v>
      </c>
      <c r="G1965">
        <v>77164.89</v>
      </c>
      <c r="H1965" t="s">
        <v>16</v>
      </c>
      <c r="I1965">
        <v>0</v>
      </c>
      <c r="J1965">
        <v>45</v>
      </c>
      <c r="K1965">
        <v>0</v>
      </c>
      <c r="L1965">
        <v>0</v>
      </c>
    </row>
    <row r="1966" spans="1:12">
      <c r="A1966">
        <v>9846403</v>
      </c>
      <c r="B1966">
        <v>27</v>
      </c>
      <c r="C1966" t="s">
        <v>12</v>
      </c>
      <c r="D1966" t="s">
        <v>24</v>
      </c>
      <c r="E1966" t="s">
        <v>22</v>
      </c>
      <c r="F1966" t="s">
        <v>27</v>
      </c>
      <c r="G1966">
        <v>33513.96</v>
      </c>
      <c r="H1966" t="s">
        <v>20</v>
      </c>
      <c r="I1966">
        <v>0</v>
      </c>
      <c r="J1966">
        <v>52</v>
      </c>
      <c r="K1966">
        <v>0</v>
      </c>
      <c r="L1966">
        <v>0</v>
      </c>
    </row>
    <row r="1967" spans="1:12">
      <c r="A1967">
        <v>9849781</v>
      </c>
      <c r="B1967">
        <v>41</v>
      </c>
      <c r="C1967" t="s">
        <v>12</v>
      </c>
      <c r="D1967" t="s">
        <v>56</v>
      </c>
      <c r="E1967" t="s">
        <v>25</v>
      </c>
      <c r="F1967" t="s">
        <v>30</v>
      </c>
      <c r="G1967">
        <v>43687.09</v>
      </c>
      <c r="H1967" t="s">
        <v>20</v>
      </c>
      <c r="I1967">
        <v>0</v>
      </c>
      <c r="J1967">
        <v>50</v>
      </c>
      <c r="K1967">
        <v>0</v>
      </c>
      <c r="L1967">
        <v>0</v>
      </c>
    </row>
    <row r="1968" spans="1:12">
      <c r="A1968">
        <v>9850835</v>
      </c>
      <c r="B1968">
        <v>35</v>
      </c>
      <c r="C1968" t="s">
        <v>12</v>
      </c>
      <c r="D1968" t="s">
        <v>13</v>
      </c>
      <c r="E1968" t="s">
        <v>18</v>
      </c>
      <c r="F1968" t="s">
        <v>30</v>
      </c>
      <c r="G1968">
        <v>201566.09</v>
      </c>
      <c r="H1968" t="s">
        <v>20</v>
      </c>
      <c r="I1968">
        <v>0</v>
      </c>
      <c r="J1968">
        <v>48</v>
      </c>
      <c r="K1968">
        <v>0</v>
      </c>
      <c r="L1968">
        <v>0</v>
      </c>
    </row>
    <row r="1969" spans="1:12">
      <c r="A1969">
        <v>9856096</v>
      </c>
      <c r="B1969">
        <v>33</v>
      </c>
      <c r="C1969" t="s">
        <v>12</v>
      </c>
      <c r="D1969" t="s">
        <v>21</v>
      </c>
      <c r="E1969" t="s">
        <v>25</v>
      </c>
      <c r="F1969" t="s">
        <v>29</v>
      </c>
      <c r="G1969">
        <v>17660.36</v>
      </c>
      <c r="H1969" t="s">
        <v>20</v>
      </c>
      <c r="I1969">
        <v>0</v>
      </c>
      <c r="J1969">
        <v>40</v>
      </c>
      <c r="K1969">
        <v>0</v>
      </c>
      <c r="L1969">
        <v>0</v>
      </c>
    </row>
    <row r="1970" spans="1:12">
      <c r="A1970">
        <v>9856234</v>
      </c>
      <c r="B1970">
        <v>31</v>
      </c>
      <c r="C1970" t="s">
        <v>12</v>
      </c>
      <c r="D1970" t="s">
        <v>24</v>
      </c>
      <c r="E1970" t="s">
        <v>25</v>
      </c>
      <c r="F1970" t="s">
        <v>30</v>
      </c>
      <c r="G1970">
        <v>27154.65</v>
      </c>
      <c r="H1970" t="s">
        <v>20</v>
      </c>
      <c r="I1970">
        <v>0</v>
      </c>
      <c r="J1970">
        <v>40</v>
      </c>
      <c r="K1970">
        <v>0</v>
      </c>
      <c r="L1970">
        <v>0</v>
      </c>
    </row>
    <row r="1971" spans="1:12">
      <c r="A1971">
        <v>9860725</v>
      </c>
      <c r="B1971">
        <v>21</v>
      </c>
      <c r="C1971" t="s">
        <v>50</v>
      </c>
      <c r="D1971" t="s">
        <v>38</v>
      </c>
      <c r="E1971" t="s">
        <v>25</v>
      </c>
      <c r="F1971" t="s">
        <v>50</v>
      </c>
      <c r="G1971">
        <v>279593.02</v>
      </c>
      <c r="H1971" t="s">
        <v>16</v>
      </c>
      <c r="I1971">
        <v>0</v>
      </c>
      <c r="J1971">
        <v>56</v>
      </c>
      <c r="K1971">
        <v>0</v>
      </c>
      <c r="L1971">
        <v>0</v>
      </c>
    </row>
    <row r="1972" spans="1:12">
      <c r="A1972">
        <v>9862423</v>
      </c>
      <c r="B1972">
        <v>57</v>
      </c>
      <c r="C1972" t="s">
        <v>12</v>
      </c>
      <c r="D1972" t="s">
        <v>21</v>
      </c>
      <c r="E1972" t="s">
        <v>25</v>
      </c>
      <c r="F1972" t="s">
        <v>45</v>
      </c>
      <c r="G1972">
        <v>35863.69</v>
      </c>
      <c r="H1972" t="s">
        <v>20</v>
      </c>
      <c r="I1972">
        <v>0</v>
      </c>
      <c r="J1972">
        <v>40</v>
      </c>
      <c r="K1972">
        <v>0</v>
      </c>
      <c r="L1972">
        <v>0</v>
      </c>
    </row>
    <row r="1973" spans="1:12">
      <c r="A1973">
        <v>9863050</v>
      </c>
      <c r="B1973">
        <v>45</v>
      </c>
      <c r="C1973" t="s">
        <v>12</v>
      </c>
      <c r="D1973" t="s">
        <v>43</v>
      </c>
      <c r="E1973" t="s">
        <v>32</v>
      </c>
      <c r="F1973" t="s">
        <v>39</v>
      </c>
      <c r="G1973">
        <v>187277.08</v>
      </c>
      <c r="H1973" t="s">
        <v>20</v>
      </c>
      <c r="I1973">
        <v>0</v>
      </c>
      <c r="J1973">
        <v>40</v>
      </c>
      <c r="K1973">
        <v>15020</v>
      </c>
      <c r="L1973">
        <v>1</v>
      </c>
    </row>
    <row r="1974" spans="1:12">
      <c r="A1974">
        <v>9864740</v>
      </c>
      <c r="B1974">
        <v>42</v>
      </c>
      <c r="C1974" t="s">
        <v>12</v>
      </c>
      <c r="D1974" t="s">
        <v>24</v>
      </c>
      <c r="E1974" t="s">
        <v>25</v>
      </c>
      <c r="F1974" t="s">
        <v>39</v>
      </c>
      <c r="G1974">
        <v>246388.78</v>
      </c>
      <c r="H1974" t="s">
        <v>16</v>
      </c>
      <c r="I1974">
        <v>0</v>
      </c>
      <c r="J1974">
        <v>27</v>
      </c>
      <c r="K1974">
        <v>10693</v>
      </c>
      <c r="L1974">
        <v>1</v>
      </c>
    </row>
    <row r="1975" spans="1:12">
      <c r="A1975">
        <v>9868341</v>
      </c>
      <c r="B1975">
        <v>41</v>
      </c>
      <c r="C1975" t="s">
        <v>12</v>
      </c>
      <c r="D1975" t="s">
        <v>24</v>
      </c>
      <c r="E1975" t="s">
        <v>25</v>
      </c>
      <c r="F1975" t="s">
        <v>29</v>
      </c>
      <c r="G1975">
        <v>44503.75</v>
      </c>
      <c r="H1975" t="s">
        <v>20</v>
      </c>
      <c r="I1975">
        <v>0</v>
      </c>
      <c r="J1975">
        <v>40</v>
      </c>
      <c r="K1975">
        <v>0</v>
      </c>
      <c r="L1975">
        <v>0</v>
      </c>
    </row>
    <row r="1976" spans="1:12">
      <c r="A1976">
        <v>9873853</v>
      </c>
      <c r="B1976">
        <v>48</v>
      </c>
      <c r="C1976" t="s">
        <v>12</v>
      </c>
      <c r="D1976" t="s">
        <v>38</v>
      </c>
      <c r="E1976" t="s">
        <v>18</v>
      </c>
      <c r="F1976" t="s">
        <v>15</v>
      </c>
      <c r="G1976">
        <v>54786.75</v>
      </c>
      <c r="H1976" t="s">
        <v>16</v>
      </c>
      <c r="I1976">
        <v>0</v>
      </c>
      <c r="J1976">
        <v>30</v>
      </c>
      <c r="K1976">
        <v>0</v>
      </c>
      <c r="L1976">
        <v>0</v>
      </c>
    </row>
    <row r="1977" spans="1:12">
      <c r="A1977">
        <v>9881739</v>
      </c>
      <c r="B1977">
        <v>39</v>
      </c>
      <c r="C1977" t="s">
        <v>50</v>
      </c>
      <c r="D1977" t="s">
        <v>13</v>
      </c>
      <c r="E1977" t="s">
        <v>22</v>
      </c>
      <c r="F1977" t="s">
        <v>50</v>
      </c>
      <c r="G1977">
        <v>65311.199999999997</v>
      </c>
      <c r="H1977" t="s">
        <v>16</v>
      </c>
      <c r="I1977">
        <v>0</v>
      </c>
      <c r="J1977">
        <v>20</v>
      </c>
      <c r="K1977">
        <v>0</v>
      </c>
      <c r="L1977">
        <v>0</v>
      </c>
    </row>
    <row r="1978" spans="1:12">
      <c r="A1978">
        <v>9886834</v>
      </c>
      <c r="B1978">
        <v>33</v>
      </c>
      <c r="C1978" t="s">
        <v>12</v>
      </c>
      <c r="D1978" t="s">
        <v>13</v>
      </c>
      <c r="E1978" t="s">
        <v>18</v>
      </c>
      <c r="F1978" t="s">
        <v>23</v>
      </c>
      <c r="G1978">
        <v>96552.26</v>
      </c>
      <c r="H1978" t="s">
        <v>20</v>
      </c>
      <c r="I1978">
        <v>0</v>
      </c>
      <c r="J1978">
        <v>36</v>
      </c>
      <c r="K1978">
        <v>0</v>
      </c>
      <c r="L1978">
        <v>0</v>
      </c>
    </row>
    <row r="1979" spans="1:12">
      <c r="A1979">
        <v>9887683</v>
      </c>
      <c r="B1979">
        <v>56</v>
      </c>
      <c r="C1979" t="s">
        <v>12</v>
      </c>
      <c r="D1979" t="s">
        <v>21</v>
      </c>
      <c r="E1979" t="s">
        <v>25</v>
      </c>
      <c r="F1979" t="s">
        <v>27</v>
      </c>
      <c r="G1979">
        <v>33984.18</v>
      </c>
      <c r="H1979" t="s">
        <v>20</v>
      </c>
      <c r="I1979">
        <v>0</v>
      </c>
      <c r="J1979">
        <v>55</v>
      </c>
      <c r="K1979">
        <v>2789</v>
      </c>
      <c r="L1979">
        <v>1</v>
      </c>
    </row>
    <row r="1980" spans="1:12">
      <c r="A1980">
        <v>9892739</v>
      </c>
      <c r="B1980">
        <v>40</v>
      </c>
      <c r="C1980" t="s">
        <v>12</v>
      </c>
      <c r="D1980" t="s">
        <v>31</v>
      </c>
      <c r="E1980" t="s">
        <v>25</v>
      </c>
      <c r="F1980" t="s">
        <v>26</v>
      </c>
      <c r="G1980">
        <v>33064.019999999997</v>
      </c>
      <c r="H1980" t="s">
        <v>20</v>
      </c>
      <c r="I1980">
        <v>0</v>
      </c>
      <c r="J1980">
        <v>40</v>
      </c>
      <c r="K1980">
        <v>0</v>
      </c>
      <c r="L1980">
        <v>0</v>
      </c>
    </row>
    <row r="1981" spans="1:12">
      <c r="A1981">
        <v>9894979</v>
      </c>
      <c r="B1981">
        <v>17</v>
      </c>
      <c r="C1981" t="s">
        <v>12</v>
      </c>
      <c r="D1981" t="s">
        <v>38</v>
      </c>
      <c r="E1981" t="s">
        <v>18</v>
      </c>
      <c r="F1981" t="s">
        <v>15</v>
      </c>
      <c r="G1981">
        <v>194739.29</v>
      </c>
      <c r="H1981" t="s">
        <v>16</v>
      </c>
      <c r="I1981">
        <v>0</v>
      </c>
      <c r="J1981">
        <v>25</v>
      </c>
      <c r="K1981">
        <v>0</v>
      </c>
      <c r="L1981">
        <v>0</v>
      </c>
    </row>
    <row r="1982" spans="1:12">
      <c r="A1982">
        <v>9904402</v>
      </c>
      <c r="B1982">
        <v>35</v>
      </c>
      <c r="C1982" t="s">
        <v>12</v>
      </c>
      <c r="D1982" t="s">
        <v>24</v>
      </c>
      <c r="E1982" t="s">
        <v>18</v>
      </c>
      <c r="F1982" t="s">
        <v>41</v>
      </c>
      <c r="G1982">
        <v>44416.37</v>
      </c>
      <c r="H1982" t="s">
        <v>16</v>
      </c>
      <c r="I1982">
        <v>0</v>
      </c>
      <c r="J1982">
        <v>40</v>
      </c>
      <c r="K1982">
        <v>0</v>
      </c>
      <c r="L1982">
        <v>0</v>
      </c>
    </row>
    <row r="1983" spans="1:12">
      <c r="A1983">
        <v>9907631</v>
      </c>
      <c r="B1983">
        <v>44</v>
      </c>
      <c r="C1983" t="s">
        <v>12</v>
      </c>
      <c r="D1983" t="s">
        <v>21</v>
      </c>
      <c r="E1983" t="s">
        <v>25</v>
      </c>
      <c r="F1983" t="s">
        <v>26</v>
      </c>
      <c r="G1983">
        <v>25314.83</v>
      </c>
      <c r="H1983" t="s">
        <v>20</v>
      </c>
      <c r="I1983">
        <v>0</v>
      </c>
      <c r="J1983">
        <v>40</v>
      </c>
      <c r="K1983">
        <v>0</v>
      </c>
      <c r="L1983">
        <v>0</v>
      </c>
    </row>
    <row r="1984" spans="1:12">
      <c r="A1984">
        <v>9907787</v>
      </c>
      <c r="B1984">
        <v>56</v>
      </c>
      <c r="C1984" t="s">
        <v>12</v>
      </c>
      <c r="D1984" t="s">
        <v>52</v>
      </c>
      <c r="E1984" t="s">
        <v>25</v>
      </c>
      <c r="F1984" t="s">
        <v>29</v>
      </c>
      <c r="G1984">
        <v>304680.96000000002</v>
      </c>
      <c r="H1984" t="s">
        <v>16</v>
      </c>
      <c r="I1984">
        <v>0</v>
      </c>
      <c r="J1984">
        <v>45</v>
      </c>
      <c r="K1984">
        <v>0</v>
      </c>
      <c r="L1984">
        <v>0</v>
      </c>
    </row>
    <row r="1985" spans="1:12">
      <c r="A1985">
        <v>9909491</v>
      </c>
      <c r="B1985">
        <v>46</v>
      </c>
      <c r="C1985" t="s">
        <v>12</v>
      </c>
      <c r="D1985" t="s">
        <v>24</v>
      </c>
      <c r="E1985" t="s">
        <v>25</v>
      </c>
      <c r="F1985" t="s">
        <v>27</v>
      </c>
      <c r="G1985">
        <v>22808.31</v>
      </c>
      <c r="H1985" t="s">
        <v>20</v>
      </c>
      <c r="I1985">
        <v>0</v>
      </c>
      <c r="J1985">
        <v>55</v>
      </c>
      <c r="K1985">
        <v>15024</v>
      </c>
      <c r="L1985">
        <v>1</v>
      </c>
    </row>
    <row r="1986" spans="1:12">
      <c r="A1986">
        <v>9910993</v>
      </c>
      <c r="B1986">
        <v>48</v>
      </c>
      <c r="C1986" t="s">
        <v>12</v>
      </c>
      <c r="D1986" t="s">
        <v>47</v>
      </c>
      <c r="E1986" t="s">
        <v>18</v>
      </c>
      <c r="F1986" t="s">
        <v>55</v>
      </c>
      <c r="G1986">
        <v>190482.6</v>
      </c>
      <c r="H1986" t="s">
        <v>16</v>
      </c>
      <c r="I1986">
        <v>0</v>
      </c>
      <c r="J1986">
        <v>35</v>
      </c>
      <c r="K1986">
        <v>0</v>
      </c>
      <c r="L1986">
        <v>0</v>
      </c>
    </row>
    <row r="1987" spans="1:12">
      <c r="A1987">
        <v>9913609</v>
      </c>
      <c r="B1987">
        <v>51</v>
      </c>
      <c r="C1987" t="s">
        <v>12</v>
      </c>
      <c r="D1987" t="s">
        <v>17</v>
      </c>
      <c r="E1987" t="s">
        <v>18</v>
      </c>
      <c r="F1987" t="s">
        <v>23</v>
      </c>
      <c r="G1987">
        <v>52618.68</v>
      </c>
      <c r="H1987" t="s">
        <v>16</v>
      </c>
      <c r="I1987">
        <v>0</v>
      </c>
      <c r="J1987">
        <v>40</v>
      </c>
      <c r="K1987">
        <v>0</v>
      </c>
      <c r="L1987">
        <v>0</v>
      </c>
    </row>
    <row r="1988" spans="1:12">
      <c r="A1988">
        <v>9915883</v>
      </c>
      <c r="B1988">
        <v>35</v>
      </c>
      <c r="C1988" t="s">
        <v>12</v>
      </c>
      <c r="D1988" t="s">
        <v>21</v>
      </c>
      <c r="E1988" t="s">
        <v>22</v>
      </c>
      <c r="F1988" t="s">
        <v>15</v>
      </c>
      <c r="G1988">
        <v>74662.5</v>
      </c>
      <c r="H1988" t="s">
        <v>16</v>
      </c>
      <c r="I1988">
        <v>0</v>
      </c>
      <c r="J1988">
        <v>35</v>
      </c>
      <c r="K1988">
        <v>0</v>
      </c>
      <c r="L1988">
        <v>0</v>
      </c>
    </row>
    <row r="1989" spans="1:12">
      <c r="A1989">
        <v>9915943</v>
      </c>
      <c r="B1989">
        <v>66</v>
      </c>
      <c r="C1989" t="s">
        <v>50</v>
      </c>
      <c r="D1989" t="s">
        <v>24</v>
      </c>
      <c r="E1989" t="s">
        <v>25</v>
      </c>
      <c r="F1989" t="s">
        <v>50</v>
      </c>
      <c r="G1989">
        <v>54820.12</v>
      </c>
      <c r="H1989" t="s">
        <v>20</v>
      </c>
      <c r="I1989">
        <v>0</v>
      </c>
      <c r="J1989">
        <v>6</v>
      </c>
      <c r="K1989">
        <v>0</v>
      </c>
      <c r="L1989">
        <v>0</v>
      </c>
    </row>
    <row r="1990" spans="1:12">
      <c r="A1990">
        <v>9918723</v>
      </c>
      <c r="B1990">
        <v>63</v>
      </c>
      <c r="C1990" t="s">
        <v>34</v>
      </c>
      <c r="D1990" t="s">
        <v>21</v>
      </c>
      <c r="E1990" t="s">
        <v>25</v>
      </c>
      <c r="F1990" t="s">
        <v>26</v>
      </c>
      <c r="G1990">
        <v>33182.769999999997</v>
      </c>
      <c r="H1990" t="s">
        <v>20</v>
      </c>
      <c r="I1990">
        <v>0</v>
      </c>
      <c r="J1990">
        <v>32</v>
      </c>
      <c r="K1990">
        <v>0</v>
      </c>
      <c r="L1990">
        <v>0</v>
      </c>
    </row>
    <row r="1991" spans="1:12">
      <c r="A1991">
        <v>9921727</v>
      </c>
      <c r="B1991">
        <v>22</v>
      </c>
      <c r="C1991" t="s">
        <v>12</v>
      </c>
      <c r="D1991" t="s">
        <v>13</v>
      </c>
      <c r="E1991" t="s">
        <v>18</v>
      </c>
      <c r="F1991" t="s">
        <v>29</v>
      </c>
      <c r="G1991">
        <v>91059.97</v>
      </c>
      <c r="H1991" t="s">
        <v>16</v>
      </c>
      <c r="I1991">
        <v>0</v>
      </c>
      <c r="J1991">
        <v>35</v>
      </c>
      <c r="K1991">
        <v>0</v>
      </c>
      <c r="L1991">
        <v>0</v>
      </c>
    </row>
    <row r="1992" spans="1:12">
      <c r="A1992">
        <v>9940396</v>
      </c>
      <c r="B1992">
        <v>24</v>
      </c>
      <c r="C1992" t="s">
        <v>12</v>
      </c>
      <c r="D1992" t="s">
        <v>24</v>
      </c>
      <c r="E1992" t="s">
        <v>18</v>
      </c>
      <c r="F1992" t="s">
        <v>30</v>
      </c>
      <c r="G1992">
        <v>122563.95</v>
      </c>
      <c r="H1992" t="s">
        <v>16</v>
      </c>
      <c r="I1992">
        <v>0</v>
      </c>
      <c r="J1992">
        <v>40</v>
      </c>
      <c r="K1992">
        <v>0</v>
      </c>
      <c r="L1992">
        <v>0</v>
      </c>
    </row>
    <row r="1993" spans="1:12">
      <c r="A1993">
        <v>9941463</v>
      </c>
      <c r="B1993">
        <v>41</v>
      </c>
      <c r="C1993" t="s">
        <v>12</v>
      </c>
      <c r="D1993" t="s">
        <v>21</v>
      </c>
      <c r="E1993" t="s">
        <v>14</v>
      </c>
      <c r="F1993" t="s">
        <v>23</v>
      </c>
      <c r="G1993">
        <v>68259.98</v>
      </c>
      <c r="H1993" t="s">
        <v>20</v>
      </c>
      <c r="I1993">
        <v>0</v>
      </c>
      <c r="J1993">
        <v>40</v>
      </c>
      <c r="K1993">
        <v>0</v>
      </c>
      <c r="L1993">
        <v>0</v>
      </c>
    </row>
    <row r="1994" spans="1:12">
      <c r="A1994">
        <v>9942558</v>
      </c>
      <c r="B1994">
        <v>59</v>
      </c>
      <c r="C1994" t="s">
        <v>35</v>
      </c>
      <c r="D1994" t="s">
        <v>13</v>
      </c>
      <c r="E1994" t="s">
        <v>25</v>
      </c>
      <c r="F1994" t="s">
        <v>27</v>
      </c>
      <c r="G1994">
        <v>26932.42</v>
      </c>
      <c r="H1994" t="s">
        <v>20</v>
      </c>
      <c r="I1994">
        <v>1977</v>
      </c>
      <c r="J1994">
        <v>48</v>
      </c>
      <c r="K1994">
        <v>2594</v>
      </c>
      <c r="L1994">
        <v>1</v>
      </c>
    </row>
    <row r="1995" spans="1:12">
      <c r="A1995">
        <v>9943624</v>
      </c>
      <c r="B1995">
        <v>17</v>
      </c>
      <c r="C1995" t="s">
        <v>12</v>
      </c>
      <c r="D1995" t="s">
        <v>42</v>
      </c>
      <c r="E1995" t="s">
        <v>18</v>
      </c>
      <c r="F1995" t="s">
        <v>15</v>
      </c>
      <c r="G1995">
        <v>125552.47</v>
      </c>
      <c r="H1995" t="s">
        <v>20</v>
      </c>
      <c r="I1995">
        <v>0</v>
      </c>
      <c r="J1995">
        <v>10</v>
      </c>
      <c r="K1995">
        <v>0</v>
      </c>
      <c r="L1995">
        <v>0</v>
      </c>
    </row>
    <row r="1996" spans="1:12">
      <c r="A1996">
        <v>9951308</v>
      </c>
      <c r="B1996">
        <v>42</v>
      </c>
      <c r="C1996" t="s">
        <v>12</v>
      </c>
      <c r="D1996" t="s">
        <v>21</v>
      </c>
      <c r="E1996" t="s">
        <v>25</v>
      </c>
      <c r="F1996" t="s">
        <v>26</v>
      </c>
      <c r="G1996">
        <v>42519.73</v>
      </c>
      <c r="H1996" t="s">
        <v>20</v>
      </c>
      <c r="I1996">
        <v>0</v>
      </c>
      <c r="J1996">
        <v>40</v>
      </c>
      <c r="K1996">
        <v>0</v>
      </c>
      <c r="L1996">
        <v>0</v>
      </c>
    </row>
    <row r="1997" spans="1:12">
      <c r="A1997">
        <v>9957280</v>
      </c>
      <c r="B1997">
        <v>62</v>
      </c>
      <c r="C1997" t="s">
        <v>12</v>
      </c>
      <c r="D1997" t="s">
        <v>21</v>
      </c>
      <c r="E1997" t="s">
        <v>25</v>
      </c>
      <c r="F1997" t="s">
        <v>26</v>
      </c>
      <c r="G1997">
        <v>24080.59</v>
      </c>
      <c r="H1997" t="s">
        <v>20</v>
      </c>
      <c r="I1997">
        <v>0</v>
      </c>
      <c r="J1997">
        <v>40</v>
      </c>
      <c r="K1997">
        <v>0</v>
      </c>
      <c r="L1997">
        <v>0</v>
      </c>
    </row>
    <row r="1998" spans="1:12">
      <c r="A1998">
        <v>9964393</v>
      </c>
      <c r="B1998">
        <v>35</v>
      </c>
      <c r="C1998" t="s">
        <v>34</v>
      </c>
      <c r="D1998" t="s">
        <v>17</v>
      </c>
      <c r="E1998" t="s">
        <v>25</v>
      </c>
      <c r="F1998" t="s">
        <v>26</v>
      </c>
      <c r="G1998">
        <v>57497.3</v>
      </c>
      <c r="H1998" t="s">
        <v>20</v>
      </c>
      <c r="I1998">
        <v>0</v>
      </c>
      <c r="J1998">
        <v>40</v>
      </c>
      <c r="K1998">
        <v>0</v>
      </c>
      <c r="L1998">
        <v>0</v>
      </c>
    </row>
    <row r="1999" spans="1:12">
      <c r="A1999">
        <v>9972967</v>
      </c>
      <c r="B1999">
        <v>32</v>
      </c>
      <c r="C1999" t="s">
        <v>12</v>
      </c>
      <c r="D1999" t="s">
        <v>24</v>
      </c>
      <c r="E1999" t="s">
        <v>25</v>
      </c>
      <c r="F1999" t="s">
        <v>30</v>
      </c>
      <c r="G1999">
        <v>30538.18</v>
      </c>
      <c r="H1999" t="s">
        <v>20</v>
      </c>
      <c r="I1999">
        <v>0</v>
      </c>
      <c r="J1999">
        <v>44</v>
      </c>
      <c r="K1999">
        <v>0</v>
      </c>
      <c r="L1999">
        <v>0</v>
      </c>
    </row>
    <row r="2000" spans="1:12">
      <c r="A2000">
        <v>9991103</v>
      </c>
      <c r="B2000">
        <v>34</v>
      </c>
      <c r="C2000" t="s">
        <v>12</v>
      </c>
      <c r="D2000" t="s">
        <v>13</v>
      </c>
      <c r="E2000" t="s">
        <v>14</v>
      </c>
      <c r="F2000" t="s">
        <v>30</v>
      </c>
      <c r="G2000">
        <v>113425.67</v>
      </c>
      <c r="H2000" t="s">
        <v>20</v>
      </c>
      <c r="I2000">
        <v>0</v>
      </c>
      <c r="J2000">
        <v>45</v>
      </c>
      <c r="K2000">
        <v>0</v>
      </c>
      <c r="L2000">
        <v>0</v>
      </c>
    </row>
    <row r="2001" spans="1:12">
      <c r="A2001">
        <v>9996101</v>
      </c>
      <c r="B2001">
        <v>26</v>
      </c>
      <c r="C2001" t="s">
        <v>12</v>
      </c>
      <c r="D2001" t="s">
        <v>21</v>
      </c>
      <c r="E2001" t="s">
        <v>18</v>
      </c>
      <c r="F2001" t="s">
        <v>23</v>
      </c>
      <c r="G2001">
        <v>139984.57999999999</v>
      </c>
      <c r="H2001" t="s">
        <v>16</v>
      </c>
      <c r="I2001">
        <v>0</v>
      </c>
      <c r="J2001">
        <v>35</v>
      </c>
      <c r="K2001">
        <v>0</v>
      </c>
      <c r="L2001">
        <v>0</v>
      </c>
    </row>
  </sheetData>
  <autoFilter ref="A1:L20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1"/>
  <sheetViews>
    <sheetView workbookViewId="0">
      <selection activeCell="C16" sqref="C16"/>
    </sheetView>
  </sheetViews>
  <sheetFormatPr defaultRowHeight="14.25"/>
  <cols>
    <col min="1" max="1" width="11.625" customWidth="1"/>
    <col min="2" max="2" width="11.75" customWidth="1"/>
    <col min="5" max="5" width="8.125" customWidth="1"/>
  </cols>
  <sheetData>
    <row r="1" spans="1:9" ht="15" customHeight="1">
      <c r="A1" s="31" t="s">
        <v>58</v>
      </c>
      <c r="B1" s="32"/>
      <c r="C1" s="32"/>
      <c r="D1" s="32"/>
      <c r="E1" s="22"/>
    </row>
    <row r="2" spans="1:9" ht="14.25" customHeight="1">
      <c r="A2" s="32"/>
      <c r="B2" s="32"/>
      <c r="C2" s="32"/>
      <c r="D2" s="32"/>
      <c r="E2" s="23"/>
    </row>
    <row r="3" spans="1:9" ht="14.25" customHeight="1">
      <c r="A3" s="32"/>
      <c r="B3" s="32"/>
      <c r="C3" s="32"/>
      <c r="D3" s="32"/>
      <c r="E3" s="24"/>
    </row>
    <row r="4" spans="1:9" ht="15" customHeight="1">
      <c r="A4" s="25" t="s">
        <v>59</v>
      </c>
      <c r="B4" s="19" t="s">
        <v>60</v>
      </c>
      <c r="C4" s="25" t="s">
        <v>20</v>
      </c>
      <c r="D4" s="19" t="s">
        <v>16</v>
      </c>
      <c r="E4" s="15"/>
    </row>
    <row r="5" spans="1:9">
      <c r="A5" s="20" t="s">
        <v>76</v>
      </c>
      <c r="B5" s="14">
        <f>COUNTIF('audit(IZAYA)'!B:B,"&lt;=18")</f>
        <v>64</v>
      </c>
      <c r="C5" s="14">
        <f>COUNTIFS('audit(IZAYA)'!H:H,"Male",'audit(IZAYA)'!B:B,"&lt;=18")</f>
        <v>32</v>
      </c>
      <c r="D5" s="14">
        <f>COUNTIFS('audit(IZAYA)'!H:H,"Female",'audit(IZAYA)'!B:B,"&lt;=18")</f>
        <v>32</v>
      </c>
      <c r="E5" s="16"/>
    </row>
    <row r="6" spans="1:9">
      <c r="A6" s="21" t="s">
        <v>74</v>
      </c>
      <c r="B6" s="14">
        <f>COUNTIFS('audit(IZAYA)'!B:B,"&gt;=19",'audit(IZAYA)'!B:B,"&lt;=30")</f>
        <v>594</v>
      </c>
      <c r="C6" s="14">
        <f>COUNTIFS('audit(IZAYA)'!H:H,"Male",'audit(IZAYA)'!B:B,"&gt;=19",'audit(IZAYA)'!B:B,"&lt;=30")</f>
        <v>388</v>
      </c>
      <c r="D6" s="14">
        <f>COUNTIFS('audit(IZAYA)'!H:H,"female",'audit(IZAYA)'!B:B,"&gt;=19",'audit(IZAYA)'!B:B,"&lt;=30")</f>
        <v>206</v>
      </c>
      <c r="E6" s="16"/>
    </row>
    <row r="7" spans="1:9">
      <c r="A7" s="20" t="s">
        <v>73</v>
      </c>
      <c r="B7" s="14">
        <f>COUNTIFS('audit(IZAYA)'!B:B,"&gt;=31",'audit(IZAYA)'!B:B,"&lt;=50")</f>
        <v>935</v>
      </c>
      <c r="C7" s="14">
        <f>COUNTIFS('audit(IZAYA)'!H:H,"Male",'audit(IZAYA)'!B:B,"&gt;=31",'audit(IZAYA)'!B:B,"&lt;=50")</f>
        <v>659</v>
      </c>
      <c r="D7" s="14">
        <f>COUNTIFS('audit(IZAYA)'!H:H,"female",'audit(IZAYA)'!B:B,"&gt;=31",'audit(IZAYA)'!B:B,"&lt;=50")</f>
        <v>276</v>
      </c>
      <c r="E7" s="16"/>
    </row>
    <row r="8" spans="1:9">
      <c r="A8" s="20" t="s">
        <v>75</v>
      </c>
      <c r="B8" s="14">
        <f>COUNTIFS('audit(IZAYA)'!B:B,"&gt;=51",'audit(IZAYA)'!B:B,"&lt;=59")</f>
        <v>245</v>
      </c>
      <c r="C8" s="14">
        <f>COUNTIFS('audit(IZAYA)'!H:H,"Male",'audit(IZAYA)'!B:B,"&gt;=51",'audit(IZAYA)'!B:B,"&lt;=59")</f>
        <v>178</v>
      </c>
      <c r="D8" s="14">
        <f>COUNTIFS('audit(IZAYA)'!H:H,"female",'audit(IZAYA)'!B:B,"&gt;=51",'audit(IZAYA)'!B:B,"&lt;=59")</f>
        <v>67</v>
      </c>
      <c r="E8" s="16"/>
    </row>
    <row r="9" spans="1:9">
      <c r="A9" s="20" t="s">
        <v>61</v>
      </c>
      <c r="B9" s="14">
        <f>COUNTIF('audit(IZAYA)'!B:B,"&gt;=60")</f>
        <v>162</v>
      </c>
      <c r="C9" s="14">
        <f>COUNTIFS('audit(IZAYA)'!H:H,"Male",'audit(IZAYA)'!B:B,"&gt;=60")</f>
        <v>111</v>
      </c>
      <c r="D9" s="14">
        <f>COUNTIFS('audit(IZAYA)'!H:H,"female",'audit(IZAYA)'!B:B,"&gt;=60")</f>
        <v>51</v>
      </c>
      <c r="E9" s="16"/>
      <c r="G9" s="47"/>
      <c r="H9" s="47"/>
      <c r="I9" s="47"/>
    </row>
    <row r="10" spans="1:9">
      <c r="A10" s="34" t="s">
        <v>60</v>
      </c>
      <c r="B10" s="14">
        <f>SUM(B5:B9)</f>
        <v>2000</v>
      </c>
      <c r="C10" s="14">
        <f>SUM(C5:C9)</f>
        <v>1368</v>
      </c>
      <c r="D10" s="14">
        <f>SUM(D5:D9)</f>
        <v>632</v>
      </c>
      <c r="E10" s="16"/>
      <c r="G10" s="47"/>
      <c r="H10" s="47"/>
      <c r="I10" s="47"/>
    </row>
    <row r="11" spans="1:9">
      <c r="G11" s="47"/>
      <c r="H11" s="47"/>
      <c r="I11" s="47"/>
    </row>
  </sheetData>
  <mergeCells count="1">
    <mergeCell ref="A1:D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7"/>
  <sheetViews>
    <sheetView zoomScaleNormal="100" workbookViewId="0">
      <selection activeCell="K28" sqref="K28"/>
    </sheetView>
  </sheetViews>
  <sheetFormatPr defaultRowHeight="14.25"/>
  <cols>
    <col min="1" max="1" width="19.25" customWidth="1"/>
    <col min="2" max="2" width="14.375" customWidth="1"/>
    <col min="3" max="3" width="13.875" customWidth="1"/>
    <col min="4" max="4" width="12.375" customWidth="1"/>
    <col min="5" max="5" width="14.25" customWidth="1"/>
  </cols>
  <sheetData>
    <row r="1" spans="1:6" ht="15" customHeight="1">
      <c r="A1" s="33" t="s">
        <v>64</v>
      </c>
      <c r="B1" s="33"/>
      <c r="C1" s="33"/>
      <c r="D1" s="33"/>
      <c r="E1" s="33"/>
      <c r="F1" s="33"/>
    </row>
    <row r="2" spans="1:6" ht="15" customHeight="1">
      <c r="A2" s="33"/>
      <c r="B2" s="33"/>
      <c r="C2" s="33"/>
      <c r="D2" s="33"/>
      <c r="E2" s="33"/>
      <c r="F2" s="33"/>
    </row>
    <row r="3" spans="1:6" ht="15" customHeight="1">
      <c r="A3" s="33"/>
      <c r="B3" s="33"/>
      <c r="C3" s="33"/>
      <c r="D3" s="33"/>
      <c r="E3" s="33"/>
      <c r="F3" s="33"/>
    </row>
    <row r="4" spans="1:6">
      <c r="A4" s="17" t="s">
        <v>62</v>
      </c>
      <c r="B4" s="18" t="s">
        <v>60</v>
      </c>
      <c r="C4" s="17" t="s">
        <v>3</v>
      </c>
      <c r="D4" s="19" t="s">
        <v>60</v>
      </c>
      <c r="E4" s="17" t="s">
        <v>5</v>
      </c>
      <c r="F4" s="19" t="s">
        <v>60</v>
      </c>
    </row>
    <row r="5" spans="1:6">
      <c r="A5" s="14" t="s">
        <v>34</v>
      </c>
      <c r="B5" s="20">
        <f>COUNTIF('audit(IZAYA)'!C:C,"Consultant")</f>
        <v>148</v>
      </c>
      <c r="C5" s="14" t="s">
        <v>17</v>
      </c>
      <c r="D5" s="14">
        <f>COUNTIF('audit(IZAYA)'!D:D,"Associate")</f>
        <v>69</v>
      </c>
      <c r="E5" s="14" t="s">
        <v>45</v>
      </c>
      <c r="F5" s="14">
        <f>COUNTIF('audit(IZAYA)'!F:F,"CLEANER")</f>
        <v>91</v>
      </c>
    </row>
    <row r="6" spans="1:6">
      <c r="A6" s="14" t="s">
        <v>50</v>
      </c>
      <c r="B6" s="20">
        <f>COUNTIF('audit(IZAYA)'!C:C,"NA")</f>
        <v>100</v>
      </c>
      <c r="C6" s="14" t="s">
        <v>24</v>
      </c>
      <c r="D6" s="14">
        <f>COUNTIF('audit(IZAYA)'!D:D,"Bachelor")</f>
        <v>345</v>
      </c>
      <c r="E6" s="14" t="s">
        <v>23</v>
      </c>
      <c r="F6" s="14">
        <f>COUNTIF('audit(IZAYA)'!F:F,"Clerical")</f>
        <v>232</v>
      </c>
    </row>
    <row r="7" spans="1:6">
      <c r="A7" s="14" t="s">
        <v>12</v>
      </c>
      <c r="B7" s="20">
        <f>COUNTIF('audit(IZAYA)'!C:C,"Private")</f>
        <v>1411</v>
      </c>
      <c r="C7" s="14" t="s">
        <v>13</v>
      </c>
      <c r="D7" s="14">
        <f>COUNTIF('audit(IZAYA)'!D:D,"College")</f>
        <v>442</v>
      </c>
      <c r="E7" s="14" t="s">
        <v>27</v>
      </c>
      <c r="F7" s="14">
        <f>COUNTIF('audit(IZAYA)'!F:F,"executive")</f>
        <v>289</v>
      </c>
    </row>
    <row r="8" spans="1:6">
      <c r="A8" s="14" t="s">
        <v>40</v>
      </c>
      <c r="B8" s="20">
        <f>COUNTIF('audit(IZAYA)'!C:C,"PSFederal")</f>
        <v>69</v>
      </c>
      <c r="C8" s="14" t="s">
        <v>43</v>
      </c>
      <c r="D8" s="14">
        <f>COUNTIF('audit(IZAYA)'!D:D,"doctorate")</f>
        <v>27</v>
      </c>
      <c r="E8" s="14" t="s">
        <v>46</v>
      </c>
      <c r="F8" s="14">
        <f>COUNTIF('audit(IZAYA)'!F:F,"farming")</f>
        <v>58</v>
      </c>
    </row>
    <row r="9" spans="1:6">
      <c r="A9" s="14" t="s">
        <v>36</v>
      </c>
      <c r="B9" s="20">
        <f>COUNTIF('audit(IZAYA)'!C:C,"PSLocal")</f>
        <v>119</v>
      </c>
      <c r="C9" s="14" t="s">
        <v>63</v>
      </c>
      <c r="D9" s="14">
        <f>COUNTIF('audit(IZAYA)'!D:D,"hsgrad")</f>
        <v>660</v>
      </c>
      <c r="E9" s="14" t="s">
        <v>55</v>
      </c>
      <c r="F9" s="14">
        <f>COUNTIF('audit(IZAYA)'!F:F,"home")</f>
        <v>5</v>
      </c>
    </row>
    <row r="10" spans="1:6">
      <c r="A10" s="14" t="s">
        <v>37</v>
      </c>
      <c r="B10" s="20">
        <f>COUNTIF('audit(IZAYA)'!C:C,"PSState")</f>
        <v>72</v>
      </c>
      <c r="C10" s="14" t="s">
        <v>33</v>
      </c>
      <c r="D10" s="14">
        <f>COUNTIF('audit(IZAYA)'!D:D,"master")</f>
        <v>102</v>
      </c>
      <c r="E10" s="14" t="s">
        <v>29</v>
      </c>
      <c r="F10" s="14">
        <f>COUNTIF('audit(IZAYA)'!F:F,"machinist")</f>
        <v>139</v>
      </c>
    </row>
    <row r="11" spans="1:6">
      <c r="A11" s="14" t="s">
        <v>35</v>
      </c>
      <c r="B11" s="20">
        <f>COUNTIF('audit(IZAYA)'!C:C,"SelfEmp")</f>
        <v>79</v>
      </c>
      <c r="C11" s="14" t="s">
        <v>53</v>
      </c>
      <c r="D11" s="14">
        <f>COUNTIF('audit(IZAYA)'!D:D,"preschool")</f>
        <v>6</v>
      </c>
      <c r="E11" s="14" t="s">
        <v>57</v>
      </c>
      <c r="F11" s="14">
        <f>COUNTIF('audit(IZAYA)'!F:F,"military")</f>
        <v>1</v>
      </c>
    </row>
    <row r="12" spans="1:6">
      <c r="A12" s="14" t="s">
        <v>49</v>
      </c>
      <c r="B12" s="20">
        <f>COUNTIF('audit(IZAYA)'!C:C,"Unemployed")</f>
        <v>1</v>
      </c>
      <c r="C12" s="14" t="s">
        <v>39</v>
      </c>
      <c r="D12" s="14">
        <f>COUNTIF('audit(IZAYA)'!D:D,"professional")</f>
        <v>24</v>
      </c>
      <c r="E12" s="14" t="s">
        <v>50</v>
      </c>
      <c r="F12" s="14">
        <f>COUNTIF('audit(IZAYA)'!F:F,"na")</f>
        <v>101</v>
      </c>
    </row>
    <row r="13" spans="1:6">
      <c r="A13" s="14" t="s">
        <v>51</v>
      </c>
      <c r="B13" s="20">
        <f>COUNTIF('audit(IZAYA)'!C:C,"Volunteer")</f>
        <v>1</v>
      </c>
      <c r="C13" s="14" t="s">
        <v>31</v>
      </c>
      <c r="D13" s="14">
        <f>COUNTIF('audit(IZAYA)'!D:D,"vocational")</f>
        <v>86</v>
      </c>
      <c r="E13" s="14" t="s">
        <v>39</v>
      </c>
      <c r="F13" s="14">
        <f>COUNTIF('audit(IZAYA)'!F:F,"professional")</f>
        <v>247</v>
      </c>
    </row>
    <row r="14" spans="1:6">
      <c r="A14" s="14"/>
      <c r="B14" s="35"/>
      <c r="C14" s="14" t="s">
        <v>42</v>
      </c>
      <c r="D14" s="14">
        <f>COUNTIF('audit(IZAYA)'!D:D,"yr10")</f>
        <v>58</v>
      </c>
      <c r="E14" s="14" t="s">
        <v>54</v>
      </c>
      <c r="F14" s="14">
        <f>COUNTIF('audit(IZAYA)'!F:F,"protective")</f>
        <v>40</v>
      </c>
    </row>
    <row r="15" spans="1:6">
      <c r="A15" s="14"/>
      <c r="B15" s="14"/>
      <c r="C15" s="14" t="s">
        <v>38</v>
      </c>
      <c r="D15" s="14">
        <f>COUNTIF('audit(IZAYA)'!D:D,"yr11")</f>
        <v>74</v>
      </c>
      <c r="E15" s="14" t="s">
        <v>26</v>
      </c>
      <c r="F15" s="14">
        <f>COUNTIF('audit(IZAYA)'!F:F,"repair")</f>
        <v>225</v>
      </c>
    </row>
    <row r="16" spans="1:6">
      <c r="A16" s="14"/>
      <c r="B16" s="14"/>
      <c r="C16" s="14" t="s">
        <v>28</v>
      </c>
      <c r="D16" s="14">
        <f>COUNTIF('audit(IZAYA)'!D:D,"yr12")</f>
        <v>17</v>
      </c>
      <c r="E16" s="14" t="s">
        <v>30</v>
      </c>
      <c r="F16" s="14">
        <f>COUNTIF('audit(IZAYA)'!F:F,"sales")</f>
        <v>206</v>
      </c>
    </row>
    <row r="17" spans="1:6">
      <c r="A17" s="14"/>
      <c r="B17" s="14"/>
      <c r="C17" s="14" t="s">
        <v>56</v>
      </c>
      <c r="D17" s="14">
        <f>COUNTIF('audit(IZAYA)'!D:D,"yr1t4")</f>
        <v>6</v>
      </c>
      <c r="E17" s="14" t="s">
        <v>15</v>
      </c>
      <c r="F17" s="14">
        <f>COUNTIF('audit(IZAYA)'!F:F,"service")</f>
        <v>210</v>
      </c>
    </row>
    <row r="18" spans="1:6">
      <c r="A18" s="14"/>
      <c r="B18" s="14"/>
      <c r="C18" s="14" t="s">
        <v>47</v>
      </c>
      <c r="D18" s="14">
        <f>COUNTIF('audit(IZAYA)'!D:D,"yr5t6")</f>
        <v>23</v>
      </c>
      <c r="E18" s="14" t="s">
        <v>65</v>
      </c>
      <c r="F18" s="14">
        <f>COUNTIF('audit(IZAYA)'!F:F,"support")</f>
        <v>49</v>
      </c>
    </row>
    <row r="19" spans="1:6">
      <c r="A19" s="14"/>
      <c r="B19" s="14"/>
      <c r="C19" s="14" t="s">
        <v>52</v>
      </c>
      <c r="D19" s="14">
        <f>COUNTIF('audit(IZAYA)'!D:D,"yr7t8")</f>
        <v>34</v>
      </c>
      <c r="E19" s="14" t="s">
        <v>19</v>
      </c>
      <c r="F19" s="14">
        <f>COUNTIF('audit(IZAYA)'!F:F,"transport")</f>
        <v>107</v>
      </c>
    </row>
    <row r="20" spans="1:6">
      <c r="A20" s="28"/>
      <c r="B20" s="28"/>
      <c r="C20" s="28" t="s">
        <v>44</v>
      </c>
      <c r="D20" s="28">
        <f>COUNTIF('audit(IZAYA)'!D:D,"yr9")</f>
        <v>27</v>
      </c>
      <c r="E20" s="28"/>
      <c r="F20" s="36"/>
    </row>
    <row r="21" spans="1:6">
      <c r="A21" s="39" t="s">
        <v>77</v>
      </c>
      <c r="B21" s="40">
        <f>SUM(B5:B13)</f>
        <v>2000</v>
      </c>
      <c r="C21" s="40"/>
      <c r="D21" s="40">
        <f>SUM(D5:D20)</f>
        <v>2000</v>
      </c>
      <c r="E21" s="40"/>
      <c r="F21" s="40">
        <f>SUM(F5:F19)</f>
        <v>2000</v>
      </c>
    </row>
    <row r="22" spans="1:6">
      <c r="A22" s="9"/>
      <c r="B22" s="10"/>
      <c r="C22" s="37"/>
      <c r="D22" s="38"/>
      <c r="E22" s="38"/>
    </row>
    <row r="23" spans="1:6" ht="15" customHeight="1">
      <c r="A23" s="5"/>
      <c r="B23" s="6"/>
      <c r="C23" s="12"/>
      <c r="D23" s="11"/>
      <c r="E23" s="11"/>
    </row>
    <row r="24" spans="1:6" ht="15" customHeight="1">
      <c r="A24" s="7"/>
      <c r="B24" s="6"/>
      <c r="C24" s="13"/>
      <c r="D24" s="13"/>
      <c r="E24" s="13"/>
    </row>
    <row r="25" spans="1:6">
      <c r="A25" s="8"/>
      <c r="B25" s="9"/>
      <c r="C25" s="9"/>
      <c r="D25" s="9"/>
      <c r="E25" s="10"/>
    </row>
    <row r="26" spans="1:6">
      <c r="B26" s="3"/>
    </row>
    <row r="27" spans="1:6">
      <c r="B27" s="4"/>
    </row>
  </sheetData>
  <sortState ref="A5:A13">
    <sortCondition ref="A5:A13"/>
  </sortState>
  <mergeCells count="1">
    <mergeCell ref="A1:F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10" sqref="D10"/>
    </sheetView>
  </sheetViews>
  <sheetFormatPr defaultRowHeight="14.25"/>
  <cols>
    <col min="1" max="1" width="13.75" customWidth="1"/>
    <col min="2" max="2" width="16.25" customWidth="1"/>
    <col min="3" max="3" width="16.625" customWidth="1"/>
    <col min="4" max="4" width="17.875" customWidth="1"/>
  </cols>
  <sheetData>
    <row r="1" spans="1:8">
      <c r="A1" s="14" t="s">
        <v>7</v>
      </c>
      <c r="B1" s="14" t="s">
        <v>60</v>
      </c>
      <c r="C1" s="14" t="s">
        <v>66</v>
      </c>
      <c r="D1" s="14" t="s">
        <v>67</v>
      </c>
    </row>
    <row r="2" spans="1:8">
      <c r="A2" s="14" t="s">
        <v>20</v>
      </c>
      <c r="B2" s="14">
        <f>COUNTIF('audit(IZAYA)'!H:H,"male")</f>
        <v>1368</v>
      </c>
      <c r="C2" s="26">
        <f>SUMIF('audit(IZAYA)'!H:H,"male",'audit(IZAYA)'!G:G)</f>
        <v>88671955.159999818</v>
      </c>
      <c r="D2" s="26">
        <f>AVERAGEIF('audit(IZAYA)'!H:H,"male",'audit(IZAYA)'!G:G)</f>
        <v>64818.680672514485</v>
      </c>
    </row>
    <row r="3" spans="1:8">
      <c r="A3" s="14" t="s">
        <v>16</v>
      </c>
      <c r="B3" s="14">
        <f>COUNTIF('audit(IZAYA)'!H:H,"female")</f>
        <v>632</v>
      </c>
      <c r="C3" s="26">
        <f>SUMIF('audit(IZAYA)'!H:H,"female",'audit(IZAYA)'!G:G)</f>
        <v>80704964.930000052</v>
      </c>
      <c r="D3" s="26">
        <f>AVERAGEIF('audit(IZAYA)'!H:H,"female",'audit(IZAYA)'!G:G)</f>
        <v>127697.72931962034</v>
      </c>
    </row>
    <row r="5" spans="1:8">
      <c r="A5" s="1"/>
      <c r="B5" s="1"/>
      <c r="C5" s="1"/>
      <c r="E5" s="2"/>
      <c r="F5" s="2"/>
      <c r="G5" s="2"/>
      <c r="H5" s="2"/>
    </row>
    <row r="6" spans="1:8">
      <c r="A6" s="1"/>
      <c r="B6" s="1"/>
      <c r="C6" s="1"/>
      <c r="E6" s="2"/>
      <c r="F6" s="2"/>
      <c r="G6" s="2"/>
      <c r="H6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1" sqref="C11"/>
    </sheetView>
  </sheetViews>
  <sheetFormatPr defaultRowHeight="14.25"/>
  <cols>
    <col min="1" max="1" width="24.625" customWidth="1"/>
  </cols>
  <sheetData>
    <row r="1" spans="1:4">
      <c r="A1" s="14" t="s">
        <v>68</v>
      </c>
      <c r="B1" s="14" t="s">
        <v>20</v>
      </c>
      <c r="C1" s="14" t="s">
        <v>16</v>
      </c>
      <c r="D1" s="14" t="s">
        <v>60</v>
      </c>
    </row>
    <row r="2" spans="1:4">
      <c r="A2" s="14" t="s">
        <v>18</v>
      </c>
      <c r="B2" s="14">
        <f>COUNTIFS('audit(IZAYA)'!E:E,"Absent",'audit(IZAYA)'!H:H,"male")</f>
        <v>386</v>
      </c>
      <c r="C2" s="14">
        <f>COUNTIFS('audit(IZAYA)'!E:E,"Absent",'audit(IZAYA)'!H:H,"female")</f>
        <v>283</v>
      </c>
      <c r="D2" s="14">
        <f>SUM(B2:C2)</f>
        <v>669</v>
      </c>
    </row>
    <row r="3" spans="1:4">
      <c r="A3" s="14" t="s">
        <v>22</v>
      </c>
      <c r="B3" s="14">
        <f>COUNTIFS('audit(IZAYA)'!E:E,"divorced",'audit(IZAYA)'!H:H,"male")</f>
        <v>109</v>
      </c>
      <c r="C3" s="14">
        <f>COUNTIFS('audit(IZAYA)'!E:E,"divorced",'audit(IZAYA)'!H:H,"female")</f>
        <v>157</v>
      </c>
      <c r="D3" s="14">
        <f t="shared" ref="D3:D7" si="0">SUM(B3:C3)</f>
        <v>266</v>
      </c>
    </row>
    <row r="4" spans="1:4">
      <c r="A4" s="14" t="s">
        <v>25</v>
      </c>
      <c r="B4" s="14">
        <f>COUNTIFS('audit(IZAYA)'!E:E,"married",'audit(IZAYA)'!H:H,"male")</f>
        <v>823</v>
      </c>
      <c r="C4" s="14">
        <f>COUNTIFS('audit(IZAYA)'!E:E,"married",'audit(IZAYA)'!H:H,"female")</f>
        <v>94</v>
      </c>
      <c r="D4" s="14">
        <f t="shared" si="0"/>
        <v>917</v>
      </c>
    </row>
    <row r="5" spans="1:4">
      <c r="A5" s="14" t="s">
        <v>48</v>
      </c>
      <c r="B5" s="14">
        <f>COUNTIFS('audit(IZAYA)'!E:E,"married-spouse-absent",'audit(IZAYA)'!H:H,"male")</f>
        <v>12</v>
      </c>
      <c r="C5" s="14">
        <f>COUNTIFS('audit(IZAYA)'!E:E,"married-spouse-absent",'audit(IZAYA)'!H:H,"female")</f>
        <v>10</v>
      </c>
      <c r="D5" s="14">
        <f t="shared" si="0"/>
        <v>22</v>
      </c>
    </row>
    <row r="6" spans="1:4">
      <c r="A6" s="28" t="s">
        <v>14</v>
      </c>
      <c r="B6" s="14">
        <f>COUNTIFS('audit(IZAYA)'!E:E,"unmarried",'audit(IZAYA)'!H:H,"male")</f>
        <v>29</v>
      </c>
      <c r="C6" s="14">
        <f>COUNTIFS('audit(IZAYA)'!E:E,"unmarried",'audit(IZAYA)'!H:H,"female")</f>
        <v>38</v>
      </c>
      <c r="D6" s="14">
        <f t="shared" si="0"/>
        <v>67</v>
      </c>
    </row>
    <row r="7" spans="1:4">
      <c r="A7" s="41" t="s">
        <v>32</v>
      </c>
      <c r="B7" s="30">
        <f>COUNTIFS('audit(IZAYA)'!E:E,"widowed",'audit(IZAYA)'!H:H,"male")</f>
        <v>9</v>
      </c>
      <c r="C7" s="28">
        <f>COUNTIFS('audit(IZAYA)'!E:E,"widowed",'audit(IZAYA)'!H:H,"female")</f>
        <v>50</v>
      </c>
      <c r="D7" s="28">
        <f t="shared" si="0"/>
        <v>59</v>
      </c>
    </row>
    <row r="8" spans="1:4">
      <c r="A8" s="42" t="s">
        <v>60</v>
      </c>
      <c r="B8" s="29">
        <f>SUM(B2:B7)</f>
        <v>1368</v>
      </c>
      <c r="C8" s="29">
        <f t="shared" ref="C8:D8" si="1">SUM(C2:C7)</f>
        <v>632</v>
      </c>
      <c r="D8" s="29">
        <f t="shared" si="1"/>
        <v>2000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N6" sqref="N6"/>
    </sheetView>
  </sheetViews>
  <sheetFormatPr defaultRowHeight="14.25"/>
  <cols>
    <col min="1" max="1" width="14.25" customWidth="1"/>
    <col min="2" max="2" width="18" customWidth="1"/>
    <col min="3" max="3" width="17.375" customWidth="1"/>
  </cols>
  <sheetData>
    <row r="1" spans="1:3">
      <c r="A1" s="14" t="s">
        <v>7</v>
      </c>
      <c r="B1" s="14" t="s">
        <v>69</v>
      </c>
      <c r="C1" s="14" t="s">
        <v>70</v>
      </c>
    </row>
    <row r="2" spans="1:3">
      <c r="A2" s="14" t="s">
        <v>20</v>
      </c>
      <c r="B2" s="14">
        <f>SUMIF('audit(IZAYA)'!H:H,"MALE",'audit(IZAYA)'!J:J)</f>
        <v>57522</v>
      </c>
      <c r="C2" s="26">
        <f>SUMIF('audit(IZAYA)'!H:H,"MALE",'audit(IZAYA)'!I:I)</f>
        <v>116413.66666829998</v>
      </c>
    </row>
    <row r="3" spans="1:3">
      <c r="A3" s="28" t="s">
        <v>16</v>
      </c>
      <c r="B3" s="28">
        <f>SUMIF('audit(IZAYA)'!H:H,"FEMALE",'audit(IZAYA)'!J:J)</f>
        <v>22627</v>
      </c>
      <c r="C3" s="44">
        <f>SUMIF('audit(IZAYA)'!H:H,"FEMALE",'audit(IZAYA)'!I:I)</f>
        <v>18723.000000399999</v>
      </c>
    </row>
    <row r="4" spans="1:3">
      <c r="A4" s="45" t="s">
        <v>60</v>
      </c>
      <c r="B4" s="29">
        <f>SUM(B2:B3)</f>
        <v>80149</v>
      </c>
      <c r="C4" s="46">
        <f>SUM(C2:C3)</f>
        <v>135136.66666869997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0" sqref="C20"/>
    </sheetView>
  </sheetViews>
  <sheetFormatPr defaultRowHeight="14.25"/>
  <cols>
    <col min="1" max="1" width="13" customWidth="1"/>
    <col min="2" max="2" width="24.125" customWidth="1"/>
    <col min="3" max="3" width="25.25" customWidth="1"/>
  </cols>
  <sheetData>
    <row r="1" spans="1:3">
      <c r="A1" s="27" t="s">
        <v>7</v>
      </c>
      <c r="B1" s="27" t="s">
        <v>71</v>
      </c>
      <c r="C1" s="27" t="s">
        <v>72</v>
      </c>
    </row>
    <row r="2" spans="1:3">
      <c r="A2" s="27" t="s">
        <v>20</v>
      </c>
      <c r="B2" s="49">
        <f>SUMIF('audit(IZAYA)'!H:H,"male",'audit(IZAYA)'!K:K)</f>
        <v>3309945</v>
      </c>
      <c r="C2" s="27">
        <f>SUMIF('audit(IZAYA)'!H:H,"male",'audit(IZAYA)'!L:L)</f>
        <v>395</v>
      </c>
    </row>
    <row r="3" spans="1:3">
      <c r="A3" s="43" t="s">
        <v>16</v>
      </c>
      <c r="B3" s="50">
        <f>SUMIF('audit(IZAYA)'!H:H,"female",'audit(IZAYA)'!K:K)</f>
        <v>731979</v>
      </c>
      <c r="C3" s="43">
        <f>SUMIF('audit(IZAYA)'!H:H,"female",'audit(IZAYA)'!L:L)</f>
        <v>68</v>
      </c>
    </row>
    <row r="4" spans="1:3">
      <c r="A4" s="48" t="s">
        <v>60</v>
      </c>
      <c r="B4" s="51">
        <f>SUM(B2:B3)</f>
        <v>4041924</v>
      </c>
      <c r="C4" s="29">
        <f>SUM(C2:C3)</f>
        <v>463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audit(IZAYA)</vt:lpstr>
      <vt:lpstr>Employee's Age</vt:lpstr>
      <vt:lpstr>Employment|Education|Occupation</vt:lpstr>
      <vt:lpstr>Gender Based Income Table </vt:lpstr>
      <vt:lpstr>Marital Status Gender Based</vt:lpstr>
      <vt:lpstr>Deduction&amp;Hours</vt:lpstr>
      <vt:lpstr>RISK AND 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Corine O. Rufila</dc:creator>
  <cp:lastModifiedBy>User</cp:lastModifiedBy>
  <dcterms:created xsi:type="dcterms:W3CDTF">2025-07-10T12:12:32Z</dcterms:created>
  <dcterms:modified xsi:type="dcterms:W3CDTF">2025-07-15T07:03:06Z</dcterms:modified>
</cp:coreProperties>
</file>