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egina\Desktop\data analytic excel challenge\Excel_challenge\02-Homework\01-Excel\02-Case-Assignment\Instructions\"/>
    </mc:Choice>
  </mc:AlternateContent>
  <bookViews>
    <workbookView xWindow="0" yWindow="0" windowWidth="14370" windowHeight="12780"/>
  </bookViews>
  <sheets>
    <sheet name="Pivot table with categories" sheetId="2" r:id="rId1"/>
    <sheet name="Pivot table with subcategories" sheetId="3" r:id="rId2"/>
    <sheet name="PIV-TAB(PARENT CAT" sheetId="5" r:id="rId3"/>
    <sheet name="MAIN SHEET" sheetId="1" r:id="rId4"/>
    <sheet name="CAMPAING PERFORMANCE" sheetId="6" r:id="rId5"/>
    <sheet name="CENTRAL TENDENCIES" sheetId="7" r:id="rId6"/>
  </sheets>
  <definedNames>
    <definedName name="_xlnm._FilterDatabase" localSheetId="3" hidden="1">'MAIN SHEET'!$F$1:$F$4115</definedName>
  </definedNames>
  <calcPr calcId="152511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" i="7" l="1"/>
  <c r="O2" i="1"/>
  <c r="L10" i="7" l="1"/>
  <c r="L9" i="7"/>
  <c r="L8" i="7"/>
  <c r="L7" i="7"/>
  <c r="L6" i="7"/>
  <c r="L5" i="7"/>
  <c r="L4" i="7"/>
  <c r="L3" i="7"/>
  <c r="L2" i="7"/>
  <c r="E10" i="7"/>
  <c r="E9" i="7"/>
  <c r="E8" i="7"/>
  <c r="E7" i="7"/>
  <c r="E6" i="7"/>
  <c r="E5" i="7"/>
  <c r="E4" i="7"/>
  <c r="E3" i="7"/>
  <c r="D13" i="6" l="1"/>
  <c r="C13" i="6"/>
  <c r="D12" i="6"/>
  <c r="C12" i="6"/>
  <c r="D11" i="6"/>
  <c r="B12" i="6"/>
  <c r="C11" i="6"/>
  <c r="B11" i="6"/>
  <c r="D10" i="6"/>
  <c r="C10" i="6"/>
  <c r="D9" i="6"/>
  <c r="C9" i="6"/>
  <c r="D8" i="6"/>
  <c r="C8" i="6"/>
  <c r="D7" i="6"/>
  <c r="C7" i="6"/>
  <c r="B10" i="6"/>
  <c r="B9" i="6"/>
  <c r="B8" i="6"/>
  <c r="B7" i="6"/>
  <c r="E25" i="2"/>
  <c r="E24" i="2"/>
  <c r="E23" i="2"/>
  <c r="E22" i="2"/>
  <c r="E21" i="2"/>
  <c r="E20" i="2"/>
  <c r="E19" i="2"/>
  <c r="E18" i="2"/>
  <c r="D25" i="2"/>
  <c r="D24" i="2"/>
  <c r="D23" i="2"/>
  <c r="D22" i="2"/>
  <c r="D21" i="2"/>
  <c r="D20" i="2"/>
  <c r="D19" i="2"/>
  <c r="D18" i="2"/>
  <c r="C17" i="2"/>
  <c r="C24" i="2"/>
  <c r="B24" i="2"/>
  <c r="C25" i="2"/>
  <c r="C23" i="2"/>
  <c r="C22" i="2"/>
  <c r="C21" i="2"/>
  <c r="C20" i="2"/>
  <c r="C19" i="2"/>
  <c r="C18" i="2"/>
  <c r="E7" i="6" l="1"/>
  <c r="H7" i="6" s="1"/>
  <c r="E8" i="6"/>
  <c r="F8" i="6" s="1"/>
  <c r="E9" i="6"/>
  <c r="H9" i="6" s="1"/>
  <c r="E10" i="6"/>
  <c r="F10" i="6" s="1"/>
  <c r="E11" i="6"/>
  <c r="H11" i="6" s="1"/>
  <c r="E12" i="6"/>
  <c r="F12" i="6" s="1"/>
  <c r="B13" i="6"/>
  <c r="E13" i="6" s="1"/>
  <c r="G13" i="6" s="1"/>
  <c r="C6" i="6"/>
  <c r="D6" i="6"/>
  <c r="B6" i="6"/>
  <c r="C4" i="6"/>
  <c r="D4" i="6"/>
  <c r="D5" i="6"/>
  <c r="C5" i="6"/>
  <c r="B5" i="6"/>
  <c r="E5" i="6" s="1"/>
  <c r="B4" i="6"/>
  <c r="D3" i="6"/>
  <c r="C3" i="6"/>
  <c r="B3" i="6"/>
  <c r="D2" i="6"/>
  <c r="C2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17" i="2"/>
  <c r="B25" i="2"/>
  <c r="B23" i="2"/>
  <c r="B22" i="2"/>
  <c r="B21" i="2"/>
  <c r="B20" i="2"/>
  <c r="B19" i="2"/>
  <c r="B18" i="2"/>
  <c r="D17" i="2"/>
  <c r="B17" i="2"/>
  <c r="E4" i="6" l="1"/>
  <c r="F4" i="6" s="1"/>
  <c r="E2" i="6"/>
  <c r="H2" i="6" s="1"/>
  <c r="G5" i="6"/>
  <c r="E6" i="6"/>
  <c r="H6" i="6" s="1"/>
  <c r="H5" i="6"/>
  <c r="F2" i="6"/>
  <c r="F5" i="6"/>
  <c r="E3" i="6"/>
  <c r="H3" i="6" s="1"/>
  <c r="H13" i="6"/>
  <c r="F13" i="6"/>
  <c r="F11" i="6"/>
  <c r="G12" i="6"/>
  <c r="G11" i="6"/>
  <c r="H12" i="6"/>
  <c r="G10" i="6"/>
  <c r="H10" i="6"/>
  <c r="F9" i="6"/>
  <c r="G9" i="6"/>
  <c r="G8" i="6"/>
  <c r="H8" i="6"/>
  <c r="G7" i="6"/>
  <c r="F7" i="6"/>
  <c r="G2" i="6" l="1"/>
  <c r="G3" i="6"/>
  <c r="H4" i="6"/>
  <c r="G6" i="6"/>
  <c r="F6" i="6"/>
  <c r="G4" i="6"/>
  <c r="F3" i="6"/>
</calcChain>
</file>

<file path=xl/sharedStrings.xml><?xml version="1.0" encoding="utf-8"?>
<sst xmlns="http://schemas.openxmlformats.org/spreadsheetml/2006/main" count="28570" uniqueCount="8413">
  <si>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</si>
  <si>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</si>
  <si>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</si>
  <si>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</si>
  <si>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</si>
  <si>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</si>
  <si>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</si>
  <si>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</si>
  <si>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</si>
  <si>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</si>
  <si>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</si>
  <si>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</si>
  <si>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</si>
  <si>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</si>
  <si>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</si>
  <si>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</si>
  <si>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</si>
  <si>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</si>
  <si>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</si>
  <si>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</si>
  <si>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</si>
  <si>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</si>
  <si>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</si>
  <si>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</si>
  <si>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</si>
  <si>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</si>
  <si>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</si>
  <si>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</si>
  <si>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</si>
  <si>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</si>
  <si>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</si>
  <si>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</si>
  <si>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</si>
  <si>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</si>
  <si>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</si>
  <si>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</si>
  <si>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</si>
  <si>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</si>
  <si>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</si>
  <si>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</si>
  <si>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</si>
  <si>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</si>
  <si>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</si>
  <si>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</si>
  <si>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</si>
  <si>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</si>
  <si>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</si>
  <si>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</si>
  <si>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</si>
  <si>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</si>
  <si>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</si>
  <si>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</si>
  <si>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</si>
  <si>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</si>
  <si>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</si>
  <si>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</si>
  <si>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</si>
  <si>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</si>
  <si>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</si>
  <si>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</si>
  <si>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</si>
  <si>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</si>
  <si>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</si>
  <si>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</si>
  <si>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</si>
  <si>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</si>
  <si>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</si>
  <si>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</si>
  <si>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</si>
  <si>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</si>
  <si>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</si>
  <si>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</si>
  <si>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</si>
  <si>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</si>
  <si>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</si>
  <si>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</si>
  <si>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</si>
  <si>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</si>
  <si>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</si>
  <si>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</si>
  <si>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</si>
  <si>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</si>
  <si>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</si>
  <si>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</si>
  <si>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</si>
  <si>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</si>
  <si>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</si>
  <si>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</si>
  <si>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</si>
  <si>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</si>
  <si>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</si>
  <si>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</si>
  <si>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</si>
  <si>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</si>
  <si>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</si>
  <si>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</si>
  <si>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</si>
  <si>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</si>
  <si>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</si>
  <si>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</si>
  <si>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</si>
  <si>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</si>
  <si>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</si>
  <si>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</si>
  <si>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</si>
  <si>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</si>
  <si>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</si>
  <si>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</si>
  <si>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</si>
  <si>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</si>
  <si>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</si>
  <si>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</si>
  <si>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</si>
  <si>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</si>
  <si>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</si>
  <si>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</si>
  <si>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</si>
  <si>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</si>
  <si>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</si>
  <si>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</si>
  <si>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</si>
  <si>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</si>
  <si>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</si>
  <si>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</si>
  <si>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</si>
  <si>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</si>
  <si>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</si>
  <si>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</si>
  <si>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</si>
  <si>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</si>
  <si>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</si>
  <si>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</si>
  <si>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</si>
  <si>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</si>
  <si>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</si>
  <si>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</si>
  <si>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</si>
  <si>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</si>
  <si>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</si>
  <si>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</si>
  <si>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</si>
  <si>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</si>
  <si>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</si>
  <si>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</si>
  <si>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</si>
  <si>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</si>
  <si>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</si>
  <si>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</si>
  <si>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</si>
  <si>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</si>
  <si>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</si>
  <si>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</si>
  <si>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</si>
  <si>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</si>
  <si>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</si>
  <si>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</si>
  <si>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</si>
  <si>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</si>
  <si>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</si>
  <si>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</si>
  <si>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</si>
  <si>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</si>
  <si>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</si>
  <si>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</si>
  <si>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</si>
  <si>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</si>
  <si>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</si>
  <si>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</si>
  <si>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</si>
  <si>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</si>
  <si>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</si>
  <si>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</si>
  <si>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</si>
  <si>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</si>
  <si>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</si>
  <si>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</si>
  <si>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</si>
  <si>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</si>
  <si>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</si>
  <si>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</si>
  <si>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</si>
  <si>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</si>
  <si>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</si>
  <si>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</si>
  <si>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</si>
  <si>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</si>
  <si>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</si>
  <si>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</si>
  <si>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</si>
  <si>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</si>
  <si>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</si>
  <si>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</si>
  <si>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</si>
  <si>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</si>
  <si>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</si>
  <si>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</si>
  <si>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</si>
  <si>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</si>
  <si>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</si>
  <si>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</si>
  <si>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</si>
  <si>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</si>
  <si>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</si>
  <si>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</si>
  <si>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</si>
  <si>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</si>
  <si>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</si>
  <si>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</si>
  <si>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</si>
  <si>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</si>
  <si>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</si>
  <si>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</si>
  <si>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</si>
  <si>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</si>
  <si>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</si>
  <si>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</si>
  <si>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</si>
  <si>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</si>
  <si>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</si>
  <si>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</si>
  <si>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</si>
  <si>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</si>
  <si>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</si>
  <si>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</si>
  <si>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</si>
  <si>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</si>
  <si>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</si>
  <si>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</si>
  <si>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</si>
  <si>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</si>
  <si>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</si>
  <si>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</si>
  <si>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</si>
  <si>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</si>
  <si>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</si>
  <si>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</si>
  <si>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</si>
  <si>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</si>
  <si>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</si>
  <si>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</si>
  <si>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</si>
  <si>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</si>
  <si>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</si>
  <si>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</si>
  <si>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</si>
  <si>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</si>
  <si>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</si>
  <si>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</si>
  <si>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</si>
  <si>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</si>
  <si>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</si>
  <si>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</si>
  <si>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</si>
  <si>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</si>
  <si>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</si>
  <si>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</si>
  <si>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</si>
  <si>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</si>
  <si>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</si>
  <si>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</si>
  <si>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</si>
  <si>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</si>
  <si>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</si>
  <si>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</si>
  <si>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</si>
  <si>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</si>
  <si>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</si>
  <si>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</si>
  <si>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</si>
  <si>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</si>
  <si>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</si>
  <si>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</si>
  <si>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</si>
  <si>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</si>
  <si>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</si>
  <si>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</si>
  <si>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</si>
  <si>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</si>
  <si>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</si>
  <si>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</si>
  <si>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</si>
  <si>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</si>
  <si>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</si>
  <si>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</si>
  <si>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</si>
  <si>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</si>
  <si>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</si>
  <si>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</si>
  <si>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</si>
  <si>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</si>
  <si>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</si>
  <si>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</si>
  <si>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</si>
  <si>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</si>
  <si>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</si>
  <si>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</si>
  <si>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</si>
  <si>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</si>
  <si>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</si>
  <si>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</si>
  <si>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</si>
  <si>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</si>
  <si>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</si>
  <si>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</si>
  <si>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</si>
  <si>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</si>
  <si>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</si>
  <si>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</si>
  <si>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</si>
  <si>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</si>
  <si>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</si>
  <si>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</si>
  <si>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</si>
  <si>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</si>
  <si>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</si>
  <si>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</si>
  <si>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</si>
  <si>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</si>
  <si>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</si>
  <si>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</si>
  <si>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</si>
  <si>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</si>
  <si>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</si>
  <si>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</si>
  <si>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</si>
  <si>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</si>
  <si>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</si>
  <si>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</si>
  <si>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</si>
  <si>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</si>
  <si>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</si>
  <si>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</si>
  <si>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</si>
  <si>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</si>
  <si>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</si>
  <si>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</si>
  <si>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</si>
  <si>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</si>
  <si>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</si>
  <si>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</si>
  <si>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</si>
  <si>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</si>
  <si>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</si>
  <si>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</si>
  <si>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</si>
  <si>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</si>
  <si>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</si>
  <si>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</si>
  <si>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</si>
  <si>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</si>
  <si>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</si>
  <si>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</si>
  <si>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</si>
  <si>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</si>
  <si>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</si>
  <si>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</si>
  <si>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</si>
  <si>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</si>
  <si>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</si>
  <si>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</si>
  <si>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</si>
  <si>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</si>
  <si>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</si>
  <si>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</si>
  <si>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</si>
  <si>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</si>
  <si>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</si>
  <si>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</si>
  <si>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</si>
  <si>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</si>
  <si>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</si>
  <si>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</si>
  <si>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</si>
  <si>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</si>
  <si>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</si>
  <si>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</si>
  <si>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</si>
  <si>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</si>
  <si>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</si>
  <si>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</si>
  <si>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</si>
  <si>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</si>
  <si>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</si>
  <si>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</si>
  <si>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</si>
  <si>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</si>
  <si>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</si>
  <si>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</si>
  <si>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</si>
  <si>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</si>
  <si>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</si>
  <si>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</si>
  <si>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</si>
  <si>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</si>
  <si>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</si>
  <si>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</si>
  <si>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</si>
  <si>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</si>
  <si>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</si>
  <si>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</si>
  <si>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</si>
  <si>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</si>
  <si>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</si>
  <si>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</si>
  <si>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</si>
  <si>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</si>
  <si>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</si>
  <si>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</si>
  <si>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</si>
  <si>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</si>
  <si>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</si>
  <si>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</si>
  <si>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</si>
  <si>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</si>
  <si>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</si>
  <si>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</si>
  <si>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</si>
  <si>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</si>
  <si>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</si>
  <si>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</si>
  <si>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</si>
  <si>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</si>
  <si>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</si>
  <si>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</si>
  <si>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</si>
  <si>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</si>
  <si>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</si>
  <si>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</si>
  <si>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</si>
  <si>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</si>
  <si>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</si>
  <si>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</si>
  <si>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</si>
  <si>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</si>
  <si>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</si>
  <si>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</si>
  <si>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</si>
  <si>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</si>
  <si>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</si>
  <si>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</si>
  <si>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</si>
  <si>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</si>
  <si>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</si>
  <si>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</si>
  <si>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</si>
  <si>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</si>
  <si>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</si>
  <si>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</si>
  <si>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</si>
  <si>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</si>
  <si>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</si>
  <si>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</si>
  <si>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</si>
  <si>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</si>
  <si>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</si>
  <si>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</si>
  <si>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</si>
  <si>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</si>
  <si>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</si>
  <si>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</si>
  <si>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</si>
  <si>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</si>
  <si>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</si>
  <si>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</si>
  <si>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</si>
  <si>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</si>
  <si>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</si>
  <si>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</si>
  <si>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</si>
  <si>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</si>
  <si>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</si>
  <si>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</si>
  <si>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</si>
  <si>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</si>
  <si>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</si>
  <si>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</si>
  <si>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</si>
  <si>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</si>
  <si>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</si>
  <si>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</si>
  <si>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</si>
  <si>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</si>
  <si>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</si>
  <si>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</si>
  <si>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</si>
  <si>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</si>
  <si>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</si>
  <si>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</si>
  <si>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</si>
  <si>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</si>
  <si>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</si>
  <si>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</si>
  <si>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</si>
  <si>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</si>
  <si>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</si>
  <si>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</si>
  <si>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</si>
  <si>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</si>
  <si>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</si>
  <si>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</si>
  <si>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</si>
  <si>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</si>
  <si>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</si>
  <si>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</si>
  <si>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</si>
  <si>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</si>
  <si>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</si>
  <si>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</si>
  <si>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</si>
  <si>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</si>
  <si>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</si>
  <si>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</si>
  <si>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</si>
  <si>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</si>
  <si>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</si>
  <si>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</si>
  <si>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</si>
  <si>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</si>
  <si>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</si>
  <si>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</si>
  <si>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</si>
  <si>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</si>
  <si>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</si>
  <si>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</si>
  <si>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</si>
  <si>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</si>
  <si>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</si>
  <si>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</si>
  <si>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</si>
  <si>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</si>
  <si>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</si>
  <si>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</si>
  <si>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</si>
  <si>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</si>
  <si>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</si>
  <si>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</si>
  <si>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</si>
  <si>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</si>
  <si>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</si>
  <si>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</si>
  <si>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</si>
  <si>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</si>
  <si>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</si>
  <si>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</si>
  <si>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</si>
  <si>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</si>
  <si>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</si>
  <si>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</si>
  <si>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</si>
  <si>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</si>
  <si>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</si>
  <si>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</si>
  <si>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</si>
  <si>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</si>
  <si>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</si>
  <si>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</si>
  <si>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</si>
  <si>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</si>
  <si>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</si>
  <si>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</si>
  <si>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</si>
  <si>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</si>
  <si>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</si>
  <si>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</si>
  <si>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</si>
  <si>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</si>
  <si>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</si>
  <si>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</si>
  <si>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</si>
  <si>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</si>
  <si>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</si>
  <si>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</si>
  <si>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</si>
  <si>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</si>
  <si>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</si>
  <si>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</si>
  <si>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</si>
  <si>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</si>
  <si>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</si>
  <si>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</si>
  <si>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</si>
  <si>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</si>
  <si>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</si>
  <si>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</si>
  <si>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</si>
  <si>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</si>
  <si>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</si>
  <si>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</si>
  <si>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</si>
  <si>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</si>
  <si>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</si>
  <si>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</si>
  <si>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</si>
  <si>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</si>
  <si>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</si>
  <si>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</si>
  <si>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</si>
  <si>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</si>
  <si>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</si>
  <si>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</si>
  <si>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</si>
  <si>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</si>
  <si>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</si>
  <si>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</si>
  <si>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</si>
  <si>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</si>
  <si>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</si>
  <si>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</si>
  <si>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</si>
  <si>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</si>
  <si>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</si>
  <si>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</si>
  <si>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</si>
  <si>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</si>
  <si>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</si>
  <si>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</si>
  <si>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</si>
  <si>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</si>
  <si>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</si>
  <si>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</si>
  <si>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</si>
  <si>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</si>
  <si>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</si>
  <si>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</si>
  <si>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</si>
  <si>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</si>
  <si>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</si>
  <si>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</si>
  <si>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</si>
  <si>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</si>
  <si>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</si>
  <si>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</si>
  <si>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</si>
  <si>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</si>
  <si>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</si>
  <si>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</si>
  <si>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</si>
  <si>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</si>
  <si>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</si>
  <si>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</si>
  <si>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</si>
  <si>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</si>
  <si>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</si>
  <si>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</si>
  <si>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</si>
  <si>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</si>
  <si>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</si>
  <si>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</si>
  <si>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</si>
  <si>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</si>
  <si>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</si>
  <si>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</si>
  <si>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</si>
  <si>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</si>
  <si>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</si>
  <si>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</si>
  <si>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</si>
  <si>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</si>
  <si>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</si>
  <si>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</si>
  <si>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</si>
  <si>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</si>
  <si>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</si>
  <si>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</si>
  <si>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</si>
  <si>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</si>
  <si>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</si>
  <si>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</si>
  <si>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</si>
  <si>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</si>
  <si>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</si>
  <si>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</si>
  <si>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</si>
  <si>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</si>
  <si>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</si>
  <si>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</si>
  <si>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</si>
  <si>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</si>
  <si>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</si>
  <si>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</si>
  <si>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</si>
  <si>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</si>
  <si>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</si>
  <si>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</si>
  <si>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</si>
  <si>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</si>
  <si>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</si>
  <si>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</si>
  <si>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</si>
  <si>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</si>
  <si>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</si>
  <si>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</si>
  <si>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</si>
  <si>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</si>
  <si>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</si>
  <si>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</si>
  <si>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</si>
  <si>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</si>
  <si>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</si>
  <si>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</si>
  <si>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</si>
  <si>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</si>
  <si>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</si>
  <si>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</si>
  <si>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</si>
  <si>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</si>
  <si>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</si>
  <si>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</si>
  <si>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</si>
  <si>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</si>
  <si>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</si>
  <si>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</si>
  <si>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</si>
  <si>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</si>
  <si>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</si>
  <si>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</si>
  <si>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</si>
  <si>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</si>
  <si>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</si>
  <si>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</si>
  <si>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</si>
  <si>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</si>
  <si>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</si>
  <si>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</si>
  <si>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</si>
  <si>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</si>
  <si>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</si>
  <si>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</si>
  <si>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</si>
  <si>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</si>
  <si>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</si>
  <si>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</si>
  <si>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</si>
  <si>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</si>
  <si>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</si>
  <si>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</si>
  <si>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</si>
  <si>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</si>
  <si>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</si>
  <si>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</si>
  <si>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</si>
  <si>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</si>
  <si>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</si>
  <si>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</si>
  <si>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</si>
  <si>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</si>
  <si>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</si>
  <si>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</si>
  <si>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</si>
  <si>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</si>
  <si>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</si>
  <si>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</si>
  <si>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</si>
  <si>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</si>
  <si>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</si>
  <si>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</si>
  <si>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</si>
  <si>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</si>
  <si>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</si>
  <si>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</si>
  <si>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</si>
  <si>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</si>
  <si>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</si>
  <si>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</si>
  <si>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</si>
  <si>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</si>
  <si>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</si>
  <si>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</si>
  <si>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</si>
  <si>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</si>
  <si>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</si>
  <si>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</si>
  <si>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</si>
  <si>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</si>
  <si>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</si>
  <si>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</si>
  <si>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</si>
  <si>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</si>
  <si>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</si>
  <si>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</si>
  <si>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</si>
  <si>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</si>
  <si>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</si>
  <si>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</si>
  <si>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</si>
  <si>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</si>
  <si>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</si>
  <si>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</si>
  <si>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</si>
  <si>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</si>
  <si>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</si>
  <si>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</si>
  <si>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</si>
  <si>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</si>
  <si>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</si>
  <si>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</si>
  <si>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</si>
  <si>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</si>
  <si>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</si>
  <si>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</si>
  <si>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</si>
  <si>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</si>
  <si>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</si>
  <si>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</si>
  <si>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</si>
  <si>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</si>
  <si>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</si>
  <si>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</si>
  <si>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</si>
  <si>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</si>
  <si>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</si>
  <si>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</si>
  <si>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</si>
  <si>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</si>
  <si>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</si>
  <si>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</si>
  <si>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</si>
  <si>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</si>
  <si>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</si>
  <si>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</si>
  <si>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</si>
  <si>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</si>
  <si>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</si>
  <si>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</si>
  <si>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</si>
  <si>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</si>
  <si>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</si>
  <si>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</si>
  <si>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</si>
  <si>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</si>
  <si>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</si>
  <si>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</si>
  <si>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</si>
  <si>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</si>
  <si>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</si>
  <si>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</si>
  <si>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</si>
  <si>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</si>
  <si>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</si>
  <si>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</si>
  <si>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</si>
  <si>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</si>
  <si>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</si>
  <si>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</si>
  <si>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</si>
  <si>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</si>
  <si>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</si>
  <si>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</si>
  <si>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</si>
  <si>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</si>
  <si>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</si>
  <si>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</si>
  <si>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</si>
  <si>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</si>
  <si>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</si>
  <si>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</si>
  <si>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</si>
  <si>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</si>
  <si>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</si>
  <si>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</si>
  <si>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</si>
  <si>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</si>
  <si>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</si>
  <si>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</si>
  <si>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</si>
  <si>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</si>
  <si>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</si>
  <si>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</si>
  <si>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</si>
  <si>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</si>
  <si>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</si>
  <si>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</si>
  <si>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</si>
  <si>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</si>
  <si>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</si>
  <si>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</si>
  <si>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</si>
  <si>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</si>
  <si>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</si>
  <si>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</si>
  <si>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</si>
  <si>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</si>
  <si>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</si>
  <si>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</si>
  <si>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</si>
  <si>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</si>
  <si>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</si>
  <si>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</si>
  <si>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</si>
  <si>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</si>
  <si>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</si>
  <si>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</si>
  <si>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</si>
  <si>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</si>
  <si>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</si>
  <si>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</si>
  <si>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</si>
  <si>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</si>
  <si>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</si>
  <si>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</si>
  <si>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</si>
  <si>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</si>
  <si>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</si>
  <si>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</si>
  <si>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</si>
  <si>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</si>
  <si>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</si>
  <si>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</si>
  <si>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</si>
  <si>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</si>
  <si>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</si>
  <si>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</si>
  <si>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</si>
  <si>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</si>
  <si>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</si>
  <si>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</si>
  <si>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</si>
  <si>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</si>
  <si>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</si>
  <si>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</si>
  <si>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</si>
  <si>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</si>
  <si>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</si>
  <si>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</si>
  <si>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</si>
  <si>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</si>
  <si>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</si>
  <si>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</si>
  <si>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</si>
  <si>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</si>
  <si>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</si>
  <si>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</si>
  <si>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</si>
  <si>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</si>
  <si>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</si>
  <si>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</si>
  <si>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</si>
  <si>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</si>
  <si>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</si>
  <si>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</si>
  <si>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</si>
  <si>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</si>
  <si>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</si>
  <si>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</si>
  <si>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</si>
  <si>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</si>
  <si>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</si>
  <si>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</si>
  <si>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</si>
  <si>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</si>
  <si>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</si>
  <si>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</si>
  <si>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</si>
  <si>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</si>
  <si>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</si>
  <si>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</si>
  <si>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</si>
  <si>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</si>
  <si>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</si>
  <si>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</si>
  <si>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</si>
  <si>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</si>
  <si>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</si>
  <si>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</si>
  <si>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</si>
  <si>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</si>
  <si>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</si>
  <si>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</si>
  <si>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</si>
  <si>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</si>
  <si>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</si>
  <si>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</si>
  <si>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</si>
  <si>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</si>
  <si>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</si>
  <si>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</si>
  <si>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</si>
  <si>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</si>
  <si>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</si>
  <si>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</si>
  <si>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</si>
  <si>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</si>
  <si>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</si>
  <si>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</si>
  <si>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</si>
  <si>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</si>
  <si>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</si>
  <si>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</si>
  <si>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</si>
  <si>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</si>
  <si>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</si>
  <si>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</si>
  <si>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</si>
  <si>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</si>
  <si>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</si>
  <si>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</si>
  <si>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</si>
  <si>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</si>
  <si>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</si>
  <si>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</si>
  <si>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</si>
  <si>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</si>
  <si>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</si>
  <si>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</si>
  <si>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</si>
  <si>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</si>
  <si>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</si>
  <si>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</si>
  <si>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</si>
  <si>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</si>
  <si>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</si>
  <si>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</si>
  <si>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</si>
  <si>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</si>
  <si>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</si>
  <si>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</si>
  <si>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</si>
  <si>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</si>
  <si>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</si>
  <si>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</si>
  <si>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</si>
  <si>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</si>
  <si>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</si>
  <si>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</si>
  <si>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</si>
  <si>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</si>
  <si>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</si>
  <si>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</si>
  <si>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</si>
  <si>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</si>
  <si>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</si>
  <si>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</si>
  <si>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</si>
  <si>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</si>
  <si>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</si>
  <si>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</si>
  <si>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</si>
  <si>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</si>
  <si>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</si>
  <si>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</si>
  <si>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</si>
  <si>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</si>
  <si>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</si>
  <si>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</si>
  <si>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</si>
  <si>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</si>
  <si>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</si>
  <si>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</si>
  <si>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</si>
  <si>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</si>
  <si>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</si>
  <si>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</si>
  <si>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</si>
  <si>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</si>
  <si>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</si>
  <si>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</si>
  <si>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</si>
  <si>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</si>
  <si>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</si>
  <si>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</si>
  <si>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</si>
  <si>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</si>
  <si>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</si>
  <si>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</si>
  <si>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</si>
  <si>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</si>
  <si>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</si>
  <si>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</si>
  <si>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</si>
  <si>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</si>
  <si>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</si>
  <si>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</si>
  <si>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</si>
  <si>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</si>
  <si>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</si>
  <si>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</si>
  <si>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</si>
  <si>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</si>
  <si>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</si>
  <si>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</si>
  <si>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</si>
  <si>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</si>
  <si>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</si>
  <si>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</si>
  <si>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</si>
  <si>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</si>
  <si>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</si>
  <si>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</si>
  <si>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</si>
  <si>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</si>
  <si>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</si>
  <si>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</si>
  <si>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</si>
  <si>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</si>
  <si>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</si>
  <si>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</si>
  <si>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</si>
  <si>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</si>
  <si>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</si>
  <si>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</si>
  <si>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</si>
  <si>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</si>
  <si>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</si>
  <si>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</si>
  <si>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</si>
  <si>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</si>
  <si>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</si>
  <si>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</si>
  <si>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</si>
  <si>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</si>
  <si>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</si>
  <si>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</si>
  <si>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</si>
  <si>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</si>
  <si>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</si>
  <si>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</si>
  <si>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</si>
  <si>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</si>
  <si>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</si>
  <si>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</si>
  <si>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</si>
  <si>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</si>
  <si>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</si>
  <si>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</si>
  <si>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</si>
  <si>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</si>
  <si>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</si>
  <si>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</si>
  <si>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</si>
  <si>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</si>
  <si>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</si>
  <si>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</si>
  <si>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</si>
  <si>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</si>
  <si>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</si>
  <si>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</si>
  <si>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</si>
  <si>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</si>
  <si>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</si>
  <si>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</si>
  <si>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</si>
  <si>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</si>
  <si>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</si>
  <si>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</si>
  <si>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</si>
  <si>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</si>
  <si>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</si>
  <si>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</si>
  <si>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</si>
  <si>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</si>
  <si>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</si>
  <si>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</si>
  <si>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</si>
  <si>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</si>
  <si>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</si>
  <si>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</si>
  <si>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</si>
  <si>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</si>
  <si>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</si>
  <si>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</si>
  <si>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</si>
  <si>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</si>
  <si>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</si>
  <si>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</si>
  <si>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</si>
  <si>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</si>
  <si>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</si>
  <si>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</si>
  <si>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</si>
  <si>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</si>
  <si>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</si>
  <si>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</si>
  <si>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</si>
  <si>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</si>
  <si>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</si>
  <si>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</si>
  <si>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</si>
  <si>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</si>
  <si>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</si>
  <si>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</si>
  <si>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</si>
  <si>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</si>
  <si>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</si>
  <si>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</si>
  <si>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</si>
  <si>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</si>
  <si>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</si>
  <si>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</si>
  <si>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</si>
  <si>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</si>
  <si>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</si>
  <si>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</si>
  <si>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</si>
  <si>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</si>
  <si>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</si>
  <si>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</si>
  <si>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</si>
  <si>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</si>
  <si>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</si>
  <si>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</si>
  <si>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</si>
  <si>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</si>
  <si>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</si>
  <si>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</si>
  <si>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</si>
  <si>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</si>
  <si>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</si>
  <si>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</si>
  <si>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</si>
  <si>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</si>
  <si>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</si>
  <si>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</si>
  <si>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</si>
  <si>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</si>
  <si>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</si>
  <si>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</si>
  <si>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</si>
  <si>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</si>
  <si>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</si>
  <si>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</si>
  <si>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</si>
  <si>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</si>
  <si>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</si>
  <si>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</si>
  <si>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</si>
  <si>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</si>
  <si>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</si>
  <si>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</si>
  <si>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</si>
  <si>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</si>
  <si>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</si>
  <si>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</si>
  <si>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</si>
  <si>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</si>
  <si>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</si>
  <si>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</si>
  <si>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</si>
  <si>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</si>
  <si>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</si>
  <si>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</si>
  <si>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</si>
  <si>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</si>
  <si>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</si>
  <si>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</si>
  <si>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</si>
  <si>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</si>
  <si>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</si>
  <si>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</si>
  <si>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</si>
  <si>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</si>
  <si>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</si>
  <si>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</si>
  <si>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</si>
  <si>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</si>
  <si>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</si>
  <si>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</si>
  <si>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</si>
  <si>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</si>
  <si>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</si>
  <si>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</si>
  <si>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</si>
  <si>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</si>
  <si>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</si>
  <si>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</si>
  <si>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</si>
  <si>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</si>
  <si>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</si>
  <si>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</si>
  <si>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</si>
  <si>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</si>
  <si>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</si>
  <si>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</si>
  <si>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</si>
  <si>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</si>
  <si>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</si>
  <si>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</si>
  <si>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</si>
  <si>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</si>
  <si>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</si>
  <si>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</si>
  <si>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</si>
  <si>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</si>
  <si>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</si>
  <si>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</si>
  <si>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</si>
  <si>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</si>
  <si>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</si>
  <si>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</si>
  <si>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</si>
  <si>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</si>
  <si>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</si>
  <si>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</si>
  <si>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</si>
  <si>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</si>
  <si>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</si>
  <si>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</si>
  <si>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</si>
  <si>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</si>
  <si>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</si>
  <si>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</si>
  <si>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</si>
  <si>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</si>
  <si>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</si>
  <si>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</si>
  <si>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</si>
  <si>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</si>
  <si>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</si>
  <si>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</si>
  <si>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</si>
  <si>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</si>
  <si>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</si>
  <si>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</si>
  <si>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</si>
  <si>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</si>
  <si>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</si>
  <si>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</si>
  <si>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</si>
  <si>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</si>
  <si>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</si>
  <si>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</si>
  <si>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</si>
  <si>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</si>
  <si>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</si>
  <si>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</si>
  <si>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</si>
  <si>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</si>
  <si>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</si>
  <si>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</si>
  <si>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</si>
  <si>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</si>
  <si>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</si>
  <si>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</si>
  <si>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</si>
  <si>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</si>
  <si>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</si>
  <si>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</si>
  <si>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</si>
  <si>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</si>
  <si>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</si>
  <si>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</si>
  <si>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</si>
  <si>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</si>
  <si>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</si>
  <si>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</si>
  <si>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</si>
  <si>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</si>
  <si>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</si>
  <si>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</si>
  <si>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</si>
  <si>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</si>
  <si>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</si>
  <si>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</si>
  <si>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</si>
  <si>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</si>
  <si>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</si>
  <si>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</si>
  <si>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</si>
  <si>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</si>
  <si>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</si>
  <si>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</si>
  <si>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</si>
  <si>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</si>
  <si>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</si>
  <si>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</si>
  <si>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</si>
  <si>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</si>
  <si>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</si>
  <si>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</si>
  <si>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</si>
  <si>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</si>
  <si>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</si>
  <si>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</si>
  <si>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</si>
  <si>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</si>
  <si>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</si>
  <si>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</si>
  <si>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</si>
  <si>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</si>
  <si>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</si>
  <si>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</si>
  <si>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</si>
  <si>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</si>
  <si>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</si>
  <si>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</si>
  <si>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</si>
  <si>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</si>
  <si>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</si>
  <si>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</si>
  <si>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</si>
  <si>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</si>
  <si>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</si>
  <si>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</si>
  <si>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</si>
  <si>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</si>
  <si>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</si>
  <si>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</si>
  <si>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</si>
  <si>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</si>
  <si>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</si>
  <si>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</si>
  <si>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</si>
  <si>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</si>
  <si>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</si>
  <si>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</si>
  <si>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</si>
  <si>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</si>
  <si>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</si>
  <si>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</si>
  <si>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</si>
  <si>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</si>
  <si>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</si>
  <si>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</si>
  <si>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</si>
  <si>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</si>
  <si>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</si>
  <si>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</si>
  <si>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</si>
  <si>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</si>
  <si>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</si>
  <si>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</si>
  <si>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</si>
  <si>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</si>
  <si>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</si>
  <si>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</si>
  <si>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</si>
  <si>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</si>
  <si>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</si>
  <si>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</si>
  <si>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</si>
  <si>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</si>
  <si>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</si>
  <si>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</si>
  <si>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</si>
  <si>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</si>
  <si>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</si>
  <si>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</si>
  <si>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</si>
  <si>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</si>
  <si>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</si>
  <si>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</si>
  <si>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</si>
  <si>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</si>
  <si>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</si>
  <si>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</si>
  <si>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</si>
  <si>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</si>
  <si>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</si>
  <si>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</si>
  <si>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</si>
  <si>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</si>
  <si>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</si>
  <si>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</si>
  <si>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</si>
  <si>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</si>
  <si>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</si>
  <si>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</si>
  <si>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</si>
  <si>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</si>
  <si>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</si>
  <si>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</si>
  <si>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</si>
  <si>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</si>
  <si>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</si>
  <si>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</si>
  <si>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</si>
  <si>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</si>
  <si>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</si>
  <si>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</si>
  <si>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</si>
  <si>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</si>
  <si>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</si>
  <si>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</si>
  <si>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</si>
  <si>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</si>
  <si>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</si>
  <si>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</si>
  <si>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</si>
  <si>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</si>
  <si>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</si>
  <si>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</si>
  <si>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</si>
  <si>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</si>
  <si>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</si>
  <si>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</si>
  <si>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</si>
  <si>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</si>
  <si>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</si>
  <si>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</si>
  <si>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</si>
  <si>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</si>
  <si>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</si>
  <si>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</si>
  <si>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</si>
  <si>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</si>
  <si>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</si>
  <si>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</si>
  <si>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</si>
  <si>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</si>
  <si>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</si>
  <si>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</si>
  <si>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</si>
  <si>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</si>
  <si>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</si>
  <si>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</si>
  <si>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</si>
  <si>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</si>
  <si>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</si>
  <si>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</si>
  <si>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</si>
  <si>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</si>
  <si>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</si>
  <si>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</si>
  <si>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</si>
  <si>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</si>
  <si>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</si>
  <si>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</si>
  <si>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</si>
  <si>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</si>
  <si>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</si>
  <si>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</si>
  <si>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</si>
  <si>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</si>
  <si>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</si>
  <si>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</si>
  <si>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</si>
  <si>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</si>
  <si>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</si>
  <si>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</si>
  <si>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</si>
  <si>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</si>
  <si>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</si>
  <si>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</si>
  <si>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</si>
  <si>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</si>
  <si>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</si>
  <si>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</si>
  <si>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</si>
  <si>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</si>
  <si>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</si>
  <si>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</si>
  <si>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</si>
  <si>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</si>
  <si>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</si>
  <si>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</si>
  <si>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</si>
  <si>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</si>
  <si>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</si>
  <si>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</si>
  <si>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</si>
  <si>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</si>
  <si>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</si>
  <si>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</si>
  <si>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</si>
  <si>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</si>
  <si>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</si>
  <si>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</si>
  <si>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</si>
  <si>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</si>
  <si>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</si>
  <si>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</si>
  <si>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</si>
  <si>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</si>
  <si>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</si>
  <si>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</si>
  <si>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</si>
  <si>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</si>
  <si>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</si>
  <si>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</si>
  <si>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</si>
  <si>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</si>
  <si>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</si>
  <si>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</si>
  <si>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</si>
  <si>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</si>
  <si>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</si>
  <si>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</si>
  <si>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</si>
  <si>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</si>
  <si>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</si>
  <si>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</si>
  <si>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</si>
  <si>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</si>
  <si>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</si>
  <si>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</si>
  <si>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</si>
  <si>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</si>
  <si>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</si>
  <si>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</si>
  <si>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</si>
  <si>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</si>
  <si>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</si>
  <si>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</si>
  <si>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</si>
  <si>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</si>
  <si>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</si>
  <si>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</si>
  <si>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</si>
  <si>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</si>
  <si>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</si>
  <si>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</si>
  <si>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</si>
  <si>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</si>
  <si>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</si>
  <si>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</si>
  <si>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</si>
  <si>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</si>
  <si>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</si>
  <si>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</si>
  <si>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</si>
  <si>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</si>
  <si>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</si>
  <si>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</si>
  <si>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</si>
  <si>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</si>
  <si>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</si>
  <si>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</si>
  <si>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</si>
  <si>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</si>
  <si>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</si>
  <si>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</si>
  <si>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</si>
  <si>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</si>
  <si>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</si>
  <si>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</si>
  <si>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</si>
  <si>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</si>
  <si>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</si>
  <si>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</si>
  <si>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</si>
  <si>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</si>
  <si>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</si>
  <si>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</si>
  <si>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</si>
  <si>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</si>
  <si>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</si>
  <si>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</si>
  <si>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</si>
  <si>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</si>
  <si>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</si>
  <si>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</si>
  <si>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</si>
  <si>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</si>
  <si>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</si>
  <si>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</si>
  <si>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</si>
  <si>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</si>
  <si>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</si>
  <si>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</si>
  <si>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</si>
  <si>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</si>
  <si>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</si>
  <si>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</si>
  <si>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</si>
  <si>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</si>
  <si>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</si>
  <si>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</si>
  <si>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</si>
  <si>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</si>
  <si>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</si>
  <si>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</si>
  <si>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</si>
  <si>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</si>
  <si>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</si>
  <si>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</si>
  <si>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</si>
  <si>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</si>
  <si>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</si>
  <si>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</si>
  <si>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</si>
  <si>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</si>
  <si>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</si>
  <si>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</si>
  <si>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</si>
  <si>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</si>
  <si>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</si>
  <si>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</si>
  <si>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</si>
  <si>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</si>
  <si>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</si>
  <si>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</si>
  <si>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</si>
  <si>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</si>
  <si>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</si>
  <si>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</si>
  <si>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</si>
  <si>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</si>
  <si>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</si>
  <si>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</si>
  <si>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</si>
  <si>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</si>
  <si>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</si>
  <si>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</si>
  <si>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</si>
  <si>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</si>
  <si>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</si>
  <si>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</si>
  <si>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</si>
  <si>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</si>
  <si>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</si>
  <si>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</si>
  <si>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</si>
  <si>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</si>
  <si>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</si>
  <si>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</si>
  <si>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</si>
  <si>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</si>
  <si>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</si>
  <si>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</si>
  <si>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</si>
  <si>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</si>
  <si>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</si>
  <si>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</si>
  <si>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</si>
  <si>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</si>
  <si>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</si>
  <si>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</si>
  <si>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</si>
  <si>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</si>
  <si>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</si>
  <si>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</si>
  <si>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</si>
  <si>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</si>
  <si>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</si>
  <si>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</si>
  <si>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</si>
  <si>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</si>
  <si>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</si>
  <si>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</si>
  <si>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</si>
  <si>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</si>
  <si>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</si>
  <si>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</si>
  <si>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</si>
  <si>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</si>
  <si>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</si>
  <si>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</si>
  <si>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</si>
  <si>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</si>
  <si>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</si>
  <si>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</si>
  <si>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</si>
  <si>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</si>
  <si>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</si>
  <si>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</si>
  <si>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</si>
  <si>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</si>
  <si>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</si>
  <si>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</si>
  <si>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</si>
  <si>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</si>
  <si>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</si>
  <si>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</si>
  <si>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</si>
  <si>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</si>
  <si>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</si>
  <si>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</si>
  <si>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</si>
  <si>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</si>
  <si>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</si>
  <si>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</si>
  <si>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</si>
  <si>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</si>
  <si>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</si>
  <si>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</si>
  <si>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</si>
  <si>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</si>
  <si>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</si>
  <si>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</si>
  <si>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</si>
  <si>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</si>
  <si>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</si>
  <si>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</si>
  <si>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</si>
  <si>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</si>
  <si>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</si>
  <si>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</si>
  <si>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</si>
  <si>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</si>
  <si>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</si>
  <si>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</si>
  <si>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</si>
  <si>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</si>
  <si>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</si>
  <si>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</si>
  <si>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</si>
  <si>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</si>
  <si>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</si>
  <si>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</si>
  <si>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</si>
  <si>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</si>
  <si>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</si>
  <si>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</si>
  <si>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</si>
  <si>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</si>
  <si>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</si>
  <si>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</si>
  <si>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</si>
  <si>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</si>
  <si>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</si>
  <si>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</si>
  <si>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</si>
  <si>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</si>
  <si>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</si>
  <si>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</si>
  <si>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</si>
  <si>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</si>
  <si>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</si>
  <si>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</si>
  <si>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</si>
  <si>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</si>
  <si>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</si>
  <si>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</si>
  <si>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</si>
  <si>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</si>
  <si>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</si>
  <si>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</si>
  <si>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</si>
  <si>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</si>
  <si>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</si>
  <si>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</si>
  <si>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</si>
  <si>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</si>
  <si>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</si>
  <si>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</si>
  <si>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</si>
  <si>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</si>
  <si>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</si>
  <si>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</si>
  <si>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</si>
  <si>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</si>
  <si>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</si>
  <si>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</si>
  <si>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</si>
  <si>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</si>
  <si>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</si>
  <si>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</si>
  <si>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</si>
  <si>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</si>
  <si>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</si>
  <si>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</si>
  <si>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</si>
  <si>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</si>
  <si>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</si>
  <si>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</si>
  <si>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</si>
  <si>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</si>
  <si>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</si>
  <si>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</si>
  <si>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</si>
  <si>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</si>
  <si>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</si>
  <si>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</si>
  <si>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</si>
  <si>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</si>
  <si>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</si>
  <si>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</si>
  <si>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</si>
  <si>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</si>
  <si>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</si>
  <si>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</si>
  <si>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</si>
  <si>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</si>
  <si>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</si>
  <si>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</si>
  <si>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</si>
  <si>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</si>
  <si>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</si>
  <si>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</si>
  <si>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</si>
  <si>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</si>
  <si>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</si>
  <si>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</si>
  <si>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</si>
  <si>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</si>
  <si>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</si>
  <si>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</si>
  <si>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</si>
  <si>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</si>
  <si>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</si>
  <si>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</si>
  <si>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</si>
  <si>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</si>
  <si>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</si>
  <si>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</si>
  <si>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</si>
  <si>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</si>
  <si>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</si>
  <si>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</si>
  <si>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</si>
  <si>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</si>
  <si>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</si>
  <si>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</si>
  <si>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</si>
  <si>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</si>
  <si>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</si>
  <si>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</si>
  <si>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</si>
  <si>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</si>
  <si>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</si>
  <si>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</si>
  <si>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</si>
  <si>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</si>
  <si>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</si>
  <si>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</si>
  <si>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</si>
  <si>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</si>
  <si>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</si>
  <si>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</si>
  <si>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</si>
  <si>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</si>
  <si>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</si>
  <si>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</si>
  <si>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</si>
  <si>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</si>
  <si>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</si>
  <si>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</si>
  <si>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</si>
  <si>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</si>
  <si>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</si>
  <si>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</si>
  <si>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</si>
  <si>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</si>
  <si>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</si>
  <si>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</si>
  <si>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</si>
  <si>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</si>
  <si>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</si>
  <si>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</si>
  <si>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</si>
  <si>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</si>
  <si>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</si>
  <si>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</si>
  <si>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</si>
  <si>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</si>
  <si>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</si>
  <si>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</si>
  <si>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</si>
  <si>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</si>
  <si>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</si>
  <si>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</si>
  <si>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</si>
  <si>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</si>
  <si>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</si>
  <si>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</si>
  <si>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</si>
  <si>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</si>
  <si>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</si>
  <si>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</si>
  <si>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</si>
  <si>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</si>
  <si>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</si>
  <si>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</si>
  <si>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</si>
  <si>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</si>
  <si>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</si>
  <si>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</si>
  <si>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</si>
  <si>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</si>
  <si>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</si>
  <si>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</si>
  <si>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</si>
  <si>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</si>
  <si>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</si>
  <si>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</si>
  <si>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</si>
  <si>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</si>
  <si>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</si>
  <si>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</si>
  <si>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</si>
  <si>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</si>
  <si>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</si>
  <si>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</si>
  <si>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</si>
  <si>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</si>
  <si>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</si>
  <si>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</si>
  <si>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</si>
  <si>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</si>
  <si>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</si>
  <si>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</si>
  <si>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</si>
  <si>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</si>
  <si>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</si>
  <si>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</si>
  <si>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</si>
  <si>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</si>
  <si>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</si>
  <si>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</si>
  <si>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</si>
  <si>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</si>
  <si>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</si>
  <si>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</si>
  <si>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</si>
  <si>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</si>
  <si>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</si>
  <si>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</si>
  <si>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</si>
  <si>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</si>
  <si>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</si>
  <si>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</si>
  <si>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</si>
  <si>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</si>
  <si>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</si>
  <si>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</si>
  <si>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</si>
  <si>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</si>
  <si>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</si>
  <si>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</si>
  <si>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</si>
  <si>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</si>
  <si>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</si>
  <si>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</si>
  <si>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</si>
  <si>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</si>
  <si>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</si>
  <si>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</si>
  <si>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</si>
  <si>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</si>
  <si>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</si>
  <si>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</si>
  <si>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</si>
  <si>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</si>
  <si>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</si>
  <si>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</si>
  <si>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</si>
  <si>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</si>
  <si>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</si>
  <si>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</si>
  <si>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</si>
  <si>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</si>
  <si>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</si>
  <si>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</si>
  <si>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</si>
  <si>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</si>
  <si>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</si>
  <si>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</si>
  <si>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</si>
  <si>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</si>
  <si>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</si>
  <si>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</si>
  <si>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</si>
  <si>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</si>
  <si>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</si>
  <si>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</si>
  <si>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</si>
  <si>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</si>
  <si>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</si>
  <si>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</si>
  <si>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</si>
  <si>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</si>
  <si>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</si>
  <si>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</si>
  <si>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</si>
  <si>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</si>
  <si>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</si>
  <si>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</si>
  <si>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</si>
  <si>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</si>
  <si>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</si>
  <si>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</si>
  <si>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</si>
  <si>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</si>
  <si>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</si>
  <si>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</si>
  <si>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</si>
  <si>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</si>
  <si>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</si>
  <si>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</si>
  <si>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</si>
  <si>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</si>
  <si>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</si>
  <si>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</si>
  <si>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</si>
  <si>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</si>
  <si>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</si>
  <si>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</si>
  <si>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</si>
  <si>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</si>
  <si>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</si>
  <si>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</si>
  <si>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</si>
  <si>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</si>
  <si>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</si>
  <si>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</si>
  <si>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</si>
  <si>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</si>
  <si>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</si>
  <si>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</si>
  <si>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</si>
  <si>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</si>
  <si>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</si>
  <si>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</si>
  <si>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</si>
  <si>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</si>
  <si>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</si>
  <si>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</si>
  <si>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</si>
  <si>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</si>
  <si>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</si>
  <si>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</si>
  <si>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</si>
  <si>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</si>
  <si>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</si>
  <si>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</si>
  <si>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</si>
  <si>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</si>
  <si>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</si>
  <si>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</si>
  <si>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</si>
  <si>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</si>
  <si>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</si>
  <si>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</si>
  <si>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</si>
  <si>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</si>
  <si>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</si>
  <si>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</si>
  <si>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</si>
  <si>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</si>
  <si>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</si>
  <si>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</si>
  <si>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</si>
  <si>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</si>
  <si>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</si>
  <si>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</si>
  <si>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</si>
  <si>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</si>
  <si>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</si>
  <si>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</si>
  <si>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</si>
  <si>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</si>
  <si>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</si>
  <si>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</si>
  <si>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</si>
  <si>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</si>
  <si>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</si>
  <si>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</si>
  <si>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</si>
  <si>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</si>
  <si>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</si>
  <si>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</si>
  <si>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</si>
  <si>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</si>
  <si>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</si>
  <si>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</si>
  <si>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</si>
  <si>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</si>
  <si>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</si>
  <si>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</si>
  <si>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</si>
  <si>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</si>
  <si>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</si>
  <si>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</si>
  <si>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</si>
  <si>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</si>
  <si>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</si>
  <si>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</si>
  <si>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</si>
  <si>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</si>
  <si>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</si>
  <si>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</si>
  <si>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</si>
  <si>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</si>
  <si>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</si>
  <si>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</si>
  <si>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</si>
  <si>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</si>
  <si>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</si>
  <si>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</si>
  <si>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</si>
  <si>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</si>
  <si>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</si>
  <si>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</si>
  <si>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</si>
  <si>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</si>
  <si>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</si>
  <si>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</si>
  <si>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</si>
  <si>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</si>
  <si>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</si>
  <si>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</si>
  <si>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</si>
  <si>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</si>
  <si>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</si>
  <si>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</si>
  <si>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</si>
  <si>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</si>
  <si>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</si>
  <si>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</si>
  <si>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</si>
  <si>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</si>
  <si>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</si>
  <si>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</si>
  <si>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</si>
  <si>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</si>
  <si>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</si>
  <si>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</si>
  <si>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</si>
  <si>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</si>
  <si>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</si>
  <si>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</si>
  <si>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</si>
  <si>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</si>
  <si>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</si>
  <si>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</si>
  <si>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</si>
  <si>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</si>
  <si>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</si>
  <si>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</si>
  <si>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</si>
  <si>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</si>
  <si>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</si>
  <si>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</si>
  <si>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</si>
  <si>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</si>
  <si>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</si>
  <si>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</si>
  <si>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</si>
  <si>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</si>
  <si>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</si>
  <si>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</si>
  <si>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</si>
  <si>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</si>
  <si>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</si>
  <si>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</si>
  <si>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</si>
  <si>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</si>
  <si>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</si>
  <si>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</si>
  <si>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</si>
  <si>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</si>
  <si>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</si>
  <si>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</si>
  <si>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</si>
  <si>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</si>
  <si>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</si>
  <si>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</si>
  <si>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</si>
  <si>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</si>
  <si>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</si>
  <si>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</si>
  <si>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</si>
  <si>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</si>
  <si>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</si>
  <si>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</si>
  <si>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</si>
  <si>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</si>
  <si>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</si>
  <si>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</si>
  <si>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</si>
  <si>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</si>
  <si>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</si>
  <si>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</si>
  <si>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</si>
  <si>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</si>
  <si>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</si>
  <si>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</si>
  <si>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</si>
  <si>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</si>
  <si>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</si>
  <si>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</si>
  <si>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</si>
  <si>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</si>
  <si>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</si>
  <si>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</si>
  <si>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</si>
  <si>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</si>
  <si>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</si>
  <si>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</si>
  <si>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</si>
  <si>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</si>
  <si>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</si>
  <si>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</si>
  <si>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</si>
  <si>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</si>
  <si>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</si>
  <si>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</si>
  <si>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</si>
  <si>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</si>
  <si>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</si>
  <si>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</si>
  <si>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</si>
  <si>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</si>
  <si>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</si>
  <si>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</si>
  <si>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</si>
  <si>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</si>
  <si>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</si>
  <si>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</si>
  <si>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</si>
  <si>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</si>
  <si>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</si>
  <si>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</si>
  <si>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</si>
  <si>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</si>
  <si>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</si>
  <si>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</si>
  <si>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</si>
  <si>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</si>
  <si>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</si>
  <si>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</si>
  <si>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</si>
  <si>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</si>
  <si>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</si>
  <si>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</si>
  <si>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</si>
  <si>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</si>
  <si>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</si>
  <si>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</si>
  <si>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</si>
  <si>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</si>
  <si>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</si>
  <si>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</si>
  <si>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</si>
  <si>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</si>
  <si>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</si>
  <si>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</si>
  <si>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</si>
  <si>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</si>
  <si>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</si>
  <si>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</si>
  <si>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</si>
  <si>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</si>
  <si>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</si>
  <si>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</si>
  <si>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</si>
  <si>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</si>
  <si>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</si>
  <si>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</si>
  <si>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</si>
  <si>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</si>
  <si>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</si>
  <si>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</si>
  <si>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</si>
  <si>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</si>
  <si>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</si>
  <si>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</si>
  <si>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</si>
  <si>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</si>
  <si>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</si>
  <si>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</si>
  <si>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</si>
  <si>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</si>
  <si>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</si>
  <si>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</si>
  <si>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</si>
  <si>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</si>
  <si>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</si>
  <si>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</si>
  <si>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</si>
  <si>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</si>
  <si>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</si>
  <si>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</si>
  <si>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</si>
  <si>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</si>
  <si>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</si>
  <si>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</si>
  <si>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</si>
  <si>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</si>
  <si>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</si>
  <si>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</si>
  <si>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</si>
  <si>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</si>
  <si>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</si>
  <si>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</si>
  <si>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</si>
  <si>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</si>
  <si>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</si>
  <si>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</si>
  <si>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</si>
  <si>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</si>
  <si>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</si>
  <si>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</si>
  <si>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</si>
  <si>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</si>
  <si>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</si>
  <si>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</si>
  <si>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</si>
  <si>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</si>
  <si>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</si>
  <si>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</si>
  <si>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</si>
  <si>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</si>
  <si>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</si>
  <si>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</si>
  <si>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</si>
  <si>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</si>
  <si>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</si>
  <si>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</si>
  <si>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</si>
  <si>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</si>
  <si>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</si>
  <si>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</si>
  <si>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</si>
  <si>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</si>
  <si>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</si>
  <si>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</si>
  <si>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</si>
  <si>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</si>
  <si>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</si>
  <si>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</si>
  <si>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</si>
  <si>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</si>
  <si>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</si>
  <si>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</si>
  <si>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</si>
  <si>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</si>
  <si>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</si>
  <si>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</si>
  <si>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</si>
  <si>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</si>
  <si>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</si>
  <si>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</si>
  <si>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</si>
  <si>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</si>
  <si>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</si>
  <si>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</si>
  <si>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</si>
  <si>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</si>
  <si>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</si>
  <si>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</si>
  <si>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</si>
  <si>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</si>
  <si>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</si>
  <si>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</si>
  <si>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</si>
  <si>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</si>
  <si>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</si>
  <si>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</si>
  <si>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</si>
  <si>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</si>
  <si>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</si>
  <si>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</si>
  <si>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</si>
  <si>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</si>
  <si>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</si>
  <si>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</si>
  <si>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</si>
  <si>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</si>
  <si>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</si>
  <si>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</si>
  <si>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</si>
  <si>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</si>
  <si>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</si>
  <si>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</si>
  <si>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</si>
  <si>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</si>
  <si>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</si>
  <si>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</si>
  <si>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</si>
  <si>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</si>
  <si>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</si>
  <si>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</si>
  <si>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</si>
  <si>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</si>
  <si>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</si>
  <si>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</si>
  <si>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</si>
  <si>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</si>
  <si>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</si>
  <si>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</si>
  <si>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</si>
  <si>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</si>
  <si>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</si>
  <si>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</si>
  <si>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</si>
  <si>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</si>
  <si>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</si>
  <si>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</si>
  <si>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</si>
  <si>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</si>
  <si>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</si>
  <si>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</si>
  <si>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</si>
  <si>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</si>
  <si>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</si>
  <si>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</si>
  <si>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</si>
  <si>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</si>
  <si>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</si>
  <si>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</si>
  <si>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</si>
  <si>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</si>
  <si>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</si>
  <si>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</si>
  <si>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</si>
  <si>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</si>
  <si>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</si>
  <si>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</si>
  <si>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</si>
  <si>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</si>
  <si>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</si>
  <si>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</si>
  <si>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</si>
  <si>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</si>
  <si>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</si>
  <si>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</si>
  <si>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</si>
  <si>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</si>
  <si>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</si>
  <si>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</si>
  <si>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</si>
  <si>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</si>
  <si>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</si>
  <si>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</si>
  <si>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</si>
  <si>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</si>
  <si>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</si>
  <si>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</si>
  <si>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</si>
  <si>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</si>
  <si>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</si>
  <si>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</si>
  <si>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</si>
  <si>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</si>
  <si>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</si>
  <si>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</si>
  <si>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</si>
  <si>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</si>
  <si>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</si>
  <si>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</si>
  <si>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</si>
  <si>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</si>
  <si>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</si>
  <si>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</si>
  <si>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</si>
  <si>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</si>
  <si>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</si>
  <si>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</si>
  <si>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</si>
  <si>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</si>
  <si>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</si>
  <si>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</si>
  <si>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</si>
  <si>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</si>
  <si>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</si>
  <si>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</si>
  <si>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</si>
  <si>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</si>
  <si>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</si>
  <si>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</si>
  <si>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</si>
  <si>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</si>
  <si>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</si>
  <si>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</si>
  <si>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</si>
  <si>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</si>
  <si>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</si>
  <si>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</si>
  <si>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</si>
  <si>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</si>
  <si>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</si>
  <si>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</si>
  <si>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</si>
  <si>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</si>
  <si>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</si>
  <si>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</si>
  <si>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</si>
  <si>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</si>
  <si>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</si>
  <si>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</si>
  <si>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</si>
  <si>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</si>
  <si>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</si>
  <si>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</si>
  <si>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</si>
  <si>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</si>
  <si>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</si>
  <si>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</si>
  <si>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</si>
  <si>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</si>
  <si>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</si>
  <si>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</si>
  <si>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</si>
  <si>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</si>
  <si>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</si>
  <si>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</si>
  <si>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</si>
  <si>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</si>
  <si>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</si>
  <si>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</si>
  <si>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</si>
  <si>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</si>
  <si>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</si>
  <si>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</si>
  <si>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</si>
  <si>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</si>
  <si>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</si>
  <si>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</si>
  <si>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</si>
  <si>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</si>
  <si>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</si>
  <si>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</si>
  <si>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</si>
  <si>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</si>
  <si>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</si>
  <si>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</si>
  <si>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</si>
  <si>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</si>
  <si>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</si>
  <si>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</si>
  <si>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</si>
  <si>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</si>
  <si>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</si>
  <si>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</si>
  <si>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</si>
  <si>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</si>
  <si>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</si>
  <si>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</si>
  <si>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</si>
  <si>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</si>
  <si>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</si>
  <si>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</si>
  <si>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</si>
  <si>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</si>
  <si>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</si>
  <si>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</si>
  <si>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</si>
  <si>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</si>
  <si>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</si>
  <si>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</si>
  <si>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</si>
  <si>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</si>
  <si>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</si>
  <si>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</si>
  <si>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</si>
  <si>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</si>
  <si>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</si>
  <si>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</si>
  <si>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</si>
  <si>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</si>
  <si>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</si>
  <si>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</si>
  <si>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</si>
  <si>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</si>
  <si>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</si>
  <si>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</si>
  <si>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</si>
  <si>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</si>
  <si>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</si>
  <si>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</si>
  <si>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</si>
  <si>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</si>
  <si>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</si>
  <si>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</si>
  <si>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</si>
  <si>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</si>
  <si>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</si>
  <si>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</si>
  <si>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</si>
  <si>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</si>
  <si>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</si>
  <si>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</si>
  <si>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</si>
  <si>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</si>
  <si>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</si>
  <si>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</si>
  <si>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</si>
  <si>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</si>
  <si>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</si>
  <si>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</si>
  <si>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</si>
  <si>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</si>
  <si>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</si>
  <si>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</si>
  <si>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</si>
  <si>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</si>
  <si>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</si>
  <si>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</si>
  <si>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</si>
  <si>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</si>
  <si>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</si>
  <si>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</si>
  <si>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</si>
  <si>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</si>
  <si>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</si>
  <si>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</si>
  <si>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</si>
  <si>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</si>
  <si>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</si>
  <si>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</si>
  <si>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</si>
  <si>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</si>
  <si>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</si>
  <si>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</si>
  <si>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</si>
  <si>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</si>
  <si>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</si>
  <si>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</si>
  <si>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</si>
  <si>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</si>
  <si>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</si>
  <si>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</si>
  <si>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</si>
  <si>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</si>
  <si>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</si>
  <si>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</si>
  <si>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</si>
  <si>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</si>
  <si>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</si>
  <si>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</si>
  <si>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</si>
  <si>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</si>
  <si>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</si>
  <si>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</si>
  <si>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</si>
  <si>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</si>
  <si>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</si>
  <si>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</si>
  <si>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</si>
  <si>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</si>
  <si>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</si>
  <si>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</si>
  <si>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</si>
  <si>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</si>
  <si>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</si>
  <si>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</si>
  <si>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</si>
  <si>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</si>
  <si>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</si>
  <si>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</si>
  <si>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</si>
  <si>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</si>
  <si>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</si>
  <si>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</si>
  <si>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</si>
  <si>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</si>
  <si>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</si>
  <si>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</si>
  <si>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</si>
  <si>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</si>
  <si>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</si>
  <si>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</si>
  <si>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</si>
  <si>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</si>
  <si>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</si>
  <si>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</si>
  <si>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</si>
  <si>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</si>
  <si>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</si>
  <si>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</si>
  <si>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</si>
  <si>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</si>
  <si>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</si>
  <si>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</si>
  <si>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</si>
  <si>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</si>
  <si>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</si>
  <si>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</si>
  <si>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</si>
  <si>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</si>
  <si>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</si>
  <si>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</si>
  <si>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</si>
  <si>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</si>
  <si>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</si>
  <si>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</si>
  <si>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</si>
  <si>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</si>
  <si>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</si>
  <si>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</si>
  <si>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</si>
  <si>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</si>
  <si>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</si>
  <si>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</si>
  <si>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</si>
  <si>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</si>
  <si>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</si>
  <si>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</si>
  <si>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</si>
  <si>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</si>
  <si>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</si>
  <si>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</si>
  <si>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</si>
  <si>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</si>
  <si>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</si>
  <si>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</si>
  <si>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</si>
  <si>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</si>
  <si>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</si>
  <si>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</si>
  <si>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</si>
  <si>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</si>
  <si>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</si>
  <si>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</si>
  <si>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</si>
  <si>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</si>
  <si>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</si>
  <si>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</si>
  <si>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</si>
  <si>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</si>
  <si>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</si>
  <si>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</si>
  <si>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</si>
  <si>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</si>
  <si>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</si>
  <si>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</si>
  <si>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</si>
  <si>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</si>
  <si>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</si>
  <si>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</si>
  <si>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</si>
  <si>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</si>
  <si>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</si>
  <si>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</si>
  <si>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</si>
  <si>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</si>
  <si>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</si>
  <si>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</si>
  <si>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</si>
  <si>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</si>
  <si>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</si>
  <si>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</si>
  <si>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</si>
  <si>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</si>
  <si>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</si>
  <si>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</si>
  <si>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</si>
  <si>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</si>
  <si>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</si>
  <si>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</si>
  <si>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</si>
  <si>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</si>
  <si>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</si>
  <si>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</si>
  <si>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</si>
  <si>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</si>
  <si>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</si>
  <si>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</si>
  <si>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</si>
  <si>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</si>
  <si>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</si>
  <si>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</si>
  <si>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</si>
  <si>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</si>
  <si>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</si>
  <si>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</si>
  <si>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</si>
  <si>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</si>
  <si>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</si>
  <si>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</si>
  <si>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</si>
  <si>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</si>
  <si>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</si>
  <si>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</si>
  <si>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</si>
  <si>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</si>
  <si>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</si>
  <si>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</si>
  <si>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</si>
  <si>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</si>
  <si>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</si>
  <si>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</si>
  <si>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</si>
  <si>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</si>
  <si>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</si>
  <si>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</si>
  <si>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</si>
  <si>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</si>
  <si>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</si>
  <si>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</si>
  <si>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</si>
  <si>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</si>
  <si>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</si>
  <si>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</si>
  <si>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</si>
  <si>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</si>
  <si>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</si>
  <si>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</si>
  <si>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</si>
  <si>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</si>
  <si>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</si>
  <si>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</si>
  <si>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</si>
  <si>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</si>
  <si>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</si>
  <si>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</si>
  <si>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</si>
  <si>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</si>
  <si>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</si>
  <si>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</si>
  <si>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</si>
  <si>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</si>
  <si>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</si>
  <si>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</si>
  <si>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</si>
  <si>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</si>
  <si>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</si>
  <si>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</si>
  <si>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</si>
  <si>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</si>
  <si>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</si>
  <si>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</si>
  <si>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</si>
  <si>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</si>
  <si>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</si>
  <si>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</si>
  <si>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</si>
  <si>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</si>
  <si>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</si>
  <si>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</si>
  <si>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</si>
  <si>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</si>
  <si>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</si>
  <si>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</si>
  <si>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</si>
  <si>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</si>
  <si>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</si>
  <si>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</si>
  <si>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</si>
  <si>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</si>
  <si>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</si>
  <si>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</si>
  <si>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</si>
  <si>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</si>
  <si>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</si>
  <si>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</si>
  <si>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</si>
  <si>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</si>
  <si>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</si>
  <si>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</si>
  <si>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</si>
  <si>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</si>
  <si>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</si>
  <si>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</si>
  <si>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</si>
  <si>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</si>
  <si>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</si>
  <si>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</si>
  <si>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</si>
  <si>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</si>
  <si>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</si>
  <si>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</si>
  <si>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</si>
  <si>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</si>
  <si>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</si>
  <si>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</si>
  <si>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</si>
  <si>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</si>
  <si>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</si>
  <si>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</si>
  <si>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</si>
  <si>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</si>
  <si>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</si>
  <si>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</si>
  <si>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</si>
  <si>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</si>
  <si>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</si>
  <si>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</si>
  <si>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</si>
  <si>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</si>
  <si>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</si>
  <si>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</si>
  <si>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</si>
  <si>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</si>
  <si>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</si>
  <si>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</si>
  <si>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</si>
  <si>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</si>
  <si>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</si>
  <si>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</si>
  <si>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</si>
  <si>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</si>
  <si>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</si>
  <si>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</si>
  <si>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</si>
  <si>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</si>
  <si>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</si>
  <si>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</si>
  <si>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</si>
  <si>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</si>
  <si>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</si>
  <si>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</si>
  <si>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</si>
  <si>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</si>
  <si>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</si>
  <si>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</si>
  <si>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</si>
  <si>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</si>
  <si>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</si>
  <si>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</si>
  <si>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</si>
  <si>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</si>
  <si>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</si>
  <si>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</si>
  <si>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</si>
  <si>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</si>
  <si>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</si>
  <si>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</si>
  <si>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</si>
  <si>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</si>
  <si>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</si>
  <si>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</si>
  <si>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</si>
  <si>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</si>
  <si>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</si>
  <si>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</si>
  <si>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</si>
  <si>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</si>
  <si>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</si>
  <si>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</si>
  <si>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</si>
  <si>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</si>
  <si>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</si>
  <si>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</si>
  <si>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</si>
  <si>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</si>
  <si>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</si>
  <si>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</si>
  <si>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</si>
  <si>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</si>
  <si>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</si>
  <si>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</si>
  <si>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</si>
  <si>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</si>
  <si>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</si>
  <si>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</si>
  <si>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</si>
  <si>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</si>
  <si>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</si>
  <si>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</si>
  <si>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</si>
  <si>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</si>
  <si>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</si>
  <si>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</si>
  <si>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</si>
  <si>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</si>
  <si>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</si>
  <si>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</si>
  <si>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</si>
  <si>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</si>
  <si>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</si>
  <si>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</si>
  <si>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</si>
  <si>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</si>
  <si>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</si>
  <si>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</si>
  <si>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</si>
  <si>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</si>
  <si>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</si>
  <si>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</si>
  <si>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</si>
  <si>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</si>
  <si>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</si>
  <si>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</si>
  <si>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</si>
  <si>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</si>
  <si>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</si>
  <si>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</si>
  <si>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</si>
  <si>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</si>
  <si>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</si>
  <si>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</si>
  <si>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</si>
  <si>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</si>
  <si>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</si>
  <si>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</si>
  <si>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</si>
  <si>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</si>
  <si>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</si>
  <si>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</si>
  <si>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</si>
  <si>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</si>
  <si>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</si>
  <si>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</si>
  <si>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</si>
  <si>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</si>
  <si>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</si>
  <si>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</si>
  <si>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</si>
  <si>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</si>
  <si>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</si>
  <si>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</si>
  <si>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</si>
  <si>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</si>
  <si>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</si>
  <si>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</si>
  <si>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</si>
  <si>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</si>
  <si>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</si>
  <si>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</si>
  <si>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</si>
  <si>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</si>
  <si>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</si>
  <si>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</si>
  <si>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</si>
  <si>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</si>
  <si>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</si>
  <si>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</si>
  <si>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</si>
  <si>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</si>
  <si>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</si>
  <si>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</si>
  <si>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</si>
  <si>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</si>
  <si>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</si>
  <si>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</si>
  <si>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</si>
  <si>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</si>
  <si>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</si>
  <si>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</si>
  <si>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</si>
  <si>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</si>
  <si>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</si>
  <si>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</si>
  <si>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</si>
  <si>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</si>
  <si>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</si>
  <si>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</si>
  <si>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</si>
  <si>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</si>
  <si>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</si>
  <si>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</si>
  <si>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</si>
  <si>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</si>
  <si>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</si>
  <si>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</si>
  <si>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</si>
  <si>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</si>
  <si>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</si>
  <si>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</si>
  <si>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</si>
  <si>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</si>
  <si>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</si>
  <si>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</si>
  <si>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</si>
  <si>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</si>
  <si>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</si>
  <si>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</si>
  <si>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</si>
  <si>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</si>
  <si>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</si>
  <si>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</si>
  <si>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</si>
  <si>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</si>
  <si>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</si>
  <si>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</si>
  <si>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</si>
  <si>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</si>
  <si>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</si>
  <si>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</si>
  <si>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</si>
  <si>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</si>
  <si>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</si>
  <si>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</si>
  <si>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</si>
  <si>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</si>
  <si>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</si>
  <si>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</si>
  <si>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</si>
  <si>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</si>
  <si>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</si>
  <si>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</si>
  <si>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</si>
  <si>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</si>
  <si>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</si>
  <si>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</si>
  <si>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</si>
  <si>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</si>
  <si>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</si>
  <si>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</si>
  <si>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</si>
  <si>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</si>
  <si>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</si>
  <si>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</si>
  <si>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</si>
  <si>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</si>
  <si>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</si>
  <si>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</si>
  <si>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</si>
  <si>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</si>
  <si>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</si>
  <si>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</si>
  <si>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</si>
  <si>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</si>
  <si>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</si>
  <si>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</si>
  <si>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</si>
  <si>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</si>
  <si>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</si>
  <si>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</si>
  <si>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</si>
  <si>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</si>
  <si>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</si>
  <si>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</si>
  <si>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</si>
  <si>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</si>
  <si>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</si>
  <si>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</si>
  <si>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</si>
  <si>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</si>
  <si>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</si>
  <si>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</si>
  <si>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</si>
  <si>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</si>
  <si>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</si>
  <si>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</si>
  <si>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</si>
  <si>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</si>
  <si>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</si>
  <si>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</si>
  <si>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</si>
  <si>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</si>
  <si>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</si>
  <si>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</si>
  <si>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</si>
  <si>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</si>
  <si>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</si>
  <si>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</si>
  <si>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</si>
  <si>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</si>
  <si>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</si>
  <si>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</si>
  <si>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</si>
  <si>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</si>
  <si>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</si>
  <si>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</si>
  <si>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</si>
  <si>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</si>
  <si>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</si>
  <si>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</si>
  <si>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</si>
  <si>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</si>
  <si>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</si>
  <si>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</si>
  <si>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</si>
  <si>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</si>
  <si>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</si>
  <si>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</si>
  <si>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</si>
  <si>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</si>
  <si>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</si>
  <si>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</si>
  <si>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</si>
  <si>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</si>
  <si>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</si>
  <si>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</si>
  <si>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</si>
  <si>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</si>
  <si>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</si>
  <si>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</si>
  <si>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</si>
  <si>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</si>
  <si>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</si>
  <si>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</si>
  <si>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</si>
  <si>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</si>
  <si>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</si>
  <si>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</si>
  <si>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</si>
  <si>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</si>
  <si>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</si>
  <si>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</si>
  <si>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</si>
  <si>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</si>
  <si>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</si>
  <si>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</si>
  <si>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</si>
  <si>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</si>
  <si>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</si>
  <si>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</si>
  <si>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</si>
  <si>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</si>
  <si>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</si>
  <si>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</si>
  <si>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</si>
  <si>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</si>
  <si>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</si>
  <si>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</si>
  <si>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</si>
  <si>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</si>
  <si>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</si>
  <si>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</si>
  <si>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</si>
  <si>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</si>
  <si>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</si>
  <si>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</si>
  <si>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</si>
  <si>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</si>
  <si>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</si>
  <si>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</si>
  <si>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</si>
  <si>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</si>
  <si>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</si>
  <si>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</si>
  <si>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</si>
  <si>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</si>
  <si>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</si>
  <si>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</si>
  <si>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</si>
  <si>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</si>
  <si>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</si>
  <si>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</si>
  <si>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</si>
  <si>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</si>
  <si>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</si>
  <si>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</si>
  <si>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</si>
  <si>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</si>
  <si>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</si>
  <si>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</si>
  <si>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</si>
  <si>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</si>
  <si>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</si>
  <si>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</si>
  <si>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</si>
  <si>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</si>
  <si>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</si>
  <si>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</si>
  <si>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</si>
  <si>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</si>
  <si>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</si>
  <si>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</si>
  <si>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</si>
  <si>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</si>
  <si>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</si>
  <si>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</si>
  <si>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</si>
  <si>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</si>
  <si>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</si>
  <si>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</si>
  <si>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</si>
  <si>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</si>
  <si>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</si>
  <si>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</si>
  <si>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</si>
  <si>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</si>
  <si>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</si>
  <si>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</si>
  <si>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</si>
  <si>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</si>
  <si>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</si>
  <si>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</si>
  <si>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</si>
  <si>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</si>
  <si>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</si>
  <si>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</si>
  <si>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</si>
  <si>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</si>
  <si>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</si>
  <si>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</si>
  <si>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</si>
  <si>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</si>
  <si>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</si>
  <si>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</si>
  <si>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</si>
  <si>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</si>
  <si>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</si>
  <si>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</si>
  <si>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</si>
  <si>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</si>
  <si>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</si>
  <si>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</si>
  <si>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</si>
  <si>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</si>
  <si>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</si>
  <si>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</si>
  <si>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</si>
  <si>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</si>
  <si>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</si>
  <si>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</si>
  <si>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</si>
  <si>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</si>
  <si>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</si>
  <si>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</si>
  <si>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</si>
  <si>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</si>
  <si>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</si>
  <si>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</si>
  <si>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</si>
  <si>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</si>
  <si>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</si>
  <si>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</si>
  <si>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</si>
  <si>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</si>
  <si>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</si>
  <si>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</si>
  <si>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</si>
  <si>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</si>
  <si>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</si>
  <si>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</si>
  <si>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</si>
  <si>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</si>
  <si>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</si>
  <si>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</si>
  <si>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</si>
  <si>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</si>
  <si>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</si>
  <si>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</si>
  <si>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</si>
  <si>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</si>
  <si>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</si>
  <si>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</si>
  <si>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</si>
  <si>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</si>
  <si>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</si>
  <si>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</si>
  <si>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</si>
  <si>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</si>
  <si>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</si>
  <si>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</si>
  <si>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</si>
  <si>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</si>
  <si>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</si>
  <si>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</si>
  <si>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</si>
  <si>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</si>
  <si>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</si>
  <si>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</si>
  <si>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</si>
  <si>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</si>
  <si>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</si>
  <si>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</si>
  <si>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</si>
  <si>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</si>
  <si>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</si>
  <si>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</si>
  <si>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</si>
  <si>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</si>
  <si>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</si>
  <si>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</si>
  <si>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</si>
  <si>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</si>
  <si>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</si>
  <si>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</si>
  <si>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</si>
  <si>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</si>
  <si>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</si>
  <si>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</si>
  <si>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</si>
  <si>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</si>
  <si>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</si>
  <si>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</si>
  <si>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</si>
  <si>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</si>
  <si>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</si>
  <si>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</si>
  <si>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</si>
  <si>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</si>
  <si>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</si>
  <si>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</si>
  <si>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</si>
  <si>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</si>
  <si>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</si>
  <si>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</si>
  <si>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</si>
  <si>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</si>
  <si>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</si>
  <si>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</si>
  <si>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</si>
  <si>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</si>
  <si>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</si>
  <si>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</si>
  <si>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</si>
  <si>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</si>
  <si>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</si>
  <si>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</si>
  <si>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</si>
  <si>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</si>
  <si>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</si>
  <si>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</si>
  <si>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</si>
  <si>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</si>
  <si>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</si>
  <si>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</si>
  <si>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</si>
  <si>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</si>
  <si>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</si>
  <si>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</si>
  <si>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</si>
  <si>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</si>
  <si>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</si>
  <si>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</si>
  <si>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</si>
  <si>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</si>
  <si>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</si>
  <si>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</si>
  <si>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</si>
  <si>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</si>
  <si>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</si>
  <si>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</si>
  <si>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</si>
  <si>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</si>
  <si>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</si>
  <si>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</si>
  <si>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</si>
  <si>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</si>
  <si>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</si>
  <si>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</si>
  <si>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</si>
  <si>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</si>
  <si>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</si>
  <si>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</si>
  <si>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</si>
  <si>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</si>
  <si>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</si>
  <si>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</si>
  <si>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</si>
  <si>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</si>
  <si>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</si>
  <si>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</si>
  <si>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</si>
  <si>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</si>
  <si>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</si>
  <si>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</si>
  <si>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</si>
  <si>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</si>
  <si>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</si>
  <si>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</si>
  <si>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</si>
  <si>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</si>
  <si>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</si>
  <si>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</si>
  <si>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</si>
  <si>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</si>
  <si>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</si>
  <si>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</si>
  <si>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</si>
  <si>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</si>
  <si>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</si>
  <si>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</si>
  <si>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</si>
  <si>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</si>
  <si>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</si>
  <si>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</si>
  <si>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</si>
  <si>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</si>
  <si>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</si>
  <si>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</si>
  <si>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</si>
  <si>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</si>
  <si>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</si>
  <si>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</si>
  <si>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</si>
  <si>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</si>
  <si>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</si>
  <si>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</si>
  <si>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</si>
  <si>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</si>
  <si>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</si>
  <si>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</si>
  <si>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</si>
  <si>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</si>
  <si>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</si>
  <si>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</si>
  <si>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</si>
  <si>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</si>
  <si>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</si>
  <si>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</si>
  <si>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</si>
  <si>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</si>
  <si>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</si>
  <si>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</si>
  <si>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</si>
  <si>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</si>
  <si>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</si>
  <si>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</si>
  <si>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</si>
  <si>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</si>
  <si>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</si>
  <si>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</si>
  <si>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</si>
  <si>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</si>
  <si>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</si>
  <si>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</si>
  <si>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</si>
  <si>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</si>
  <si>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</si>
  <si>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</si>
  <si>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</si>
  <si>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</si>
  <si>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</si>
  <si>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</si>
  <si>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</si>
  <si>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</si>
  <si>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</si>
  <si>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</si>
  <si>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</si>
  <si>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</si>
  <si>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</si>
  <si>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</si>
  <si>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</si>
  <si>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</si>
  <si>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</si>
  <si>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</si>
  <si>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</si>
  <si>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</si>
  <si>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</si>
  <si>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</si>
  <si>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</si>
  <si>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</si>
  <si>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</si>
  <si>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</si>
  <si>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</si>
  <si>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</si>
  <si>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</si>
  <si>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</si>
  <si>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</si>
  <si>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</si>
  <si>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</si>
  <si>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</si>
  <si>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</si>
  <si>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</si>
  <si>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</si>
  <si>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</si>
  <si>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</si>
  <si>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</si>
  <si>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</si>
  <si>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</si>
  <si>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</si>
  <si>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</si>
  <si>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</si>
  <si>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</si>
  <si>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</si>
  <si>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</si>
  <si>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</si>
  <si>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</si>
  <si>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</si>
  <si>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</si>
  <si>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</si>
  <si>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</si>
  <si>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</si>
  <si>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</si>
  <si>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</si>
  <si>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</si>
  <si>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</si>
  <si>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</si>
  <si>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</si>
  <si>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</si>
  <si>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</si>
  <si>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</si>
  <si>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</si>
  <si>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</si>
  <si>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</si>
  <si>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</si>
  <si>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</si>
  <si>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</si>
  <si>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</si>
  <si>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</si>
  <si>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</si>
  <si>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</si>
  <si>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</si>
  <si>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</si>
  <si>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</si>
  <si>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</si>
  <si>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</si>
  <si>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</si>
  <si>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</si>
  <si>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</si>
  <si>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</si>
  <si>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</si>
  <si>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</si>
  <si>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</si>
  <si>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</si>
  <si>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</si>
  <si>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</si>
  <si>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</si>
  <si>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</si>
  <si>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</si>
  <si>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</si>
  <si>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</si>
  <si>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</si>
  <si>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</si>
  <si>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</si>
  <si>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</si>
  <si>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</si>
  <si>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</si>
  <si>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</si>
  <si>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</si>
  <si>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</si>
  <si>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</si>
  <si>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</si>
  <si>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</si>
  <si>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</si>
  <si>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</si>
  <si>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</si>
  <si>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</si>
  <si>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</si>
  <si>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</si>
  <si>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</si>
  <si>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</si>
  <si>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</si>
  <si>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</si>
  <si>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</si>
  <si>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</si>
  <si>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</si>
  <si>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</si>
  <si>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</si>
  <si>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</si>
  <si>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</si>
  <si>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</si>
  <si>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</si>
  <si>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</si>
  <si>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</si>
  <si>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</si>
  <si>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</si>
  <si>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</si>
  <si>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</si>
  <si>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</si>
  <si>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</si>
  <si>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</si>
  <si>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</si>
  <si>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</si>
  <si>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</si>
  <si>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</si>
  <si>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</si>
  <si>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</si>
  <si>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</si>
  <si>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</si>
  <si>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</si>
  <si>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</si>
  <si>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</si>
  <si>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</si>
  <si>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</si>
  <si>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</si>
  <si>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</si>
  <si>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</si>
  <si>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</si>
  <si>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</si>
  <si>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</si>
  <si>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</si>
  <si>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</si>
  <si>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</si>
  <si>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</si>
  <si>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</si>
  <si>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</si>
  <si>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</si>
  <si>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</si>
  <si>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</si>
  <si>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</si>
  <si>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</si>
  <si>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</si>
  <si>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</si>
  <si>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</si>
  <si>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</si>
  <si>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</si>
  <si>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</si>
  <si>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</si>
  <si>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</si>
  <si>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</si>
  <si>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</si>
  <si>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</si>
  <si>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</si>
  <si>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</si>
  <si>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</si>
  <si>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</si>
  <si>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</si>
  <si>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</si>
  <si>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</si>
  <si>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</si>
  <si>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</si>
  <si>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</si>
  <si>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</si>
  <si>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</si>
  <si>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</si>
  <si>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</si>
  <si>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</si>
  <si>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</si>
  <si>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</si>
  <si>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</si>
  <si>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</si>
  <si>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</si>
  <si>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</si>
  <si>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</si>
  <si>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</si>
  <si>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</si>
  <si>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</si>
  <si>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</si>
  <si>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</si>
  <si>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</si>
  <si>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</si>
  <si>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</si>
  <si>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</si>
  <si>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</si>
  <si>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</si>
  <si>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</si>
  <si>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</si>
  <si>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</si>
  <si>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</si>
  <si>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</si>
  <si>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</si>
  <si>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</si>
  <si>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</si>
  <si>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</si>
  <si>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</si>
  <si>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</si>
  <si>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</si>
  <si>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</si>
  <si>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</si>
  <si>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</si>
  <si>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</si>
  <si>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</si>
  <si>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</si>
  <si>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</si>
  <si>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</si>
  <si>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</si>
  <si>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</si>
  <si>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</si>
  <si>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</si>
  <si>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</si>
  <si>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</si>
  <si>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</si>
  <si>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</si>
  <si>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</si>
  <si>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</si>
  <si>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</si>
  <si>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</si>
  <si>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</si>
  <si>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</si>
  <si>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</si>
  <si>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</si>
  <si>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</si>
  <si>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</si>
  <si>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</si>
  <si>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</si>
  <si>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</si>
  <si>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</si>
  <si>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</si>
  <si>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</si>
  <si>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</si>
  <si>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</si>
  <si>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</si>
  <si>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</si>
  <si>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</si>
  <si>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</si>
  <si>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</si>
  <si>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</si>
  <si>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</si>
  <si>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</si>
  <si>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</si>
  <si>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</si>
  <si>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</si>
  <si>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</si>
  <si>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</si>
  <si>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</si>
  <si>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</si>
  <si>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</si>
  <si>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</si>
  <si>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</si>
  <si>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</si>
  <si>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</si>
  <si>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</si>
  <si>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</si>
  <si>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</si>
  <si>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</si>
  <si>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</si>
  <si>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</si>
  <si>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</si>
  <si>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</si>
  <si>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</si>
  <si>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</si>
  <si>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</si>
  <si>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</si>
  <si>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</si>
  <si>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</si>
  <si>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</si>
  <si>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</si>
  <si>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</si>
  <si>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</si>
  <si>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</si>
  <si>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</si>
  <si>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</si>
  <si>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</si>
  <si>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</si>
  <si>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</si>
  <si>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</si>
  <si>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</si>
  <si>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</si>
  <si>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</si>
  <si>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</si>
  <si>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</si>
  <si>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</si>
  <si>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</si>
  <si>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</si>
  <si>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</si>
  <si>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</si>
  <si>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</si>
  <si>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</si>
  <si>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</si>
  <si>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</si>
  <si>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</si>
  <si>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</si>
  <si>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</si>
  <si>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</si>
  <si>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</si>
  <si>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</si>
  <si>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</si>
  <si>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</si>
  <si>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</si>
  <si>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</si>
  <si>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</si>
  <si>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</si>
  <si>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</si>
  <si>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</si>
  <si>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</si>
  <si>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</si>
  <si>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</si>
  <si>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</si>
  <si>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</si>
  <si>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</si>
  <si>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</si>
  <si>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</si>
  <si>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</si>
  <si>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</si>
  <si>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</si>
  <si>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</si>
  <si>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</si>
  <si>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</si>
  <si>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</si>
  <si>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</si>
  <si>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</si>
  <si>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</si>
  <si>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</si>
  <si>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</si>
  <si>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</si>
  <si>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</si>
  <si>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</si>
  <si>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</si>
  <si>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</si>
  <si>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</si>
  <si>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</si>
  <si>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</si>
  <si>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</si>
  <si>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</si>
  <si>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</si>
  <si>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</si>
  <si>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</si>
  <si>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</si>
  <si>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</si>
  <si>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</si>
  <si>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</si>
  <si>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</si>
  <si>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</si>
  <si>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</si>
  <si>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</si>
  <si>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</si>
  <si>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</si>
  <si>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</si>
  <si>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</si>
  <si>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</si>
  <si>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</si>
  <si>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</si>
  <si>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</si>
  <si>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</si>
  <si>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</si>
  <si>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</si>
  <si>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</si>
  <si>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</si>
  <si>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</si>
  <si>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</si>
  <si>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</si>
  <si>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</si>
  <si>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</si>
  <si>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</si>
  <si>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</si>
  <si>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</si>
  <si>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</si>
  <si>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</si>
  <si>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</si>
  <si>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</si>
  <si>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</si>
  <si>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</si>
  <si>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</si>
  <si>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</si>
  <si>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</si>
  <si>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</si>
  <si>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</si>
  <si>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</si>
  <si>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</si>
  <si>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</si>
  <si>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</si>
  <si>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</si>
  <si>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</si>
  <si>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</si>
  <si>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</si>
  <si>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</si>
  <si>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</si>
  <si>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</si>
  <si>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</si>
  <si>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</si>
  <si>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</si>
  <si>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</si>
  <si>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</si>
  <si>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</si>
  <si>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</si>
  <si>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</si>
  <si>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</si>
  <si>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</si>
  <si>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</si>
  <si>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</si>
  <si>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</si>
  <si>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</si>
  <si>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</si>
  <si>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</si>
  <si>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</si>
  <si>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</si>
  <si>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</si>
  <si>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</si>
  <si>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</si>
  <si>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</si>
  <si>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</si>
  <si>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</si>
  <si>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</si>
  <si>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</si>
  <si>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</si>
  <si>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</si>
  <si>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</si>
  <si>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</si>
  <si>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</si>
  <si>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</si>
  <si>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</si>
  <si>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</si>
  <si>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</si>
  <si>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</si>
  <si>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</si>
  <si>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</si>
  <si>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</si>
  <si>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</si>
  <si>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</si>
  <si>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</si>
  <si>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</si>
  <si>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</si>
  <si>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</si>
  <si>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</si>
  <si>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</si>
  <si>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</si>
  <si>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</si>
  <si>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</si>
  <si>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</si>
  <si>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</si>
  <si>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</si>
  <si>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</si>
  <si>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</si>
  <si>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</si>
  <si>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</si>
  <si>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</si>
  <si>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</si>
  <si>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</si>
  <si>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</si>
  <si>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</si>
  <si>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</si>
  <si>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</si>
  <si>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</si>
  <si>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</si>
  <si>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</si>
  <si>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</si>
  <si>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</si>
  <si>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</si>
  <si>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</si>
  <si>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</si>
  <si>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</si>
  <si>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</si>
  <si>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</si>
  <si>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</si>
  <si>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</si>
  <si>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</si>
  <si>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</si>
  <si>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</si>
  <si>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</si>
  <si>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</si>
  <si>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</si>
  <si>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</si>
  <si>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</si>
  <si>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</si>
  <si>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</si>
  <si>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</si>
  <si>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</si>
  <si>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</si>
  <si>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</si>
  <si>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</si>
  <si>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</si>
  <si>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</si>
  <si>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</si>
  <si>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</si>
  <si>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</si>
  <si>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</si>
  <si>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</si>
  <si>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</si>
  <si>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</si>
  <si>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</si>
  <si>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</si>
  <si>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</si>
  <si>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</si>
  <si>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</si>
  <si>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</si>
  <si>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</si>
  <si>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</si>
  <si>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</si>
  <si>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</si>
  <si>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</si>
  <si>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</si>
  <si>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</si>
  <si>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</si>
  <si>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</si>
  <si>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</si>
  <si>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</si>
  <si>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</si>
  <si>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</si>
  <si>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</si>
  <si>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</si>
  <si>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</si>
  <si>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</si>
  <si>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</si>
  <si>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</si>
  <si>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</si>
  <si>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</si>
  <si>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</si>
  <si>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</si>
  <si>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</si>
  <si>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</si>
  <si>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</si>
  <si>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</si>
  <si>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</si>
  <si>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</si>
  <si>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</si>
  <si>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</si>
  <si>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</si>
  <si>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</si>
  <si>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</si>
  <si>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</si>
  <si>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</si>
  <si>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</si>
  <si>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</si>
  <si>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</si>
  <si>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</si>
  <si>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</si>
  <si>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</si>
  <si>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</si>
  <si>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</si>
  <si>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</si>
  <si>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</si>
  <si>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</si>
  <si>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</si>
  <si>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</si>
  <si>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</si>
  <si>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</si>
  <si>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</si>
  <si>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</si>
  <si>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</si>
  <si>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</si>
  <si>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</si>
  <si>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</si>
  <si>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</si>
  <si>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</si>
  <si>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</si>
  <si>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</si>
  <si>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</si>
  <si>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</si>
  <si>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</si>
  <si>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</si>
  <si>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</si>
  <si>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</si>
  <si>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</si>
  <si>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</si>
  <si>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</si>
  <si>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</si>
  <si>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</si>
  <si>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</si>
  <si>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</si>
  <si>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</si>
  <si>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</si>
  <si>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</si>
  <si>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</si>
  <si>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</si>
  <si>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</si>
  <si>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</si>
  <si>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</si>
  <si>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</si>
  <si>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</si>
  <si>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</si>
  <si>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</si>
  <si>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</si>
  <si>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</si>
  <si>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</si>
  <si>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</si>
  <si>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</si>
  <si>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</si>
  <si>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</si>
  <si>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</si>
  <si>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</si>
  <si>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</si>
  <si>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</si>
  <si>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</si>
  <si>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</si>
  <si>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</si>
  <si>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</si>
  <si>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</si>
  <si>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</si>
  <si>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</si>
  <si>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</si>
  <si>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</si>
  <si>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</si>
  <si>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</si>
  <si>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</si>
  <si>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</si>
  <si>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</si>
  <si>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</si>
  <si>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</si>
  <si>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</si>
  <si>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</si>
  <si>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</si>
  <si>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</si>
  <si>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</si>
  <si>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</si>
  <si>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</si>
  <si>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</si>
  <si>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</si>
  <si>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</si>
  <si>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</si>
  <si>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</si>
  <si>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</si>
  <si>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</si>
  <si>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</si>
  <si>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</si>
  <si>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</si>
  <si>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</si>
  <si>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</si>
  <si>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</si>
  <si>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</si>
  <si>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</si>
  <si>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</si>
  <si>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</si>
  <si>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</si>
  <si>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</si>
  <si>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</si>
  <si>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</si>
  <si>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</si>
  <si>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</si>
  <si>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</si>
  <si>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</si>
  <si>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</si>
  <si>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</si>
  <si>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</si>
  <si>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</si>
  <si>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</si>
  <si>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</si>
  <si>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</si>
  <si>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</si>
  <si>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</si>
  <si>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</si>
  <si>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</si>
  <si>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</si>
  <si>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</si>
  <si>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</si>
  <si>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</si>
  <si>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</si>
  <si>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</si>
  <si>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</si>
  <si>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</si>
  <si>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</si>
  <si>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</si>
  <si>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</si>
  <si>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</si>
  <si>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</si>
  <si>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</si>
  <si>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</si>
  <si>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</si>
  <si>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</si>
  <si>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</si>
  <si>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</si>
  <si>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</si>
  <si>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</si>
  <si>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</si>
  <si>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</si>
  <si>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</si>
  <si>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</si>
  <si>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</si>
  <si>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</si>
  <si>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</si>
  <si>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</si>
  <si>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</si>
  <si>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</si>
  <si>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</si>
  <si>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</si>
  <si>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</si>
  <si>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</si>
  <si>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</si>
  <si>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</si>
  <si>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</si>
  <si>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</si>
  <si>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</si>
  <si>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</si>
  <si>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</si>
  <si>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</si>
  <si>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</si>
  <si>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</si>
  <si>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</si>
  <si>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</si>
  <si>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</si>
  <si>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</si>
  <si>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</si>
  <si>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</si>
  <si>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</si>
  <si>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</si>
  <si>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</si>
  <si>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</si>
  <si>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</si>
  <si>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</si>
  <si>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</si>
  <si>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</si>
  <si>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</si>
  <si>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</si>
  <si>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</si>
  <si>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</si>
  <si>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</si>
  <si>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</si>
  <si>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</si>
  <si>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</si>
  <si>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</si>
  <si>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</si>
  <si>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</si>
  <si>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</si>
  <si>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</si>
  <si>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</si>
  <si>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</si>
  <si>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</si>
  <si>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</si>
  <si>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</si>
  <si>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</si>
  <si>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</si>
  <si>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</si>
  <si>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</si>
  <si>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</si>
  <si>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</si>
  <si>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</si>
  <si>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</si>
  <si>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</si>
  <si>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</si>
  <si>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</si>
  <si>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</si>
  <si>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</si>
  <si>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</si>
  <si>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</si>
  <si>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</si>
  <si>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</si>
  <si>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</si>
  <si>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</si>
  <si>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</si>
  <si>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</si>
  <si>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</si>
  <si>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</si>
  <si>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</si>
  <si>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</si>
  <si>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</si>
  <si>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</si>
  <si>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</si>
  <si>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</si>
  <si>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</si>
  <si>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</si>
  <si>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</si>
  <si>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</si>
  <si>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</si>
  <si>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</si>
  <si>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</si>
  <si>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</si>
  <si>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</si>
  <si>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</si>
  <si>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</si>
  <si>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</si>
  <si>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</si>
  <si>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</si>
  <si>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</si>
  <si>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</si>
  <si>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</si>
  <si>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</si>
  <si>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</si>
  <si>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</si>
  <si>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</si>
  <si>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</si>
  <si>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</si>
  <si>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</si>
  <si>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</si>
  <si>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</si>
  <si>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</si>
  <si>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</si>
  <si>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</si>
  <si>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</si>
  <si>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</si>
  <si>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</si>
  <si>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</si>
  <si>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</si>
  <si>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</si>
  <si>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</si>
  <si>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</si>
  <si>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</si>
  <si>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</si>
  <si>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</si>
  <si>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</si>
  <si>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</si>
  <si>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</si>
  <si>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</si>
  <si>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</si>
  <si>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</si>
  <si>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</si>
  <si>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</si>
  <si>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</si>
  <si>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</si>
  <si>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</si>
  <si>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</si>
  <si>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</si>
  <si>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</si>
  <si>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</si>
  <si>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</si>
  <si>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</si>
  <si>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</si>
  <si>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</si>
  <si>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</si>
  <si>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</si>
  <si>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</si>
  <si>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</si>
  <si>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</si>
  <si>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</si>
  <si>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</si>
  <si>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</si>
  <si>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</si>
  <si>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</si>
  <si>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</si>
  <si>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</si>
  <si>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</si>
  <si>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</si>
  <si>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</si>
  <si>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</si>
  <si>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</si>
  <si>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</si>
  <si>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</si>
  <si>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</si>
  <si>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</si>
  <si>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</si>
  <si>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</si>
  <si>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</si>
  <si>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</si>
  <si>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</si>
  <si>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</si>
  <si>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</si>
  <si>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</si>
  <si>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</si>
  <si>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</si>
  <si>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</si>
  <si>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</si>
  <si>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</si>
  <si>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</si>
  <si>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</si>
  <si>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</si>
  <si>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</si>
  <si>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</si>
  <si>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</si>
  <si>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</si>
  <si>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</si>
  <si>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</si>
  <si>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</si>
  <si>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</si>
  <si>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</si>
  <si>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</si>
  <si>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</si>
  <si>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</si>
  <si>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</si>
  <si>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</si>
  <si>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</si>
  <si>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</si>
  <si>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</si>
  <si>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</si>
  <si>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</si>
  <si>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</si>
  <si>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</si>
  <si>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</si>
  <si>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</si>
  <si>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</si>
  <si>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</si>
  <si>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</si>
  <si>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</si>
  <si>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</si>
  <si>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</si>
  <si>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</si>
  <si>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</si>
  <si>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</si>
  <si>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</si>
  <si>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</si>
  <si>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</si>
  <si>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</si>
  <si>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</si>
  <si>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</si>
  <si>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</si>
  <si>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</si>
  <si>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</si>
  <si>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</si>
  <si>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</si>
  <si>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</si>
  <si>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</si>
  <si>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</si>
  <si>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</si>
  <si>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</si>
  <si>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</si>
  <si>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</si>
  <si>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</si>
  <si>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</si>
  <si>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</si>
  <si>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</si>
  <si>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</si>
  <si>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</si>
  <si>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</si>
  <si>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</si>
  <si>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</si>
  <si>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</si>
  <si>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</si>
  <si>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</si>
  <si>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</si>
  <si>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</si>
  <si>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</si>
  <si>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</si>
  <si>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</si>
  <si>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</si>
  <si>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</si>
  <si>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</si>
  <si>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</si>
  <si>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</si>
  <si>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</si>
  <si>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</si>
  <si>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</si>
  <si>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</si>
  <si>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</si>
  <si>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</si>
  <si>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</si>
  <si>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</si>
  <si>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</si>
  <si>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</si>
  <si>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</si>
  <si>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</si>
  <si>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</si>
  <si>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</si>
  <si>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</si>
  <si>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</si>
  <si>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</si>
  <si>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</si>
  <si>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</si>
  <si>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</si>
  <si>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</si>
  <si>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</si>
  <si>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</si>
  <si>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</si>
  <si>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</si>
  <si>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</si>
  <si>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</si>
  <si>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</si>
  <si>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</si>
  <si>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</si>
  <si>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</si>
  <si>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</si>
  <si>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</si>
  <si>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</si>
  <si>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</si>
  <si>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</si>
  <si>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</si>
  <si>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</si>
  <si>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</si>
  <si>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</si>
  <si>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</si>
  <si>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</si>
  <si>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</si>
  <si>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</si>
  <si>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</si>
  <si>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</si>
  <si>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</si>
  <si>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</si>
  <si>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</si>
  <si>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</si>
  <si>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</si>
  <si>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</si>
  <si>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</si>
  <si>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</si>
  <si>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</si>
  <si>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</si>
  <si>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</si>
  <si>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</si>
  <si>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</si>
  <si>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</si>
  <si>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</si>
  <si>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</si>
  <si>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</si>
  <si>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</si>
  <si>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</si>
  <si>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</si>
  <si>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</si>
  <si>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</si>
  <si>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</si>
  <si>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</si>
  <si>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</si>
  <si>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</si>
  <si>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</si>
  <si>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</si>
  <si>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</si>
  <si>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</si>
  <si>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</si>
  <si>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</si>
  <si>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</si>
  <si>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</si>
  <si>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</si>
  <si>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</si>
  <si>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</si>
  <si>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</si>
  <si>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</si>
  <si>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</si>
  <si>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</si>
  <si>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</si>
  <si>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</si>
  <si>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</si>
  <si>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</si>
  <si>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</si>
  <si>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</si>
  <si>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</si>
  <si>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</si>
  <si>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</si>
  <si>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</si>
  <si>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</si>
  <si>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</si>
  <si>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</si>
  <si>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</si>
  <si>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</si>
  <si>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</si>
  <si>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</si>
  <si>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</si>
  <si>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</si>
  <si>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</si>
  <si>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</si>
  <si>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</si>
  <si>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</si>
  <si>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</si>
  <si>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</si>
  <si>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</si>
  <si>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</si>
  <si>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</si>
  <si>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</si>
  <si>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</si>
  <si>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</si>
  <si>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</si>
  <si>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</si>
  <si>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</si>
  <si>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</si>
  <si>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</si>
  <si>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</si>
  <si>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</si>
  <si>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</si>
  <si>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</si>
  <si>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</si>
  <si>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</si>
  <si>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</si>
  <si>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</si>
  <si>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</si>
  <si>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</si>
  <si>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</si>
  <si>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</si>
  <si>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</si>
  <si>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</si>
  <si>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</si>
  <si>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</si>
  <si>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</si>
  <si>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</si>
  <si>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</si>
  <si>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</si>
  <si>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</si>
  <si>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</si>
  <si>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</si>
  <si>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</si>
  <si>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</si>
  <si>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</si>
  <si>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</si>
  <si>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</si>
  <si>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</si>
  <si>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</si>
  <si>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</si>
  <si>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</si>
  <si>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</si>
  <si>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</si>
  <si>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</si>
  <si>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</si>
  <si>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</si>
  <si>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</si>
  <si>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</si>
  <si>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</si>
  <si>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</si>
  <si>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</si>
  <si>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</si>
  <si>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</si>
  <si>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</si>
  <si>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</si>
  <si>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</si>
  <si>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</si>
  <si>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</si>
  <si>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</si>
  <si>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</si>
  <si>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</si>
  <si>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</si>
  <si>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</si>
  <si>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</si>
  <si>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</si>
  <si>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</si>
  <si>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</si>
  <si>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</si>
  <si>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</si>
  <si>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</si>
  <si>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</si>
  <si>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</si>
  <si>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</si>
  <si>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</si>
  <si>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</si>
  <si>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</si>
  <si>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</si>
  <si>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</si>
  <si>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</si>
  <si>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</si>
  <si>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</si>
  <si>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</si>
  <si>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</si>
  <si>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</si>
  <si>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</si>
  <si>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</si>
  <si>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</si>
  <si>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</si>
  <si>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</si>
  <si>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</si>
  <si>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</si>
  <si>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</si>
  <si>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</si>
  <si>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</si>
  <si>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</si>
  <si>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</si>
  <si>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</si>
  <si>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</si>
  <si>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</si>
  <si>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</si>
  <si>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</si>
  <si>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</si>
  <si>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</si>
  <si>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</si>
  <si>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</si>
  <si>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</si>
  <si>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</si>
  <si>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</si>
  <si>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</si>
  <si>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</si>
  <si>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</si>
  <si>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</si>
  <si>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</si>
  <si>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</si>
  <si>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</si>
  <si>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</si>
  <si>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</si>
  <si>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</si>
  <si>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</si>
  <si>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</si>
  <si>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</si>
  <si>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</si>
  <si>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</si>
  <si>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</si>
  <si>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</si>
  <si>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</si>
  <si>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</si>
  <si>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</si>
  <si>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</si>
  <si>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</si>
  <si>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</si>
  <si>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</si>
  <si>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</si>
  <si>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</si>
  <si>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</si>
  <si>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</si>
  <si>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</si>
  <si>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</si>
  <si>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</si>
  <si>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</si>
  <si>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</si>
  <si>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</si>
  <si>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</si>
  <si>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</si>
  <si>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</si>
  <si>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</si>
  <si>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</si>
  <si>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</si>
  <si>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</si>
  <si>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</si>
  <si>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</si>
  <si>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</si>
  <si>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</si>
  <si>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</si>
  <si>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</si>
  <si>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</si>
  <si>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</si>
  <si>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</si>
  <si>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</si>
  <si>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</si>
  <si>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</si>
  <si>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</si>
  <si>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</si>
  <si>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</si>
  <si>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</si>
  <si>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</si>
  <si>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</si>
  <si>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</si>
  <si>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</si>
  <si>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</si>
  <si>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</si>
  <si>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</si>
  <si>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</si>
  <si>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</si>
  <si>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</si>
  <si>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</si>
  <si>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</si>
  <si>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</si>
  <si>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</si>
  <si>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</si>
  <si>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</si>
  <si>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</si>
  <si>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</si>
  <si>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</si>
  <si>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</si>
  <si>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</si>
  <si>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</si>
  <si>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</si>
  <si>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</si>
  <si>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</si>
  <si>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</si>
  <si>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</si>
  <si>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</si>
  <si>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</si>
  <si>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</si>
  <si>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</si>
  <si>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</si>
  <si>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</si>
  <si>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</si>
  <si>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</si>
  <si>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</si>
  <si>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</si>
  <si>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</si>
  <si>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</si>
  <si>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</si>
  <si>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</si>
  <si>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</si>
  <si>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</si>
  <si>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</si>
  <si>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</si>
  <si>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</si>
  <si>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</si>
  <si>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</si>
  <si>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</si>
  <si>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</si>
  <si>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</si>
  <si>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</si>
  <si>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</si>
  <si>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</si>
  <si>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</si>
  <si>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</si>
  <si>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</si>
  <si>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</si>
  <si>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</si>
  <si>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</si>
  <si>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</si>
  <si>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</si>
  <si>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</si>
  <si>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</si>
  <si>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</si>
  <si>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</si>
  <si>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</si>
  <si>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</si>
  <si>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</si>
  <si>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</si>
  <si>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</si>
  <si>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</si>
  <si>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</si>
  <si>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</si>
  <si>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</si>
  <si>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</si>
  <si>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</si>
  <si>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</si>
  <si>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</si>
  <si>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</si>
  <si>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</si>
  <si>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</si>
  <si>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</si>
  <si>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</si>
  <si>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</si>
  <si>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</si>
  <si>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</si>
  <si>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</si>
  <si>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</si>
  <si>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</si>
  <si>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</si>
  <si>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</si>
  <si>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</si>
  <si>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</si>
  <si>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</si>
  <si>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</si>
  <si>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</si>
  <si>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</si>
  <si>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</si>
  <si>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</si>
  <si>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</si>
  <si>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</si>
  <si>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</si>
  <si>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</si>
  <si>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</si>
  <si>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</si>
  <si>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</si>
  <si>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</si>
  <si>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</si>
  <si>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</si>
  <si>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</si>
  <si>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</si>
  <si>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</si>
  <si>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</si>
  <si>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</si>
  <si>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</si>
  <si>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</si>
  <si>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</si>
  <si>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</si>
  <si>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</si>
  <si>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</si>
  <si>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</si>
  <si>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</si>
  <si>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</si>
  <si>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</si>
  <si>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</si>
  <si>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</si>
  <si>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</si>
  <si>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</si>
  <si>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</si>
  <si>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</si>
  <si>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</si>
  <si>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</si>
  <si>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</si>
  <si>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</si>
  <si>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</si>
  <si>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</si>
  <si>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</si>
  <si>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</si>
  <si>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</si>
  <si>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</si>
  <si>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</si>
  <si>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</si>
  <si>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</si>
  <si>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</si>
  <si>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</si>
  <si>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</si>
  <si>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</si>
  <si>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</si>
  <si>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</si>
  <si>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</si>
  <si>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</si>
  <si>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</si>
  <si>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</si>
  <si>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</si>
  <si>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</si>
  <si>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</si>
  <si>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</si>
  <si>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</si>
  <si>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</si>
  <si>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</si>
  <si>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</si>
  <si>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</si>
  <si>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</si>
  <si>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</si>
  <si>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</si>
  <si>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</si>
  <si>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</si>
  <si>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</si>
  <si>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</si>
  <si>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</si>
  <si>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</si>
  <si>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</si>
  <si>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</si>
  <si>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</si>
  <si>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</si>
  <si>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</si>
  <si>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</si>
  <si>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</si>
  <si>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</si>
  <si>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</si>
  <si>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</si>
  <si>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</si>
  <si>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</si>
  <si>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</si>
  <si>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</si>
  <si>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</si>
  <si>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</si>
  <si>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</si>
  <si>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</si>
  <si>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</si>
  <si>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</si>
  <si>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</si>
  <si>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</si>
  <si>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</si>
  <si>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</si>
  <si>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</si>
  <si>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</si>
  <si>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</si>
  <si>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</si>
  <si>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</si>
  <si>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</si>
  <si>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</si>
  <si>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</si>
  <si>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</si>
  <si>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</si>
  <si>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</si>
  <si>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</si>
  <si>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</si>
  <si>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</si>
  <si>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</si>
  <si>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</si>
  <si>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</si>
  <si>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</si>
  <si>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</si>
  <si>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</si>
  <si>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</si>
  <si>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</si>
  <si>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</si>
  <si>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</si>
  <si>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</si>
  <si>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</si>
  <si>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</si>
  <si>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</si>
  <si>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</si>
  <si>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</si>
  <si>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</si>
  <si>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</si>
  <si>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</si>
  <si>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</si>
  <si>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</si>
  <si>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</si>
  <si>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</si>
  <si>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</si>
  <si>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</si>
  <si>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</si>
  <si>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</si>
  <si>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</si>
  <si>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</si>
  <si>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</si>
  <si>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</si>
  <si>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</si>
  <si>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</si>
  <si>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</si>
  <si>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</si>
  <si>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</si>
  <si>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</si>
  <si>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</si>
  <si>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</si>
  <si>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</si>
  <si>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</si>
  <si>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</si>
  <si>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</si>
  <si>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</si>
  <si>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</si>
  <si>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</si>
  <si>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</si>
  <si>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</si>
  <si>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</si>
  <si>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</si>
  <si>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</si>
  <si>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</si>
  <si>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</si>
  <si>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</si>
  <si>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</si>
  <si>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</si>
  <si>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</si>
  <si>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</si>
  <si>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</si>
  <si>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</si>
  <si>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</si>
  <si>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</si>
  <si>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</si>
  <si>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</si>
  <si>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</si>
  <si>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</si>
  <si>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</si>
  <si>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</si>
  <si>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</si>
  <si>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</si>
  <si>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</si>
  <si>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</si>
  <si>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</si>
  <si>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</si>
  <si>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</si>
  <si>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</si>
  <si>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</si>
  <si>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</si>
  <si>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</si>
  <si>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</si>
  <si>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</si>
  <si>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</si>
  <si>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</si>
  <si>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</si>
  <si>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</si>
  <si>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</si>
  <si>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</si>
  <si>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</si>
  <si>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</si>
  <si>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</si>
  <si>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</si>
  <si>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</si>
  <si>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</si>
  <si>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</si>
  <si>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</si>
  <si>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</si>
  <si>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</si>
  <si>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</si>
  <si>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</si>
  <si>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</si>
  <si>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</si>
  <si>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</si>
  <si>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</si>
  <si>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</si>
  <si>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</si>
  <si>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</si>
  <si>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</si>
  <si>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</si>
  <si>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</si>
  <si>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</si>
  <si>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</si>
  <si>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</si>
  <si>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</si>
  <si>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</si>
  <si>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</si>
  <si>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</si>
  <si>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</si>
  <si>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</si>
  <si>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</si>
  <si>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</si>
  <si>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</si>
  <si>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</si>
  <si>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</si>
  <si>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</si>
  <si>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</si>
  <si>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</si>
  <si>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</si>
  <si>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</si>
  <si>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</si>
  <si>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</si>
  <si>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</si>
  <si>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</si>
  <si>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</si>
  <si>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</si>
  <si>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</si>
  <si>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</si>
  <si>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</si>
  <si>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</si>
  <si>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</si>
  <si>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</si>
  <si>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</si>
  <si>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</si>
  <si>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</si>
  <si>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</si>
  <si>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</si>
  <si>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</si>
  <si>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</si>
  <si>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</si>
  <si>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</si>
  <si>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</si>
  <si>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</si>
  <si>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</si>
  <si>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</si>
  <si>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</si>
  <si>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</si>
  <si>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</si>
  <si>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</si>
  <si>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</si>
  <si>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</si>
  <si>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</si>
  <si>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</si>
  <si>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</si>
  <si>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</si>
  <si>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</si>
  <si>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</si>
  <si>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</si>
  <si>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</si>
  <si>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</si>
  <si>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</si>
  <si>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</si>
  <si>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</si>
  <si>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</si>
  <si>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</si>
  <si>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</si>
  <si>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</si>
  <si>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</si>
  <si>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</si>
  <si>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</si>
  <si>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</si>
  <si>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</si>
  <si>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</si>
  <si>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</si>
  <si>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</si>
  <si>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</si>
  <si>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</si>
  <si>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</si>
  <si>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</si>
  <si>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</si>
  <si>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</si>
  <si>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</si>
  <si>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</si>
  <si>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</si>
  <si>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</si>
  <si>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</si>
  <si>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</si>
  <si>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</si>
  <si>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</si>
  <si>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</si>
  <si>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</si>
  <si>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</si>
  <si>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</si>
  <si>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</si>
  <si>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</si>
  <si>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</si>
  <si>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</si>
  <si>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</si>
  <si>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</si>
  <si>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</si>
  <si>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</si>
  <si>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</si>
  <si>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</si>
  <si>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</si>
  <si>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</si>
  <si>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</si>
  <si>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</si>
  <si>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</si>
  <si>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</si>
  <si>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</si>
  <si>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</si>
  <si>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</si>
  <si>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</si>
  <si>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</si>
  <si>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</si>
  <si>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</si>
  <si>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</si>
  <si>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</si>
  <si>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</si>
  <si>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</si>
  <si>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</si>
  <si>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</si>
  <si>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</si>
  <si>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</si>
  <si>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</si>
  <si>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</si>
  <si>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</si>
  <si>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</si>
  <si>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</si>
  <si>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</si>
  <si>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</si>
  <si>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</si>
  <si>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</si>
  <si>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</si>
  <si>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</si>
  <si>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</si>
  <si>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</si>
  <si>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</si>
  <si>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</si>
  <si>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</si>
  <si>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</si>
  <si>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</si>
  <si>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</si>
  <si>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</si>
  <si>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</si>
  <si>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</si>
  <si>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</si>
  <si>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</si>
  <si>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</si>
  <si>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</si>
  <si>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</si>
  <si>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</si>
  <si>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</si>
  <si>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</si>
  <si>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</si>
  <si>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</si>
  <si>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</si>
  <si>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</si>
  <si>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</si>
  <si>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</si>
  <si>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</si>
  <si>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</si>
  <si>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</si>
  <si>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</si>
  <si>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</si>
  <si>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</si>
  <si>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</si>
  <si>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</si>
  <si>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</si>
  <si>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</si>
  <si>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</si>
  <si>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</si>
  <si>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</si>
  <si>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</si>
  <si>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</si>
  <si>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</si>
  <si>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</si>
  <si>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</si>
  <si>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</si>
  <si>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</si>
  <si>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</si>
  <si>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</si>
  <si>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</si>
  <si>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</si>
  <si>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</si>
  <si>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</si>
  <si>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</si>
  <si>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</si>
  <si>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</si>
  <si>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</si>
  <si>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</si>
  <si>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</si>
  <si>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</si>
  <si>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</si>
  <si>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</si>
  <si>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</si>
  <si>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</si>
  <si>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</si>
  <si>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</si>
  <si>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</si>
  <si>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</si>
  <si>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</si>
  <si>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</si>
  <si>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</si>
  <si>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</si>
  <si>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</si>
  <si>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</si>
  <si>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</si>
  <si>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</si>
  <si>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</si>
  <si>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</si>
  <si>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</si>
  <si>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</si>
  <si>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</si>
  <si>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</si>
  <si>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</si>
  <si>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</si>
  <si>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</si>
  <si>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</si>
  <si>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</si>
  <si>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</si>
  <si>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</si>
  <si>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</si>
  <si>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</si>
  <si>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</si>
  <si>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</si>
  <si>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</si>
  <si>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</si>
  <si>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</si>
  <si>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</si>
  <si>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</si>
  <si>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</si>
  <si>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</si>
  <si>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</si>
  <si>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</si>
  <si>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</si>
  <si>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</si>
  <si>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</si>
  <si>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</si>
  <si>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</si>
  <si>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</si>
  <si>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</si>
  <si>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</si>
  <si>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</si>
  <si>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</si>
  <si>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</si>
  <si>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</si>
  <si>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</si>
  <si>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</si>
  <si>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</si>
  <si>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</si>
  <si>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</si>
  <si>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</si>
  <si>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</si>
  <si>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</si>
  <si>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</si>
  <si>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</si>
  <si>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</si>
  <si>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</si>
  <si>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</si>
  <si>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</si>
  <si>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</si>
  <si>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</si>
  <si>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</si>
  <si>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</si>
  <si>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</si>
  <si>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</si>
  <si>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</si>
  <si>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</si>
  <si>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</si>
  <si>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</si>
  <si>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</si>
  <si>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</si>
  <si>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</si>
  <si>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</si>
  <si>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</si>
  <si>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</si>
  <si>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</si>
  <si>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</si>
  <si>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</si>
  <si>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</si>
  <si>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</si>
  <si>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</si>
  <si>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</si>
  <si>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</si>
  <si>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</si>
  <si>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</si>
  <si>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</si>
  <si>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</si>
  <si>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</si>
  <si>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</si>
  <si>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</si>
  <si>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</si>
  <si>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</si>
  <si>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</si>
  <si>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</si>
  <si>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</si>
  <si>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</si>
  <si>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</si>
  <si>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</si>
  <si>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</si>
  <si>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</si>
  <si>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</si>
  <si>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</si>
  <si>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</si>
  <si>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</si>
  <si>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</si>
  <si>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</si>
  <si>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</si>
  <si>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</si>
  <si>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</si>
  <si>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</si>
  <si>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</si>
  <si>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</si>
  <si>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</si>
  <si>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</si>
  <si>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</si>
  <si>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</si>
  <si>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</si>
  <si>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</si>
  <si>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</si>
  <si>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</si>
  <si>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</si>
  <si>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</si>
  <si>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</si>
  <si>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</si>
  <si>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</si>
  <si>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</si>
  <si>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</si>
  <si>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</si>
  <si>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</si>
  <si>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</si>
  <si>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</si>
  <si>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</si>
  <si>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</si>
  <si>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</si>
  <si>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</si>
  <si>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</si>
  <si>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</si>
  <si>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</si>
  <si>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</si>
  <si>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</si>
  <si>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</si>
  <si>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</si>
  <si>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</si>
  <si>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</si>
  <si>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</si>
  <si>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</si>
  <si>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</si>
  <si>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</si>
  <si>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</si>
  <si>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</si>
  <si>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</si>
  <si>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</si>
  <si>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</si>
  <si>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</si>
  <si>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</si>
  <si>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</si>
  <si>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</si>
  <si>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</si>
  <si>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</si>
  <si>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</si>
  <si>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</si>
  <si>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</si>
  <si>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</si>
  <si>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</si>
  <si>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</si>
  <si>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</si>
  <si>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</si>
  <si>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</si>
  <si>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</si>
  <si>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</si>
  <si>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</si>
  <si>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</si>
  <si>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</si>
  <si>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</si>
  <si>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</si>
  <si>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</si>
  <si>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</si>
  <si>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</si>
  <si>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</si>
  <si>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</si>
  <si>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</si>
  <si>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</si>
  <si>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</si>
  <si>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</si>
  <si>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</si>
  <si>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</si>
  <si>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</si>
  <si>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</si>
  <si>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</si>
  <si>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</si>
  <si>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</si>
  <si>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</si>
  <si>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</si>
  <si>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</si>
  <si>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</si>
  <si>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</si>
  <si>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</si>
  <si>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</si>
  <si>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</si>
  <si>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</si>
  <si>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</si>
  <si>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</si>
  <si>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</si>
  <si>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</si>
  <si>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</si>
  <si>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</si>
  <si>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</si>
  <si>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</si>
  <si>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</si>
  <si>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</si>
  <si>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</si>
  <si>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</si>
  <si>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</si>
  <si>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</si>
  <si>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</si>
  <si>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</si>
  <si>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</si>
  <si>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</si>
  <si>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</si>
  <si>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</si>
  <si>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</si>
  <si>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</si>
  <si>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</si>
  <si>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</si>
  <si>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</si>
  <si>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</si>
  <si>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</si>
  <si>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</si>
  <si>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</si>
  <si>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</si>
  <si>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</si>
  <si>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</si>
  <si>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</si>
  <si>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</si>
  <si>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</si>
  <si>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</si>
  <si>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</si>
  <si>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</si>
  <si>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</si>
  <si>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</si>
  <si>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</si>
  <si>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</si>
  <si>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</si>
  <si>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</si>
  <si>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</si>
  <si>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</si>
  <si>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</si>
  <si>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</si>
  <si>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</si>
  <si>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</si>
  <si>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</si>
  <si>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</si>
  <si>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</si>
  <si>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</si>
  <si>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</si>
  <si>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</si>
  <si>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</si>
  <si>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</si>
  <si>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</si>
  <si>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</si>
  <si>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</si>
  <si>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</si>
  <si>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</si>
  <si>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</si>
  <si>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</si>
  <si>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</si>
  <si>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</si>
  <si>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</si>
  <si>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</si>
  <si>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</si>
  <si>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</si>
  <si>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</si>
  <si>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</si>
  <si>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</si>
  <si>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</si>
  <si>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</si>
  <si>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</si>
  <si>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</si>
  <si>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</si>
  <si>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</si>
  <si>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</si>
  <si>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</si>
  <si>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</si>
  <si>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</si>
  <si>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</si>
  <si>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</si>
  <si>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</si>
  <si>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</si>
  <si>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</si>
  <si>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</si>
  <si>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</si>
  <si>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</si>
  <si>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</si>
  <si>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</si>
  <si>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</si>
  <si>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</si>
  <si>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</si>
  <si>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</si>
  <si>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</si>
  <si>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</si>
  <si>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</si>
  <si>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</si>
  <si>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</si>
  <si>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</si>
  <si>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</si>
  <si>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</si>
  <si>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</si>
  <si>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</si>
  <si>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</si>
  <si>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</si>
  <si>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</si>
  <si>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</si>
  <si>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</si>
  <si>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</si>
  <si>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</si>
  <si>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</si>
  <si>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</si>
  <si>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</si>
  <si>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</si>
  <si>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</si>
  <si>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</si>
  <si>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</si>
  <si>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</si>
  <si>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</si>
  <si>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</si>
  <si>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</si>
  <si>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</si>
  <si>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</si>
  <si>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</si>
  <si>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</si>
  <si>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</si>
  <si>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</si>
  <si>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</si>
  <si>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</si>
  <si>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</si>
  <si>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</si>
  <si>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</si>
  <si>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</si>
  <si>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</si>
  <si>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</si>
  <si>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</si>
  <si>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</si>
  <si>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</si>
  <si>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</si>
  <si>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</si>
  <si>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</si>
  <si>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</si>
  <si>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</si>
  <si>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</si>
  <si>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</si>
  <si>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</si>
  <si>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</si>
  <si>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</si>
  <si>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</si>
  <si>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</si>
  <si>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</si>
  <si>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</si>
  <si>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</si>
  <si>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</si>
  <si>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</si>
  <si>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</si>
  <si>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</si>
  <si>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</si>
  <si>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</si>
  <si>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</si>
  <si>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</si>
  <si>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</si>
  <si>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</si>
  <si>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</si>
  <si>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</si>
  <si>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</si>
  <si>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</si>
  <si>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</si>
  <si>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</si>
  <si>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</si>
  <si>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</si>
  <si>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</si>
  <si>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</si>
  <si>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</si>
  <si>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</si>
  <si>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</si>
  <si>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</si>
  <si>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</si>
  <si>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</si>
  <si>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</si>
  <si>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</si>
  <si>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</si>
  <si>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</si>
  <si>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</si>
  <si>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</si>
  <si>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</si>
  <si>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</si>
  <si>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</si>
  <si>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</si>
  <si>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</si>
  <si>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</si>
  <si>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</si>
  <si>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</si>
  <si>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</si>
  <si>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</si>
  <si>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</si>
  <si>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</si>
  <si>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</si>
  <si>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</si>
  <si>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</si>
  <si>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</si>
  <si>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</si>
  <si>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</si>
  <si>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</si>
  <si>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</si>
  <si>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</si>
  <si>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</si>
  <si>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</si>
  <si>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</si>
  <si>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</si>
  <si>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</si>
  <si>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</si>
  <si>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</si>
  <si>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</si>
  <si>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</si>
  <si>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</si>
  <si>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</si>
  <si>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</si>
  <si>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</si>
  <si>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</si>
  <si>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</si>
  <si>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</si>
  <si>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</si>
  <si>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</si>
  <si>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</si>
  <si>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</si>
  <si>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</si>
  <si>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</si>
  <si>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</si>
  <si>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</si>
  <si>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</si>
  <si>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</si>
  <si>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</si>
  <si>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</si>
  <si>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</si>
  <si>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</si>
  <si>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</si>
  <si>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</si>
  <si>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</si>
  <si>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</si>
  <si>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</si>
  <si>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</si>
  <si>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</si>
  <si>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</si>
  <si>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</si>
  <si>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</si>
  <si>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</si>
  <si>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</si>
  <si>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</si>
  <si>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</si>
  <si>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</si>
  <si>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</si>
  <si>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</si>
  <si>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</si>
  <si>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</si>
  <si>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</si>
  <si>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</si>
  <si>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</si>
  <si>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</si>
  <si>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</si>
  <si>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</si>
  <si>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</si>
  <si>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</si>
  <si>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</si>
  <si>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</si>
  <si>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</si>
  <si>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</si>
  <si>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</si>
  <si>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</si>
  <si>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</si>
  <si>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</si>
  <si>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</si>
  <si>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</si>
  <si>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</si>
  <si>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</si>
  <si>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</si>
  <si>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</si>
  <si>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</si>
  <si>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</si>
  <si>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</si>
  <si>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</si>
  <si>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</si>
  <si>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</si>
  <si>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</si>
  <si>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</si>
  <si>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</si>
  <si>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</si>
  <si>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</si>
  <si>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</si>
  <si>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</si>
  <si>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</si>
  <si>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</si>
  <si>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</si>
  <si>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</si>
  <si>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</si>
  <si>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</si>
  <si>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</si>
  <si>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</si>
  <si>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</si>
  <si>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</si>
  <si>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</si>
  <si>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</si>
  <si>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</si>
  <si>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</si>
  <si>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</si>
  <si>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</si>
  <si>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</si>
  <si>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</si>
  <si>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</si>
  <si>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</si>
  <si>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</si>
  <si>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</si>
  <si>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</si>
  <si>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</si>
  <si>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</si>
  <si>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</si>
  <si>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</si>
  <si>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</si>
  <si>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</si>
  <si>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</si>
  <si>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</si>
  <si>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</si>
  <si>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</si>
  <si>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</si>
  <si>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</si>
  <si>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</si>
  <si>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</si>
  <si>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</si>
  <si>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</si>
  <si>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</si>
  <si>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</si>
  <si>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</si>
  <si>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</si>
  <si>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</si>
  <si>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</si>
  <si>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</si>
  <si>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</si>
  <si>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</si>
  <si>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</si>
  <si>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</si>
  <si>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</si>
  <si>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</si>
  <si>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</si>
  <si>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</si>
  <si>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</si>
  <si>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</si>
  <si>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</si>
  <si>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</si>
  <si>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</si>
  <si>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</si>
  <si>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</si>
  <si>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</si>
  <si>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</si>
  <si>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</si>
  <si>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</si>
  <si>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</si>
  <si>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</si>
  <si>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</si>
  <si>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</si>
  <si>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</si>
  <si>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</si>
  <si>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</si>
  <si>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</si>
  <si>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</si>
  <si>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</si>
  <si>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</si>
  <si>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</si>
  <si>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</si>
  <si>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</si>
  <si>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</si>
  <si>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</si>
  <si>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</si>
  <si>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</si>
  <si>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</si>
  <si>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</si>
  <si>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</si>
  <si>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</si>
  <si>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</si>
  <si>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</si>
  <si>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</si>
  <si>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</si>
  <si>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</si>
  <si>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</si>
  <si>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</si>
  <si>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</si>
  <si>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</si>
  <si>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</si>
  <si>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</si>
  <si>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</si>
  <si>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</si>
  <si>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</si>
  <si>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</si>
  <si>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</si>
  <si>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</si>
  <si>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</si>
  <si>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</si>
  <si>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</si>
  <si>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</si>
  <si>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</si>
  <si>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</si>
  <si>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</si>
  <si>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</si>
  <si>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</si>
  <si>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</si>
  <si>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</si>
  <si>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</si>
  <si>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</si>
  <si>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</si>
  <si>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</si>
  <si>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</si>
  <si>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</si>
  <si>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</si>
  <si>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</si>
  <si>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</si>
  <si>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</si>
  <si>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</si>
  <si>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</si>
  <si>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</si>
  <si>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</si>
  <si>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</si>
  <si>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</si>
  <si>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</si>
  <si>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</si>
  <si>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</si>
  <si>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</si>
  <si>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</si>
  <si>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</si>
  <si>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</si>
  <si>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</si>
  <si>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</si>
  <si>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</si>
  <si>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</si>
  <si>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</si>
  <si>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</si>
  <si>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</si>
  <si>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</si>
  <si>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</si>
  <si>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</si>
  <si>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</si>
  <si>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</si>
  <si>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</si>
  <si>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</si>
  <si>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</si>
  <si>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</si>
  <si>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</si>
  <si>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</si>
  <si>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</si>
  <si>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</si>
  <si>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</si>
  <si>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</si>
  <si>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</si>
  <si>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</si>
  <si>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</si>
  <si>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</si>
  <si>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</si>
  <si>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</si>
  <si>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</si>
  <si>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</si>
  <si>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</si>
  <si>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</si>
  <si>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</si>
  <si>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</si>
  <si>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</si>
  <si>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</si>
  <si>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</si>
  <si>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</si>
  <si>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</si>
  <si>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</si>
  <si>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</si>
  <si>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</si>
  <si>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</si>
  <si>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</si>
  <si>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</si>
  <si>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</si>
  <si>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</si>
  <si>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</si>
  <si>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</si>
  <si>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</si>
  <si>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</si>
  <si>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</si>
  <si>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</si>
  <si>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</si>
  <si>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</si>
  <si>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</si>
  <si>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</si>
  <si>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</si>
  <si>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</si>
  <si>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</si>
  <si>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</si>
  <si>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</si>
  <si>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</si>
  <si>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</si>
  <si>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</si>
  <si>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</si>
  <si>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</si>
  <si>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</si>
  <si>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</si>
  <si>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</si>
  <si>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</si>
  <si>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</si>
  <si>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</si>
  <si>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</si>
  <si>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</si>
  <si>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</si>
  <si>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</si>
  <si>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</si>
  <si>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</si>
  <si>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</si>
  <si>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</si>
  <si>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</si>
  <si>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</si>
  <si>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</si>
  <si>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</si>
  <si>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</si>
  <si>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</si>
  <si>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</si>
  <si>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</si>
  <si>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</si>
  <si>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</si>
  <si>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</si>
  <si>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</si>
  <si>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</si>
  <si>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</si>
  <si>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</si>
  <si>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</si>
  <si>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</si>
  <si>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</si>
  <si>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</si>
  <si>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</si>
  <si>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</si>
  <si>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</si>
  <si>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</si>
  <si>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</si>
  <si>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</si>
  <si>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</si>
  <si>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</si>
  <si>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</si>
  <si>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</si>
  <si>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</si>
  <si>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</si>
  <si>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</si>
  <si>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</si>
  <si>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</si>
  <si>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</si>
  <si>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</si>
  <si>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</si>
  <si>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</si>
  <si>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</si>
  <si>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</si>
  <si>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</si>
  <si>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</si>
  <si>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</si>
  <si>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</si>
  <si>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</si>
  <si>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</si>
  <si>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</si>
  <si>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</si>
  <si>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</si>
  <si>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</si>
  <si>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</si>
  <si>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</si>
  <si>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</si>
  <si>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</si>
  <si>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</si>
  <si>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</si>
  <si>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</si>
  <si>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</si>
  <si>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</si>
  <si>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</si>
  <si>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</si>
  <si>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</si>
  <si>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</si>
  <si>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</si>
  <si>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</si>
  <si>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</si>
  <si>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</si>
  <si>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</si>
  <si>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</si>
  <si>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</si>
  <si>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</si>
  <si>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</si>
  <si>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</si>
  <si>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</si>
  <si>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</si>
  <si>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</si>
  <si>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</si>
  <si>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</si>
  <si>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</si>
  <si>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</si>
  <si>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</si>
  <si>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</si>
  <si>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</si>
  <si>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</si>
  <si>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</si>
  <si>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</si>
  <si>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</si>
  <si>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</si>
  <si>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</si>
  <si>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</si>
  <si>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</si>
  <si>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</si>
  <si>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</si>
  <si>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</si>
  <si>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</si>
  <si>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</si>
  <si>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</si>
  <si>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</si>
  <si>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</si>
  <si>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</si>
  <si>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</si>
  <si>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</si>
  <si>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</si>
  <si>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</si>
  <si>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</si>
  <si>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</si>
  <si>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</si>
  <si>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</si>
  <si>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</si>
  <si>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</si>
  <si>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</si>
  <si>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</si>
  <si>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</si>
  <si>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</si>
  <si>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</si>
  <si>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</si>
  <si>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</si>
  <si>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</si>
  <si>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</si>
  <si>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</si>
  <si>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</si>
  <si>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</si>
  <si>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</si>
  <si>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</si>
  <si>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</si>
  <si>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</si>
  <si>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</si>
  <si>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</si>
  <si>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</si>
  <si>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</si>
  <si>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</si>
  <si>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</si>
  <si>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</si>
  <si>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</si>
  <si>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</si>
  <si>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</si>
  <si>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</si>
  <si>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</si>
  <si>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</si>
  <si>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</si>
  <si>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</si>
  <si>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</si>
  <si>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</si>
  <si>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</si>
  <si>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</si>
  <si>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</si>
  <si>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</si>
  <si>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</si>
  <si>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</si>
  <si>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</si>
  <si>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</si>
  <si>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</si>
  <si>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</si>
  <si>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</si>
  <si>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</si>
  <si>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</si>
  <si>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</si>
  <si>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</si>
  <si>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</si>
  <si>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</si>
  <si>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</si>
  <si>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</si>
  <si>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</si>
  <si>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</si>
  <si>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</si>
  <si>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</si>
  <si>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</si>
  <si>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</si>
  <si>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</si>
  <si>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</si>
  <si>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</si>
  <si>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</si>
  <si>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</si>
  <si>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</si>
  <si>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</si>
  <si>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</si>
  <si>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</si>
  <si>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</si>
  <si>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</si>
  <si>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</si>
  <si>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</si>
  <si>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</si>
  <si>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</si>
  <si>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</si>
  <si>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</si>
  <si>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</si>
  <si>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</si>
  <si>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</si>
  <si>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</si>
  <si>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</si>
  <si>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</si>
  <si>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</si>
  <si>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</si>
  <si>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</si>
  <si>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</si>
  <si>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</si>
  <si>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</si>
  <si>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</si>
  <si>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</si>
  <si>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</si>
  <si>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</si>
  <si>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</si>
  <si>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</si>
  <si>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</si>
  <si>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</si>
  <si>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</si>
  <si>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</si>
  <si>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</si>
  <si>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</si>
  <si>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</si>
  <si>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</si>
  <si>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</si>
  <si>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</si>
  <si>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</si>
  <si>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</si>
  <si>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</si>
  <si>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</si>
  <si>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</si>
  <si>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</si>
  <si>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</si>
  <si>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</si>
  <si>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</si>
  <si>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</si>
  <si>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</si>
  <si>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</si>
  <si>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</si>
  <si>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</si>
  <si>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</si>
  <si>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</si>
  <si>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</si>
  <si>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</si>
  <si>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</si>
  <si>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</si>
  <si>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</si>
  <si>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</si>
  <si>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</si>
  <si>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</si>
  <si>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</si>
  <si>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</si>
  <si>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</si>
  <si>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</si>
  <si>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</si>
  <si>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</si>
  <si>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</si>
  <si>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</si>
  <si>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</si>
  <si>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</si>
  <si>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</si>
  <si>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</si>
  <si>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</si>
  <si>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</si>
  <si>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</si>
  <si>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</si>
  <si>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</si>
  <si>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</si>
  <si>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</si>
  <si>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</si>
  <si>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</si>
  <si>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</si>
  <si>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</si>
  <si>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</si>
  <si>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</si>
  <si>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</si>
  <si>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</si>
  <si>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</si>
  <si>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</si>
  <si>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</si>
  <si>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</si>
  <si>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</si>
  <si>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</si>
  <si>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</si>
  <si>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</si>
  <si>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</si>
  <si>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</si>
  <si>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</si>
  <si>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</si>
  <si>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</si>
  <si>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</si>
  <si>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</si>
  <si>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</si>
  <si>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</si>
  <si>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</si>
  <si>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</si>
  <si>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</si>
  <si>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</si>
  <si>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</si>
  <si>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</si>
  <si>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</si>
  <si>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</si>
  <si>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</si>
  <si>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</si>
  <si>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</si>
  <si>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</si>
  <si>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</si>
  <si>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</si>
  <si>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</si>
  <si>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</si>
  <si>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</si>
  <si>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</si>
  <si>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</si>
  <si>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</si>
  <si>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</si>
  <si>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</si>
  <si>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</si>
  <si>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</si>
  <si>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</si>
  <si>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</si>
  <si>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</si>
  <si>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</si>
  <si>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</si>
  <si>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</si>
  <si>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</si>
  <si>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</si>
  <si>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</si>
  <si>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</si>
  <si>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</si>
  <si>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</si>
  <si>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</si>
  <si>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</si>
  <si>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</si>
  <si>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</si>
  <si>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</si>
  <si>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</si>
  <si>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</si>
  <si>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</si>
  <si>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</si>
  <si>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</si>
  <si>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</si>
  <si>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</si>
  <si>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</si>
  <si>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</si>
  <si>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</si>
  <si>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</si>
  <si>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</si>
  <si>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</si>
  <si>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</si>
  <si>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</si>
  <si>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</si>
  <si>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</si>
  <si>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</si>
  <si>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</si>
  <si>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</si>
  <si>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</si>
  <si>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</si>
  <si>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</si>
  <si>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</si>
  <si>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</si>
  <si>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</si>
  <si>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</si>
  <si>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</si>
  <si>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</si>
  <si>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</si>
  <si>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</si>
  <si>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</si>
  <si>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</si>
  <si>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</si>
  <si>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</si>
  <si>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</si>
  <si>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</si>
  <si>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</si>
  <si>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</si>
  <si>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</si>
  <si>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</si>
  <si>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</si>
  <si>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</si>
  <si>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</si>
  <si>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</si>
  <si>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</si>
  <si>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</si>
  <si>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</si>
  <si>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</si>
  <si>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</si>
  <si>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</si>
  <si>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</si>
  <si>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</si>
  <si>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</si>
  <si>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</si>
  <si>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</si>
  <si>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</si>
  <si>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</si>
  <si>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</si>
  <si>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</si>
  <si>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</si>
  <si>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</si>
  <si>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</si>
  <si>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</si>
  <si>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</si>
  <si>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</si>
  <si>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</si>
  <si>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</si>
  <si>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</si>
  <si>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</si>
  <si>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</si>
  <si>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</si>
  <si>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</si>
  <si>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</si>
  <si>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</si>
  <si>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</si>
  <si>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</si>
  <si>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</si>
  <si>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</si>
  <si>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</si>
  <si>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</si>
  <si>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</si>
  <si>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</si>
  <si>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</si>
  <si>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</si>
  <si>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</si>
  <si>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</si>
  <si>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</si>
  <si>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</si>
  <si>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</si>
  <si>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</si>
  <si>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</si>
  <si>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</si>
  <si>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</si>
  <si>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</si>
  <si>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</si>
  <si>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</si>
  <si>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</si>
  <si>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</si>
  <si>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</si>
  <si>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</si>
  <si>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</si>
  <si>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</si>
  <si>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</si>
  <si>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</si>
  <si>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</si>
  <si>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</si>
  <si>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</si>
  <si>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</si>
  <si>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</si>
  <si>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</si>
  <si>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</si>
  <si>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</si>
  <si>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</si>
  <si>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</si>
  <si>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</si>
  <si>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</si>
  <si>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</si>
  <si>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</si>
  <si>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</si>
  <si>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</si>
  <si>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</si>
  <si>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</si>
  <si>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</si>
  <si>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</si>
  <si>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</si>
  <si>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</si>
  <si>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</si>
  <si>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</si>
  <si>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</si>
  <si>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</si>
  <si>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</si>
  <si>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</si>
  <si>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</si>
  <si>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</si>
  <si>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</si>
  <si>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</si>
  <si>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</si>
  <si>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</si>
  <si>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</si>
  <si>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</si>
  <si>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</si>
  <si>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</si>
  <si>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</si>
  <si>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</si>
  <si>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</si>
  <si>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</si>
  <si>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</si>
  <si>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</si>
  <si>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</si>
  <si>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</si>
  <si>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</si>
  <si>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</si>
  <si>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</si>
  <si>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</si>
  <si>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</si>
  <si>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</si>
  <si>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</si>
  <si>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</si>
  <si>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</si>
  <si>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</si>
  <si>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</si>
  <si>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</si>
  <si>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</si>
  <si>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</si>
  <si>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</si>
  <si>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</si>
  <si>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</si>
  <si>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</si>
  <si>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</si>
  <si>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</si>
  <si>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</si>
  <si>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</si>
  <si>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</si>
  <si>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</si>
  <si>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</si>
  <si>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</si>
  <si>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</si>
  <si>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</si>
  <si>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</si>
  <si>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</si>
  <si>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</si>
  <si>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</si>
  <si>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</si>
  <si>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</si>
  <si>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</si>
  <si>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</si>
  <si>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</si>
  <si>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</si>
  <si>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</si>
  <si>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</si>
  <si>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</si>
  <si>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</si>
  <si>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</si>
  <si>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</si>
  <si>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</si>
  <si>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</si>
  <si>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</si>
  <si>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</si>
  <si>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</si>
  <si>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</si>
  <si>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</si>
  <si>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</si>
  <si>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</si>
  <si>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</si>
  <si>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</si>
  <si>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</si>
  <si>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</si>
  <si>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</si>
  <si>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</si>
  <si>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</si>
  <si>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</si>
  <si>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</si>
  <si>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</si>
  <si>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</si>
  <si>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</si>
  <si>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</si>
  <si>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</si>
  <si>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</si>
  <si>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</si>
  <si>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</si>
  <si>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</si>
  <si>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</si>
  <si>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</si>
  <si>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</si>
  <si>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</si>
  <si>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</si>
  <si>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</si>
  <si>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</si>
  <si>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</si>
  <si>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</si>
  <si>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</si>
  <si>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</si>
  <si>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</si>
  <si>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</si>
  <si>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</si>
  <si>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</si>
  <si>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</si>
  <si>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</si>
  <si>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</si>
  <si>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</si>
  <si>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</si>
  <si>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</si>
  <si>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</si>
  <si>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</si>
  <si>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</si>
  <si>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</si>
  <si>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</si>
  <si>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</si>
  <si>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</si>
  <si>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</si>
  <si>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</si>
  <si>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</si>
  <si>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</si>
  <si>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</si>
  <si>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</si>
  <si>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</si>
  <si>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</si>
  <si>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</si>
  <si>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</si>
  <si>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</si>
  <si>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</si>
  <si>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</si>
  <si>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</si>
  <si>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</si>
  <si>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</si>
  <si>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</si>
  <si>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</si>
  <si>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</si>
  <si>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</si>
  <si>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</si>
  <si>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</si>
  <si>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</si>
  <si>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</si>
  <si>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</si>
  <si>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</si>
  <si>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</si>
  <si>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</si>
  <si>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</si>
  <si>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</si>
  <si>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</si>
  <si>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</si>
  <si>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</si>
  <si>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</si>
  <si>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</si>
  <si>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</si>
  <si>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</si>
  <si>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</si>
  <si>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</si>
  <si>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</si>
  <si>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</si>
  <si>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</si>
  <si>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</si>
  <si>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</si>
  <si>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</si>
  <si>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</si>
  <si>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</si>
  <si>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</si>
  <si>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</si>
  <si>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</si>
  <si>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</si>
  <si>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</si>
  <si>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</si>
  <si>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</si>
  <si>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</si>
  <si>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</si>
  <si>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</si>
  <si>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</si>
  <si>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</si>
  <si>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</si>
  <si>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</si>
  <si>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</si>
  <si>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</si>
  <si>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</si>
  <si>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</si>
  <si>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</si>
  <si>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</si>
  <si>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</si>
  <si>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</si>
  <si>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</si>
  <si>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</si>
  <si>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</si>
  <si>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</si>
  <si>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</si>
  <si>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</si>
  <si>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</si>
  <si>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</si>
  <si>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</si>
  <si>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</si>
  <si>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</si>
  <si>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</si>
  <si>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</si>
  <si>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</si>
  <si>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</si>
  <si>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</si>
  <si>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</si>
  <si>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</si>
  <si>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</si>
  <si>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</si>
  <si>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</si>
  <si>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</si>
  <si>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</si>
  <si>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</si>
  <si>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</si>
  <si>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</si>
  <si>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</si>
  <si>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</si>
  <si>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</si>
  <si>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</si>
  <si>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</si>
  <si>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</si>
  <si>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</si>
  <si>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</si>
  <si>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</si>
  <si>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</si>
  <si>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</si>
  <si>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</si>
  <si>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</si>
  <si>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</si>
  <si>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</si>
  <si>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</si>
  <si>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</si>
  <si>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</si>
  <si>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</si>
  <si>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</si>
  <si>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</si>
  <si>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</si>
  <si>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</si>
  <si>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</si>
  <si>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</si>
  <si>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</si>
  <si>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</si>
  <si>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</si>
  <si>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</si>
  <si>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</si>
  <si>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</si>
  <si>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</si>
  <si>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</si>
  <si>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</si>
  <si>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</si>
  <si>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</si>
  <si>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</si>
  <si>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</si>
  <si>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</si>
  <si>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</si>
  <si>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</si>
  <si>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</si>
  <si>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</si>
  <si>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</si>
  <si>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</si>
  <si>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</si>
  <si>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</si>
  <si>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</si>
  <si>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</si>
  <si>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</si>
  <si>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</si>
  <si>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</si>
  <si>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</si>
  <si>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</si>
  <si>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</si>
  <si>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</si>
  <si>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</si>
  <si>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</si>
  <si>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</si>
  <si>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</si>
  <si>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</si>
  <si>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</si>
  <si>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</si>
  <si>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</si>
  <si>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</si>
  <si>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</si>
  <si>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</si>
  <si>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</si>
  <si>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</si>
  <si>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</si>
  <si>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</si>
  <si>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</si>
  <si>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</si>
  <si>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</si>
  <si>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</si>
  <si>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</si>
  <si>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</si>
  <si>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</si>
  <si>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</si>
  <si>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</si>
  <si>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</si>
  <si>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</si>
  <si>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</si>
  <si>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</si>
  <si>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</si>
  <si>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</si>
  <si>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</si>
  <si>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</si>
  <si>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</si>
  <si>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</si>
  <si>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</si>
  <si>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</si>
  <si>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</si>
  <si>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</si>
  <si>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</si>
  <si>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</si>
  <si>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</si>
  <si>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</si>
  <si>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</si>
  <si>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</si>
  <si>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</si>
  <si>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</si>
  <si>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</si>
  <si>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</si>
  <si>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</si>
  <si>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</si>
  <si>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</si>
  <si>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</si>
  <si>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</si>
  <si>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</si>
  <si>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</si>
  <si>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</si>
  <si>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</si>
  <si>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</si>
  <si>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</si>
  <si>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</si>
  <si>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</si>
  <si>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</si>
  <si>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</si>
  <si>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</si>
  <si>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</si>
  <si>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</si>
  <si>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</si>
  <si>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</si>
  <si>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</si>
  <si>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</si>
  <si>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</si>
  <si>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</si>
  <si>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</si>
  <si>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</si>
  <si>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</si>
  <si>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</si>
  <si>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</si>
  <si>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</si>
  <si>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</si>
  <si>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</si>
  <si>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</si>
  <si>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</si>
  <si>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</si>
  <si>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</si>
  <si>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</si>
  <si>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</si>
  <si>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</si>
  <si>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</si>
  <si>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</si>
  <si>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</si>
  <si>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</si>
  <si>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</si>
  <si>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</si>
  <si>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</si>
  <si>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</si>
  <si>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</si>
  <si>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</si>
  <si>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</si>
  <si>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</si>
  <si>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</si>
  <si>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</si>
  <si>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</si>
  <si>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</si>
  <si>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</si>
  <si>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</si>
  <si>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</si>
  <si>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</si>
  <si>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</si>
  <si>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</si>
  <si>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</si>
  <si>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</si>
  <si>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</si>
  <si>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</si>
  <si>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</si>
  <si>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</si>
  <si>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</si>
  <si>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</si>
  <si>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</si>
  <si>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</si>
  <si>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</si>
  <si>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</si>
  <si>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</si>
  <si>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</si>
  <si>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</si>
  <si>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</si>
  <si>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</si>
  <si>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</si>
  <si>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</si>
  <si>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</si>
  <si>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</si>
  <si>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</si>
  <si>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</si>
  <si>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</si>
  <si>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</si>
  <si>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</si>
  <si>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</si>
  <si>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</si>
  <si>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</si>
  <si>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</si>
  <si>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</si>
  <si>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</si>
  <si>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</si>
  <si>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</si>
  <si>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</si>
  <si>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</si>
  <si>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</si>
  <si>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</si>
  <si>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</si>
  <si>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</si>
  <si>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</si>
  <si>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</si>
  <si>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</si>
  <si>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</si>
  <si>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</si>
  <si>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</si>
  <si>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</si>
  <si>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</si>
  <si>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</si>
  <si>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</si>
  <si>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</si>
  <si>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</si>
  <si>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</si>
  <si>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</si>
  <si>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</si>
  <si>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</si>
  <si>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</si>
  <si>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</si>
  <si>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</si>
  <si>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</si>
  <si>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</si>
  <si>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</si>
  <si>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</si>
  <si>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</si>
  <si>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</si>
  <si>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</si>
  <si>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</si>
  <si>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</si>
  <si>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</si>
  <si>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</si>
  <si>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</si>
  <si>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</si>
  <si>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</si>
  <si>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</si>
  <si>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</si>
  <si>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</si>
  <si>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</si>
  <si>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</si>
  <si>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</si>
  <si>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</si>
  <si>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</si>
  <si>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</si>
  <si>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</si>
  <si>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</si>
  <si>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</si>
  <si>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</si>
  <si>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</si>
  <si>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</si>
  <si>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</si>
  <si>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</si>
  <si>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</si>
  <si>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</si>
  <si>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</si>
  <si>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</si>
  <si>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</si>
  <si>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</si>
  <si>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</si>
  <si>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</si>
  <si>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</si>
  <si>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</si>
  <si>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</si>
  <si>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</si>
  <si>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</si>
  <si>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</si>
  <si>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</si>
  <si>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</si>
  <si>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</si>
  <si>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</si>
  <si>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</si>
  <si>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</si>
  <si>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</si>
  <si>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</si>
  <si>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</si>
  <si>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</si>
  <si>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</si>
  <si>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</si>
  <si>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</si>
  <si>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</si>
  <si>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</si>
  <si>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</si>
  <si>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</si>
  <si>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</si>
  <si>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</si>
  <si>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</si>
  <si>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</si>
  <si>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</si>
  <si>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</si>
  <si>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</si>
  <si>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</si>
  <si>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</si>
  <si>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</si>
  <si>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</si>
  <si>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</si>
  <si>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</si>
  <si>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</si>
  <si>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</si>
  <si>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</si>
  <si>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</si>
  <si>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</si>
  <si>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</si>
  <si>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</si>
  <si>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</si>
  <si>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</si>
  <si>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</si>
  <si>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</si>
  <si>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</si>
  <si>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</si>
  <si>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</si>
  <si>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</si>
  <si>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</si>
  <si>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</si>
  <si>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</si>
  <si>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</si>
  <si>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</si>
  <si>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</si>
  <si>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</si>
  <si>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</si>
  <si>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</si>
  <si>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</si>
  <si>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</si>
  <si>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</si>
  <si>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</si>
  <si>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</si>
  <si>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</si>
  <si>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</si>
  <si>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</si>
  <si>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</si>
  <si>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</si>
  <si>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</si>
  <si>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</si>
  <si>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</si>
  <si>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</si>
  <si>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</si>
  <si>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</si>
  <si>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</si>
  <si>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</si>
  <si>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</si>
  <si>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</si>
  <si>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</si>
  <si>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</si>
  <si>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</si>
  <si>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</si>
  <si>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</si>
  <si>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</si>
  <si>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</si>
  <si>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</si>
  <si>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</si>
  <si>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</si>
  <si>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</si>
  <si>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</si>
  <si>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</si>
  <si>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</si>
  <si>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</si>
  <si>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</si>
  <si>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</si>
  <si>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</si>
  <si>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</si>
  <si>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</si>
  <si>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</si>
  <si>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</si>
  <si>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</si>
  <si>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</si>
  <si>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</si>
  <si>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</si>
  <si>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</si>
  <si>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</si>
  <si>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</si>
  <si>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</si>
  <si>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</si>
  <si>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</si>
  <si>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</si>
  <si>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</si>
  <si>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</si>
  <si>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</si>
  <si>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</si>
  <si>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</si>
  <si>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</si>
  <si>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</si>
  <si>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</si>
  <si>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</si>
  <si>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</si>
  <si>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</si>
  <si>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</si>
  <si>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</si>
  <si>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</si>
  <si>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</si>
  <si>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</si>
  <si>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</si>
  <si>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</si>
  <si>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</si>
  <si>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</si>
  <si>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</si>
  <si>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</si>
  <si>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</si>
  <si>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</si>
  <si>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</si>
  <si>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</si>
  <si>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</si>
  <si>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</si>
  <si>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</si>
  <si>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</si>
  <si>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</si>
  <si>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</si>
  <si>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</si>
  <si>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</si>
  <si>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</si>
  <si>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</si>
  <si>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</si>
  <si>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</si>
  <si>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</si>
  <si>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</si>
  <si>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</si>
  <si>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</si>
  <si>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</si>
  <si>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</si>
  <si>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</si>
  <si>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</si>
  <si>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</si>
  <si>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</si>
  <si>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</si>
  <si>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</si>
  <si>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</si>
  <si>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</si>
  <si>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</si>
  <si>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</si>
  <si>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</si>
  <si>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</si>
  <si>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</si>
  <si>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</si>
  <si>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</si>
  <si>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</si>
  <si>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</si>
  <si>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</si>
  <si>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</si>
  <si>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</si>
  <si>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</si>
  <si>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</si>
  <si>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</si>
  <si>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</si>
  <si>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</si>
  <si>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</si>
  <si>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</si>
  <si>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</si>
  <si>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</si>
  <si>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</si>
  <si>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</si>
  <si>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</si>
  <si>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</si>
  <si>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</si>
  <si>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</si>
  <si>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</si>
  <si>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</si>
  <si>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</si>
  <si>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</si>
  <si>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</si>
  <si>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</si>
  <si>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</si>
  <si>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</si>
  <si>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</si>
  <si>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</si>
  <si>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</si>
  <si>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</si>
  <si>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</si>
  <si>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</si>
  <si>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</si>
  <si>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</si>
  <si>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</si>
  <si>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</si>
  <si>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</si>
  <si>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</si>
  <si>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</si>
  <si>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</si>
  <si>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</si>
  <si>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</si>
  <si>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</si>
  <si>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</si>
  <si>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</si>
  <si>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</si>
  <si>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</si>
  <si>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</si>
  <si>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</si>
  <si>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</si>
  <si>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</si>
  <si>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</si>
  <si>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</si>
  <si>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</si>
  <si>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</si>
  <si>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</si>
  <si>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</si>
  <si>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</si>
  <si>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</si>
  <si>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</si>
  <si>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</si>
  <si>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</si>
  <si>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</si>
  <si>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</si>
  <si>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</si>
  <si>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</si>
  <si>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</si>
  <si>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</si>
  <si>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</si>
  <si>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</si>
  <si>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</si>
  <si>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</si>
  <si>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</si>
  <si>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</si>
  <si>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</si>
  <si>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</si>
  <si>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</si>
  <si>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</si>
  <si>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</si>
  <si>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</si>
  <si>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</si>
  <si>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</si>
  <si>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</si>
  <si>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</si>
  <si>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</si>
  <si>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</si>
  <si>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</si>
  <si>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</si>
  <si>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</si>
  <si>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</si>
  <si>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</si>
  <si>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</si>
  <si>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</si>
  <si>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</si>
  <si>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</si>
  <si>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</si>
  <si>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</si>
  <si>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</si>
  <si>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</si>
  <si>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</si>
  <si>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</si>
  <si>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</si>
  <si>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</si>
  <si>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</si>
  <si>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</si>
  <si>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</si>
  <si>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</si>
  <si>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</si>
  <si>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</si>
  <si>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</si>
  <si>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</si>
  <si>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</si>
  <si>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</si>
  <si>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</si>
  <si>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</si>
  <si>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</si>
  <si>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</si>
  <si>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</si>
  <si>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</si>
  <si>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</si>
  <si>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</si>
  <si>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</si>
  <si>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</si>
  <si>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</si>
  <si>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</si>
  <si>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</si>
  <si>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</si>
  <si>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</si>
  <si>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</si>
  <si>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</si>
  <si>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</si>
  <si>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</si>
  <si>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</si>
  <si>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</si>
  <si>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</si>
  <si>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</si>
  <si>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</si>
  <si>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</si>
  <si>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</si>
  <si>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</si>
  <si>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</si>
  <si>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</si>
  <si>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</si>
  <si>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</si>
  <si>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</si>
  <si>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</si>
  <si>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</si>
  <si>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</si>
  <si>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</si>
  <si>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</si>
  <si>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</si>
  <si>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</si>
  <si>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</si>
  <si>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</si>
  <si>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</si>
  <si>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</si>
  <si>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</si>
  <si>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</si>
  <si>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</si>
  <si>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</si>
  <si>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</si>
  <si>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</si>
  <si>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</si>
  <si>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</si>
  <si>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</si>
  <si>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</si>
  <si>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</si>
  <si>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</si>
  <si>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</si>
  <si>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</si>
  <si>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</si>
  <si>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</si>
  <si>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</si>
  <si>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</si>
  <si>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</si>
  <si>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</si>
  <si>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</si>
  <si>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</si>
  <si>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</si>
  <si>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</si>
  <si>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</si>
  <si>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</si>
  <si>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</si>
  <si>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</si>
  <si>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</si>
  <si>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</si>
  <si>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</si>
  <si>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</si>
  <si>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</si>
  <si>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</si>
  <si>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</si>
  <si>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</si>
  <si>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</si>
  <si>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</si>
  <si>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</si>
  <si>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</si>
  <si>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</si>
  <si>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</si>
  <si>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</si>
  <si>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</si>
  <si>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</si>
  <si>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</si>
  <si>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</si>
  <si>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</si>
  <si>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</si>
  <si>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</si>
  <si>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</si>
  <si>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</si>
  <si>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</si>
  <si>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</si>
  <si>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</si>
  <si>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</si>
  <si>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</si>
  <si>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</si>
  <si>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</si>
  <si>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</si>
  <si>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</si>
  <si>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</si>
  <si>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</si>
  <si>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</si>
  <si>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</si>
  <si>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</si>
  <si>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</si>
  <si>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</si>
  <si>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</si>
  <si>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</si>
  <si>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</si>
  <si>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</si>
  <si>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</si>
  <si>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</si>
  <si>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</si>
  <si>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</si>
  <si>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</si>
  <si>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</si>
  <si>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</si>
  <si>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</si>
  <si>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</si>
  <si>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</si>
  <si>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</si>
  <si>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</si>
  <si>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</si>
  <si>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</si>
  <si>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</si>
  <si>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</si>
  <si>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</si>
  <si>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</si>
  <si>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</si>
  <si>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</si>
  <si>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</si>
  <si>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</si>
  <si>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</si>
  <si>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</si>
  <si>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</si>
  <si>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</si>
  <si>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</si>
  <si>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</si>
  <si>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</si>
  <si>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</si>
  <si>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</si>
  <si>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</si>
  <si>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</si>
  <si>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</si>
  <si>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</si>
  <si>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</si>
  <si>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</si>
  <si>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</si>
  <si>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</si>
  <si>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</si>
  <si>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</si>
  <si>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</si>
  <si>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</si>
  <si>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</si>
  <si>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</si>
  <si>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</si>
  <si>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</si>
  <si>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</si>
  <si>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</si>
  <si>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</si>
  <si>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</si>
  <si>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</si>
  <si>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</si>
  <si>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</si>
  <si>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</si>
  <si>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</si>
  <si>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</si>
  <si>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</si>
  <si>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</si>
  <si>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</si>
  <si>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</si>
  <si>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</si>
  <si>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</si>
  <si>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</si>
  <si>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</si>
  <si>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</si>
  <si>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</si>
  <si>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</si>
  <si>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</si>
  <si>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</si>
  <si>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</si>
  <si>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</si>
  <si>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</si>
  <si>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</si>
  <si>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</si>
  <si>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</si>
  <si>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</si>
  <si>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</si>
  <si>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</si>
  <si>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</si>
  <si>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</si>
  <si>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</si>
  <si>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</si>
  <si>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</si>
  <si>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</si>
  <si>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</si>
  <si>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</si>
  <si>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</si>
  <si>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</si>
  <si>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</si>
  <si>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</si>
  <si>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</si>
  <si>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</si>
  <si>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</si>
  <si>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</si>
  <si>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</si>
  <si>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</si>
  <si>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</si>
  <si>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</si>
  <si>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</si>
  <si>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</si>
  <si>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</si>
  <si>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</si>
  <si>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</si>
  <si>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</si>
  <si>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</si>
  <si>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</si>
  <si>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</si>
  <si>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</si>
  <si>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</si>
  <si>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</si>
  <si>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</si>
  <si>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</si>
  <si>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</si>
  <si>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</si>
  <si>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</si>
  <si>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</si>
  <si>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</si>
  <si>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</si>
  <si>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</si>
  <si>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</si>
  <si>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</si>
  <si>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</si>
  <si>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</si>
  <si>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</si>
  <si>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</si>
  <si>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</si>
  <si>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</si>
  <si>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</si>
  <si>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</si>
  <si>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</si>
  <si>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</si>
  <si>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</si>
  <si>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</si>
  <si>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</si>
  <si>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</si>
  <si>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</si>
  <si>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</si>
  <si>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</si>
  <si>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</si>
  <si>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</si>
  <si>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</si>
  <si>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</si>
  <si>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</si>
  <si>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</si>
  <si>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</si>
  <si>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</si>
  <si>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</si>
  <si>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</si>
  <si>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</si>
  <si>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</si>
  <si>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</si>
  <si>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</si>
  <si>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</si>
  <si>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</si>
  <si>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</si>
  <si>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</si>
  <si>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</si>
  <si>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</si>
  <si>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</si>
  <si>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</si>
  <si>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</si>
  <si>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</si>
  <si>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</si>
  <si>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</si>
  <si>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</si>
  <si>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</si>
  <si>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</si>
  <si>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</si>
  <si>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</si>
  <si>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</si>
  <si>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</si>
  <si>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</si>
  <si>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</si>
  <si>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</si>
  <si>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</si>
  <si>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</si>
  <si>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</si>
  <si>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</si>
  <si>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</si>
  <si>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</si>
  <si>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</si>
  <si>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</si>
  <si>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</si>
  <si>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</si>
  <si>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</si>
  <si>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</si>
  <si>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</si>
  <si>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</si>
  <si>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</si>
  <si>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</si>
  <si>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</si>
  <si>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</si>
  <si>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</si>
  <si>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</si>
  <si>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</si>
  <si>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</si>
  <si>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</si>
  <si>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</si>
  <si>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</si>
  <si>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</si>
  <si>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</si>
  <si>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</si>
  <si>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</si>
  <si>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</si>
  <si>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</si>
  <si>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</si>
  <si>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</si>
  <si>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</si>
  <si>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</si>
  <si>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</si>
  <si>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</si>
  <si>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</si>
  <si>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</si>
  <si>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</si>
  <si>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</si>
  <si>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</si>
  <si>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</si>
  <si>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</si>
  <si>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</si>
  <si>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</si>
  <si>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</si>
  <si>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</si>
  <si>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</si>
  <si>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</si>
  <si>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</si>
  <si>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</si>
  <si>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</si>
  <si>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</si>
  <si>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</si>
  <si>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</si>
  <si>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</si>
  <si>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</si>
  <si>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</si>
  <si>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</si>
  <si>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</si>
  <si>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</si>
  <si>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</si>
  <si>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</si>
  <si>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</si>
  <si>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</si>
  <si>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</si>
  <si>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</si>
  <si>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</si>
  <si>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</si>
  <si>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</si>
  <si>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</si>
  <si>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</si>
  <si>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</si>
  <si>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</si>
  <si>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</si>
  <si>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</si>
  <si>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</si>
  <si>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</si>
  <si>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</si>
  <si>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</si>
  <si>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</si>
  <si>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</si>
  <si>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</si>
  <si>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</si>
  <si>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</si>
  <si>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</si>
  <si>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</si>
  <si>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</si>
  <si>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</si>
  <si>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</si>
  <si>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</si>
  <si>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</si>
  <si>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</si>
  <si>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</si>
  <si>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</si>
  <si>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</si>
  <si>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</si>
  <si>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</si>
  <si>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</si>
  <si>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</si>
  <si>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</si>
  <si>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</si>
  <si>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</si>
  <si>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</si>
  <si>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</si>
  <si>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</si>
  <si>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</si>
  <si>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</si>
  <si>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</si>
  <si>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</si>
  <si>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</si>
  <si>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</si>
  <si>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</si>
  <si>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</si>
  <si>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</si>
  <si>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</si>
  <si>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</si>
  <si>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</si>
  <si>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</si>
  <si>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</si>
  <si>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</si>
  <si>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</si>
  <si>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</si>
  <si>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</si>
  <si>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</si>
  <si>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</si>
  <si>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</si>
  <si>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</si>
  <si>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</si>
  <si>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</si>
  <si>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</si>
  <si>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</si>
  <si>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</si>
  <si>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</si>
  <si>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</si>
  <si>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</si>
  <si>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</si>
  <si>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</si>
  <si>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</si>
  <si>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</si>
  <si>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</si>
  <si>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</si>
  <si>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</si>
  <si>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</si>
  <si>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</si>
  <si>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</si>
  <si>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</si>
  <si>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</si>
  <si>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</si>
  <si>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</si>
  <si>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</si>
  <si>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</si>
  <si>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</si>
  <si>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</si>
  <si>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</si>
  <si>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</si>
  <si>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</si>
  <si>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</si>
  <si>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</si>
  <si>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</si>
  <si>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</si>
  <si>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</si>
  <si>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</si>
  <si>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</si>
  <si>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</si>
  <si>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</si>
  <si>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</si>
  <si>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</si>
  <si>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</si>
  <si>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</si>
  <si>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</si>
  <si>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</si>
  <si>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</si>
  <si>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</si>
  <si>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</si>
  <si>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</si>
  <si>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</si>
  <si>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</si>
  <si>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</si>
  <si>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</si>
  <si>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</si>
  <si>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</si>
  <si>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</si>
  <si>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</si>
  <si>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</si>
  <si>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</si>
  <si>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</si>
  <si>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</si>
  <si>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</si>
  <si>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</si>
  <si>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</si>
  <si>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</si>
  <si>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</si>
  <si>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</si>
  <si>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</si>
  <si>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</si>
  <si>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</si>
  <si>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</si>
  <si>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</si>
  <si>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</si>
  <si>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</si>
  <si>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</si>
  <si>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</si>
  <si>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</si>
  <si>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</si>
  <si>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</si>
  <si>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</si>
  <si>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</si>
  <si>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</si>
  <si>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</si>
  <si>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</si>
  <si>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</si>
  <si>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</si>
  <si>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</si>
  <si>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</si>
  <si>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</si>
  <si>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</si>
  <si>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</si>
  <si>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</si>
  <si>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</si>
  <si>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</si>
  <si>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</si>
  <si>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</si>
  <si>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</si>
  <si>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</si>
  <si>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</si>
  <si>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</si>
  <si>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</si>
  <si>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</si>
  <si>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</si>
  <si>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</si>
  <si>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</si>
  <si>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</si>
  <si>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</si>
  <si>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</si>
  <si>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</si>
  <si>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</si>
  <si>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</si>
  <si>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</si>
  <si>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</si>
  <si>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</si>
  <si>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</si>
  <si>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</si>
  <si>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</si>
  <si>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</si>
  <si>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</si>
  <si>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</si>
  <si>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</si>
  <si>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</si>
  <si>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</si>
  <si>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</si>
  <si>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</si>
  <si>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</si>
  <si>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</si>
  <si>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</si>
  <si>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</si>
  <si>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</si>
  <si>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</si>
  <si>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</si>
  <si>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</si>
  <si>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</si>
  <si>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</si>
  <si>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</si>
  <si>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</si>
  <si>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</si>
  <si>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</si>
  <si>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</si>
  <si>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</si>
  <si>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</si>
  <si>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</si>
  <si>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</si>
  <si>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</si>
  <si>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</si>
  <si>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</si>
  <si>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</si>
  <si>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</si>
  <si>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</si>
  <si>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</si>
  <si>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</si>
  <si>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</si>
  <si>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</si>
  <si>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</si>
  <si>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</si>
  <si>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</si>
  <si>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</si>
  <si>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</si>
  <si>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</si>
  <si>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</si>
  <si>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</si>
  <si>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</si>
  <si>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</si>
  <si>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</si>
  <si>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</si>
  <si>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</si>
  <si>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</si>
  <si>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</si>
  <si>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</si>
  <si>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</si>
  <si>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</si>
  <si>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</si>
  <si>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</si>
  <si>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</si>
  <si>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</si>
  <si>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</si>
  <si>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</si>
  <si>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</si>
  <si>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</si>
  <si>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</si>
  <si>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</si>
  <si>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</si>
  <si>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</si>
  <si>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</si>
  <si>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</si>
  <si>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</si>
  <si>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</si>
  <si>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</si>
  <si>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</si>
  <si>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</si>
  <si>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</si>
  <si>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</si>
  <si>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</si>
  <si>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</si>
  <si>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</si>
  <si>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</si>
  <si>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</si>
  <si>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</si>
  <si>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</si>
  <si>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</si>
  <si>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</si>
  <si>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</si>
  <si>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</si>
  <si>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</si>
  <si>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</si>
  <si>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</si>
  <si>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</si>
  <si>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</si>
  <si>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</si>
  <si>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</si>
  <si>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</si>
  <si>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</si>
  <si>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</si>
  <si>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</si>
  <si>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</si>
  <si>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</si>
  <si>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</si>
  <si>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</si>
  <si>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</si>
  <si>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</si>
  <si>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</si>
  <si>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</si>
  <si>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</si>
  <si>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</si>
  <si>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</si>
  <si>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</si>
  <si>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</si>
  <si>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</si>
  <si>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</si>
  <si>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</si>
  <si>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</si>
  <si>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</si>
  <si>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</si>
  <si>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</si>
  <si>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</si>
  <si>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</si>
  <si>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</si>
  <si>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</si>
  <si>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</si>
  <si>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</si>
  <si>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</si>
  <si>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</si>
  <si>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</si>
  <si>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</si>
  <si>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</si>
  <si>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</si>
  <si>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</si>
  <si>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</si>
  <si>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</si>
  <si>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</si>
  <si>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</si>
  <si>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</si>
  <si>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</si>
  <si>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</si>
  <si>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</si>
  <si>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</si>
  <si>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</si>
  <si>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</si>
  <si>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</si>
  <si>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</si>
  <si>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</si>
  <si>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</si>
  <si>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</si>
  <si>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</si>
  <si>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</si>
  <si>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</si>
  <si>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</si>
  <si>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</si>
  <si>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</si>
  <si>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</si>
  <si>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</si>
  <si>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</si>
  <si>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</si>
  <si>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</si>
  <si>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</si>
  <si>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</si>
  <si>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</si>
  <si>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</si>
  <si>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</si>
  <si>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</si>
  <si>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</si>
  <si>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</si>
  <si>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</si>
  <si>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</si>
  <si>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</si>
  <si>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</si>
  <si>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</si>
  <si>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</si>
  <si>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</si>
  <si>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</si>
  <si>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</si>
  <si>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</si>
  <si>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</si>
  <si>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</si>
  <si>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</si>
  <si>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</si>
  <si>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</si>
  <si>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</si>
  <si>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</si>
  <si>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</si>
  <si>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</si>
  <si>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</si>
  <si>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</si>
  <si>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</si>
  <si>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</si>
  <si>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</si>
  <si>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</si>
  <si>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</si>
  <si>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</si>
  <si>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</si>
  <si>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</si>
  <si>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</si>
  <si>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</si>
  <si>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</si>
  <si>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</si>
  <si>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</si>
  <si>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</si>
  <si>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</si>
  <si>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</si>
  <si>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</si>
  <si>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</si>
  <si>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</si>
  <si>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</si>
  <si>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</si>
  <si>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</si>
  <si>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</si>
  <si>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</si>
  <si>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</si>
  <si>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</si>
  <si>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</si>
  <si>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</si>
  <si>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</si>
  <si>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</si>
  <si>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</si>
  <si>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</si>
  <si>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</si>
  <si>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</si>
  <si>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</si>
  <si>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</si>
  <si>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</si>
  <si>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</si>
  <si>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</si>
  <si>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</si>
  <si>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</si>
  <si>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</si>
  <si>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</si>
  <si>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</si>
  <si>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</si>
  <si>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</si>
  <si>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</si>
  <si>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</si>
  <si>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</si>
  <si>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</si>
  <si>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</si>
  <si>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</si>
  <si>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</si>
  <si>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</si>
  <si>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</si>
  <si>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</si>
  <si>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</si>
  <si>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</si>
  <si>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</si>
  <si>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</si>
  <si>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</si>
  <si>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</si>
  <si>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</si>
  <si>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</si>
  <si>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</si>
  <si>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</si>
  <si>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</si>
  <si>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</si>
  <si>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</si>
  <si>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</si>
  <si>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</si>
  <si>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</si>
  <si>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</si>
  <si>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</si>
  <si>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</si>
  <si>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</si>
  <si>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</si>
  <si>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</si>
  <si>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</si>
  <si>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</si>
  <si>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</si>
  <si>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</si>
  <si>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</si>
  <si>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</si>
  <si>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</si>
  <si>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</si>
  <si>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</si>
  <si>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</si>
  <si>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</si>
  <si>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</si>
  <si>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</si>
  <si>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</si>
  <si>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</si>
  <si>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</si>
  <si>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</si>
  <si>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</si>
  <si>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</si>
  <si>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</si>
  <si>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</si>
  <si>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</si>
  <si>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</si>
  <si>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</si>
  <si>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</si>
  <si>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</si>
  <si>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</si>
  <si>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</si>
  <si>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</si>
  <si>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</si>
  <si>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</si>
  <si>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</si>
  <si>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</si>
  <si>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</si>
  <si>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</si>
  <si>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</si>
  <si>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</si>
  <si>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</si>
  <si>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</si>
  <si>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</si>
  <si>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</si>
  <si>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</si>
  <si>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</si>
  <si>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</si>
  <si>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</si>
  <si>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</si>
  <si>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</si>
  <si>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</si>
  <si>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</si>
  <si>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</si>
  <si>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</si>
  <si>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</si>
  <si>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</si>
  <si>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</si>
  <si>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</si>
  <si>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</si>
  <si>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</si>
  <si>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</si>
  <si>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</si>
  <si>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</si>
  <si>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</si>
  <si>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</si>
  <si>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</si>
  <si>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</si>
  <si>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</si>
  <si>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</si>
  <si>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</si>
  <si>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</si>
  <si>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</si>
  <si>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</si>
  <si>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</si>
  <si>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</si>
  <si>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</si>
  <si>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</si>
  <si>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</si>
  <si>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</si>
  <si>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</si>
  <si>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</si>
  <si>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</si>
  <si>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</si>
  <si>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</si>
  <si>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</si>
  <si>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</si>
  <si>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</si>
  <si>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</si>
  <si>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</si>
  <si>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</si>
  <si>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</si>
  <si>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</si>
  <si>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</si>
  <si>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</si>
  <si>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</si>
  <si>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</si>
  <si>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</si>
  <si>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</si>
  <si>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</si>
  <si>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</si>
  <si>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</si>
  <si>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</si>
  <si>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</si>
  <si>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</si>
  <si>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</si>
  <si>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</si>
  <si>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</si>
  <si>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</si>
  <si>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</si>
  <si>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</si>
  <si>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</si>
  <si>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</si>
  <si>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</si>
  <si>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</si>
  <si>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</si>
  <si>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</si>
  <si>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</si>
  <si>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</si>
  <si>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</si>
  <si>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</si>
  <si>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</si>
  <si>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</si>
  <si>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</si>
  <si>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</si>
  <si>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</si>
  <si>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</si>
  <si>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</si>
  <si>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</si>
  <si>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</si>
  <si>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</si>
  <si>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</si>
  <si>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</si>
  <si>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</si>
  <si>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</si>
  <si>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</si>
  <si>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</si>
  <si>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</si>
  <si>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</si>
  <si>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</si>
  <si>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</si>
  <si>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</si>
  <si>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</si>
  <si>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</si>
  <si>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</si>
  <si>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</si>
  <si>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</si>
  <si>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</si>
  <si>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</si>
  <si>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</si>
  <si>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</si>
  <si>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</si>
  <si>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</si>
  <si>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</si>
  <si>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</si>
  <si>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</si>
  <si>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</si>
  <si>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</si>
  <si>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</si>
  <si>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</si>
  <si>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</si>
  <si>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</si>
  <si>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</si>
  <si>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</si>
  <si>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</si>
  <si>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</si>
  <si>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</si>
  <si>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</si>
  <si>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</si>
  <si>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</si>
  <si>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</si>
  <si>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</si>
  <si>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</si>
  <si>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</si>
  <si>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</si>
  <si>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</si>
  <si>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</si>
  <si>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</si>
  <si>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</si>
  <si>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</si>
  <si>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</si>
  <si>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</si>
  <si>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</si>
  <si>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</si>
  <si>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</si>
  <si>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</si>
  <si>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</si>
  <si>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</si>
  <si>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</si>
  <si>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</si>
  <si>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</si>
  <si>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</si>
  <si>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</si>
  <si>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</si>
  <si>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</si>
  <si>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</si>
  <si>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</si>
  <si>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</si>
  <si>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</si>
  <si>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</si>
  <si>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</si>
  <si>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</si>
  <si>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</si>
  <si>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</si>
  <si>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</si>
  <si>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</si>
  <si>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</si>
  <si>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</si>
  <si>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</si>
  <si>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</si>
  <si>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</si>
  <si>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</si>
  <si>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</si>
  <si>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</si>
  <si>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</si>
  <si>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</si>
  <si>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</si>
  <si>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</si>
  <si>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</si>
  <si>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</si>
  <si>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</si>
  <si>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</si>
  <si>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</si>
  <si>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</si>
  <si>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</si>
  <si>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</si>
  <si>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</si>
  <si>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</si>
  <si>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</si>
  <si>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</si>
  <si>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</si>
  <si>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</si>
  <si>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</si>
  <si>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</si>
  <si>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</si>
  <si>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</si>
  <si>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</si>
  <si>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</si>
  <si>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</si>
  <si>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</si>
  <si>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</si>
  <si>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</si>
  <si>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</si>
  <si>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</si>
  <si>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</si>
  <si>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</si>
  <si>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</si>
  <si>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</si>
  <si>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</si>
  <si>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</si>
  <si>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</si>
  <si>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</si>
  <si>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</si>
  <si>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</si>
  <si>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</si>
  <si>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</si>
  <si>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</si>
  <si>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</si>
  <si>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</si>
  <si>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</si>
  <si>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</si>
  <si>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</si>
  <si>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</si>
  <si>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</si>
  <si>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</si>
  <si>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</si>
  <si>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</si>
  <si>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Donations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</si>
  <si>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</si>
  <si>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</si>
  <si>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</si>
  <si>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</si>
  <si>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</si>
  <si>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</si>
  <si>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</si>
  <si>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</si>
  <si>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</si>
  <si>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</si>
  <si>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</si>
  <si>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</si>
  <si>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</si>
  <si>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</si>
  <si>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</si>
  <si>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</si>
  <si>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</si>
  <si>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</si>
  <si>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</si>
  <si>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</si>
  <si>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</si>
  <si>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</si>
  <si>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</si>
  <si>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</si>
  <si>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</si>
  <si>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</si>
  <si>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</si>
  <si>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</si>
  <si>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</si>
  <si>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</si>
  <si>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</si>
  <si>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</si>
  <si>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</si>
  <si>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</si>
  <si>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</si>
  <si>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</si>
  <si>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</si>
  <si>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</si>
  <si>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</si>
  <si>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</si>
  <si>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</si>
  <si>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</si>
  <si>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</si>
  <si>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</si>
  <si>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</si>
  <si>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</si>
  <si>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</si>
  <si>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</si>
  <si>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</si>
  <si>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</si>
  <si>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</si>
  <si>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</si>
  <si>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</si>
  <si>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</si>
  <si>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</si>
  <si>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</si>
  <si>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</si>
  <si>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</si>
  <si>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</si>
  <si>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</si>
  <si>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</si>
  <si>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</si>
  <si>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</si>
  <si>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</si>
  <si>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</si>
  <si>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</si>
  <si>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</si>
  <si>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</si>
  <si>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</si>
  <si>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</si>
  <si>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</si>
  <si>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</si>
  <si>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Success Rate</t>
  </si>
  <si>
    <t>Failure Rate</t>
  </si>
  <si>
    <t>Canceled Rate</t>
  </si>
  <si>
    <t>Live Rate</t>
  </si>
  <si>
    <t>Goal</t>
  </si>
  <si>
    <t>Number Sucessful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</si>
  <si>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</si>
  <si>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</si>
  <si>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</si>
  <si>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</si>
  <si>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</si>
  <si>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</si>
  <si>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</si>
  <si>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</si>
  <si>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</si>
  <si>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</si>
  <si>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</si>
  <si>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</si>
  <si>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</si>
  <si>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</si>
  <si>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</si>
  <si>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 xml:space="preserve">40000 to 44999 </t>
  </si>
  <si>
    <t>45000 to 49999</t>
  </si>
  <si>
    <t>Greater than or equal to 50000</t>
  </si>
  <si>
    <t>Mean</t>
  </si>
  <si>
    <t>1st Quartile</t>
  </si>
  <si>
    <t>median</t>
  </si>
  <si>
    <t>3rd Quartile</t>
  </si>
  <si>
    <t>Min Value</t>
  </si>
  <si>
    <t>Max Value</t>
  </si>
  <si>
    <t>Variance</t>
  </si>
  <si>
    <t>ST. Dev.</t>
  </si>
  <si>
    <t>INT. Quat. 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</si>
</sst>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  <xf numFmtId="0" fontId="1" fillId="0" borderId="1" xfId="0" applyFont="1" applyBorder="1" applyAlignment="1">
      <alignment horizontal="left"/>
    </xf>
    <xf numFmtId="0" fontId="1" fillId="0" borderId="1" xfId="0" applyFont="1" applyBorder="1"/>
    <xf numFmtId="0" fontId="0" fillId="0" borderId="1" xfId="0" applyBorder="1" applyAlignment="1">
      <alignment horizontal="left"/>
    </xf>
    <xf numFmtId="9" fontId="0" fillId="0" borderId="1" xfId="0" applyNumberFormat="1" applyBorder="1"/>
    <xf numFmtId="10" fontId="0" fillId="0" borderId="1" xfId="0" applyNumberFormat="1" applyBorder="1"/>
    <xf numFmtId="0" fontId="0" fillId="0" borderId="1" xfId="0" applyBorder="1"/>
    <xf numFmtId="2" fontId="0" fillId="0" borderId="1" xfId="0" applyNumberFormat="1" applyBorder="1"/>
    <xf numFmtId="0" fontId="0" fillId="2" borderId="1" xfId="0" applyFill="1" applyBorder="1"/>
    <xf numFmtId="0" fontId="0" fillId="3" borderId="1" xfId="0" applyFill="1" applyBorder="1"/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19"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3" formatCode="0%"/>
    </dxf>
    <dxf>
      <numFmt numFmtId="13" formatCode="0%"/>
    </dxf>
    <dxf>
      <numFmt numFmtId="13" formatCode="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colors>
    <mruColors>
      <color rgb="FFFF0066"/>
      <color rgb="FF23E535"/>
      <color rgb="FFFF0000"/>
      <color rgb="FFFFFF66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with categories!PivotTable1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COUNT BY CATEGORY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1"/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1"/>
            </c:ext>
          </c:extLst>
        </c:dLbl>
      </c:pivotFmt>
      <c:pivotFmt>
        <c:idx val="4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fld id="{C11C6C3A-12B6-40A0-8ADF-525DE4CED0B1}" type="CELLRANGE">
                  <a:rPr lang="en-US"/>
                  <a:pPr>
                    <a:defRPr/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xForSave val="1"/>
              <c15:showDataLabelsRange val="1"/>
            </c:ext>
          </c:extLst>
        </c:dLbl>
      </c:pivotFmt>
      <c:pivotFmt>
        <c:idx val="5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fld id="{E70FCD36-5EF0-412D-BBCD-609B55E51AF5}" type="CELLRANGE">
                  <a:rPr lang="en-US"/>
                  <a:pPr>
                    <a:defRPr/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xForSave val="1"/>
              <c15:showDataLabelsRange val="1"/>
            </c:ext>
          </c:extLst>
        </c:dLbl>
      </c:pivotFmt>
      <c:pivotFmt>
        <c:idx val="6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fld id="{51DF1B25-E209-4E72-82A9-BD5C379CE67D}" type="CELLRANGE">
                  <a:rPr lang="en-US"/>
                  <a:pPr>
                    <a:defRPr/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xForSave val="1"/>
              <c15:showDataLabelsRange val="1"/>
            </c:ext>
          </c:extLst>
        </c:dLbl>
      </c:pivotFmt>
      <c:pivotFmt>
        <c:idx val="7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fld id="{DD3E7CE8-02A2-433F-89E4-1B2CC2012210}" type="CELLRANGE">
                  <a:rPr lang="en-US"/>
                  <a:pPr>
                    <a:defRPr/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xForSave val="1"/>
              <c15:showDataLabelsRange val="1"/>
            </c:ext>
          </c:extLst>
        </c:dLbl>
      </c:pivotFmt>
      <c:pivotFmt>
        <c:idx val="9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fld id="{D7B85499-7600-4A30-A531-3E89D54EB2AE}" type="CELLRANGE">
                  <a:rPr lang="en-US"/>
                  <a:pPr>
                    <a:defRPr/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xForSave val="1"/>
              <c15:showDataLabelsRange val="1"/>
            </c:ext>
          </c:extLst>
        </c:dLbl>
      </c:pivotFmt>
      <c:pivotFmt>
        <c:idx val="10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fld id="{3C27D9B4-973E-4D6B-A78E-C698A5F2EF8D}" type="CELLRANGE">
                  <a:rPr lang="en-US"/>
                  <a:pPr>
                    <a:defRPr/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xForSave val="1"/>
              <c15:showDataLabelsRange val="1"/>
            </c:ext>
          </c:extLst>
        </c:dLbl>
      </c:pivotFmt>
      <c:pivotFmt>
        <c:idx val="11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fld id="{A523CB63-FE87-4DFB-BF75-2C90E494D350}" type="CELLRANGE">
                  <a:rPr lang="en-US"/>
                  <a:pPr>
                    <a:defRPr/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xForSave val="1"/>
              <c15:showDataLabelsRange val="1"/>
            </c:ext>
          </c:extLst>
        </c:dLbl>
      </c:pivotFmt>
      <c:pivotFmt>
        <c:idx val="12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fld id="{DC34E062-3F68-43FB-BB2B-FCE4B9B151B4}" type="CELLRANGE">
                  <a:rPr lang="en-US"/>
                  <a:pPr>
                    <a:defRPr/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xForSave val="1"/>
              <c15:showDataLabelsRange val="1"/>
            </c:ext>
          </c:extLst>
        </c:dLbl>
      </c:pivotFmt>
      <c:pivotFmt>
        <c:idx val="13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fld id="{CC3041FA-057D-46BE-A2A5-0BFBDBAE33E1}" type="CELLRANGE">
                  <a:rPr lang="en-US"/>
                  <a:pPr>
                    <a:defRPr/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xForSave val="1"/>
              <c15:showDataLabelsRange val="1"/>
            </c:ext>
          </c:extLst>
        </c:dLbl>
      </c:pivotFmt>
      <c:pivotFmt>
        <c:idx val="1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fld id="{386E1B43-DA10-4219-BC9A-EFB668B4C87D}" type="CELLRANGE">
                  <a:rPr lang="en-US"/>
                  <a:pPr>
                    <a:defRPr/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xForSave val="1"/>
              <c15:showDataLabelsRange val="1"/>
            </c:ext>
          </c:extLst>
        </c:dLbl>
      </c:pivotFmt>
      <c:pivotFmt>
        <c:idx val="15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fld id="{A6D88091-0340-4C4F-B238-F88BC20D2729}" type="CELLRANGE">
                  <a:rPr lang="en-US"/>
                  <a:pPr>
                    <a:defRPr/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xForSave val="1"/>
              <c15:showDataLabelsRange val="1"/>
            </c:ext>
          </c:extLst>
        </c:dLbl>
      </c:pivotFmt>
      <c:pivotFmt>
        <c:idx val="16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fld id="{436E179A-CDE8-4FF2-A2CC-A845B54C61DA}" type="CELLRANGE">
                  <a:rPr lang="en-US"/>
                  <a:pPr>
                    <a:defRPr/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xForSave val="1"/>
              <c15:showDataLabelsRange val="1"/>
            </c:ext>
          </c:extLst>
        </c:dLbl>
      </c:pivotFmt>
      <c:pivotFmt>
        <c:idx val="18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fld id="{15E3D40C-4867-4993-BEC7-8C8620BFA189}" type="CELLRANGE">
                  <a:rPr lang="en-US"/>
                  <a:pPr>
                    <a:defRPr/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xForSave val="1"/>
              <c15:showDataLabelsRange val="1"/>
            </c:ext>
          </c:extLst>
        </c:dLbl>
      </c:pivotFmt>
      <c:pivotFmt>
        <c:idx val="19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fld id="{30EA3136-08D5-4C0A-BF96-6B6A6F8A20B0}" type="CELLRANGE">
                  <a:rPr lang="en-US"/>
                  <a:pPr>
                    <a:defRPr/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xForSave val="1"/>
              <c15:showDataLabelsRange val="1"/>
            </c:ext>
          </c:extLst>
        </c:dLbl>
      </c:pivotFmt>
      <c:pivotFmt>
        <c:idx val="20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fld id="{A13614B8-588E-4B9F-8C21-8CB80162D0D1}" type="CELLRANGE">
                  <a:rPr lang="en-US"/>
                  <a:pPr>
                    <a:defRPr/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xForSave val="1"/>
              <c15:showDataLabelsRange val="1"/>
            </c:ext>
          </c:extLst>
        </c:dLbl>
      </c:pivotFmt>
      <c:pivotFmt>
        <c:idx val="2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fld id="{05358DE0-A38D-4A45-AEC6-EACD795BB2E0}" type="CELLRANGE">
                  <a:rPr lang="en-US"/>
                  <a:pPr>
                    <a:defRPr/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  <c15:dlblFieldTable/>
              <c15:xForSave val="1"/>
              <c15:showDataLabelsRange val="1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0772206838426533"/>
          <c:y val="0.22911861765182578"/>
          <c:w val="0.66168312482952407"/>
          <c:h val="0.638929339072379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with categories'!$C$17:$C$25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 with categories'!$C$17:$C$25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with categories'!$C$17:$C$25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'Pivot table with categories'!$C$17:$C$25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Lbls>
            <c:dLbl>
              <c:idx val="0"/>
              <c:layout/>
              <c:tx>
                <c:rich>
                  <a:bodyPr/>
                  <a:lstStyle/>
                  <a:p>
                    <a:fld id="{CC3041FA-057D-46BE-A2A5-0BFBDBAE33E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386E1B43-DA10-4219-BC9A-EFB668B4C87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A6D88091-0340-4C4F-B238-F88BC20D272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436E179A-CDE8-4FF2-A2CC-A845B54C61D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15E3D40C-4867-4993-BEC7-8C8620BFA1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30EA3136-08D5-4C0A-BF96-6B6A6F8A20B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fld id="{A13614B8-588E-4B9F-8C21-8CB80162D0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8"/>
              <c:layout/>
              <c:tx>
                <c:rich>
                  <a:bodyPr/>
                  <a:lstStyle/>
                  <a:p>
                    <a:fld id="{05358DE0-A38D-4A45-AEC6-EACD795BB2E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with categories'!$C$17:$C$25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with categories'!$C$17:$C$25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'Pivot table with categories'!$C$17:$C$25</c15:f>
                <c15:dlblRangeCache>
                  <c:ptCount val="9"/>
                  <c:pt idx="0">
                    <c:v>35%</c:v>
                  </c:pt>
                  <c:pt idx="1">
                    <c:v>70%</c:v>
                  </c:pt>
                  <c:pt idx="2">
                    <c:v>64%</c:v>
                  </c:pt>
                  <c:pt idx="3">
                    <c:v>0%</c:v>
                  </c:pt>
                  <c:pt idx="4">
                    <c:v>17%</c:v>
                  </c:pt>
                  <c:pt idx="5">
                    <c:v>53%</c:v>
                  </c:pt>
                  <c:pt idx="6">
                    <c:v>54%</c:v>
                  </c:pt>
                  <c:pt idx="7">
                    <c:v>36%</c:v>
                  </c:pt>
                  <c:pt idx="8">
                    <c:v>35%</c:v>
                  </c:pt>
                </c15:dlblRangeCache>
              </c15:datalabelsRange>
            </c:ext>
          </c:extLst>
        </c:ser>
        <c:ser>
          <c:idx val="2"/>
          <c:order val="2"/>
          <c:tx>
            <c:strRef>
              <c:f>'Pivot table with categories'!$C$17:$C$25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 with categories'!$C$17:$C$25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with categories'!$C$17:$C$25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'Pivot table with categories'!$C$17:$C$25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Lbls>
            <c:dLbl>
              <c:idx val="0"/>
              <c:layout/>
              <c:tx>
                <c:rich>
                  <a:bodyPr/>
                  <a:lstStyle/>
                  <a:p>
                    <a:fld id="{C11C6C3A-12B6-40A0-8ADF-525DE4CED0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E70FCD36-5EF0-412D-BBCD-609B55E51A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51DF1B25-E209-4E72-82A9-BD5C379CE67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DD3E7CE8-02A2-433F-89E4-1B2CC20122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D7B85499-7600-4A30-A531-3E89D54EB2A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3C27D9B4-973E-4D6B-A78E-C698A5F2EF8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fld id="{A523CB63-FE87-4DFB-BF75-2C90E494D35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8"/>
              <c:layout/>
              <c:tx>
                <c:rich>
                  <a:bodyPr/>
                  <a:lstStyle/>
                  <a:p>
                    <a:fld id="{DC34E062-3F68-43FB-BB2B-FCE4B9B151B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with categories'!$C$17:$C$25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with categories'!$C$17:$C$25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'Pivot table with categories'!$B$17:$B$25</c15:f>
                <c15:dlblRangeCache>
                  <c:ptCount val="9"/>
                  <c:pt idx="0">
                    <c:v>58%</c:v>
                  </c:pt>
                  <c:pt idx="1">
                    <c:v>17%</c:v>
                  </c:pt>
                  <c:pt idx="2">
                    <c:v>36%</c:v>
                  </c:pt>
                  <c:pt idx="3">
                    <c:v>0%</c:v>
                  </c:pt>
                  <c:pt idx="4">
                    <c:v>77%</c:v>
                  </c:pt>
                  <c:pt idx="5">
                    <c:v>47%</c:v>
                  </c:pt>
                  <c:pt idx="6">
                    <c:v>34%</c:v>
                  </c:pt>
                  <c:pt idx="7">
                    <c:v>35%</c:v>
                  </c:pt>
                  <c:pt idx="8">
                    <c:v>60%</c:v>
                  </c:pt>
                </c15:dlblRangeCache>
              </c15:datalabelsRange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79232072"/>
        <c:axId val="379232456"/>
      </c:barChart>
      <c:catAx>
        <c:axId val="379232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  <a:p>
                <a:pPr>
                  <a:defRPr/>
                </a:pP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232456"/>
        <c:crosses val="autoZero"/>
        <c:auto val="1"/>
        <c:lblAlgn val="ctr"/>
        <c:lblOffset val="100"/>
        <c:noMultiLvlLbl val="0"/>
      </c:catAx>
      <c:valAx>
        <c:axId val="37923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</a:t>
                </a:r>
              </a:p>
              <a:p>
                <a:pPr>
                  <a:defRPr/>
                </a:pP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232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with subcategories!PivotTable2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COUNT</a:t>
            </a:r>
            <a:r>
              <a:rPr lang="en-US" baseline="0"/>
              <a:t> BY SUB-CATEGORY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with subcategories'!$B$3:$B$4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with subcategories'!$A$5:$A$46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with subcategories'!$B$5:$B$46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'Pivot table with subcategories'!$C$3:$C$4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with subcategories'!$A$5:$A$46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with subcategories'!$C$5:$C$46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'Pivot table with subcategories'!$D$3:$D$4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with subcategories'!$A$5:$A$46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with subcategories'!$D$5:$D$46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'Pivot table with subcategories'!$E$3:$E$4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with subcategories'!$A$5:$A$46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with subcategories'!$E$5:$E$46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9640440"/>
        <c:axId val="379640824"/>
      </c:barChart>
      <c:catAx>
        <c:axId val="379640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  <a:p>
                <a:pPr>
                  <a:defRPr/>
                </a:pP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640824"/>
        <c:crosses val="autoZero"/>
        <c:auto val="1"/>
        <c:lblAlgn val="ctr"/>
        <c:lblOffset val="100"/>
        <c:noMultiLvlLbl val="0"/>
      </c:catAx>
      <c:valAx>
        <c:axId val="379640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640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[StarterBook.xlsx]PIV-TAB(PARENT CAT!PivotTable4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 BY YEARS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'PIV-TAB(PARENT 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'PIV-TAB(PARENT CAT'!$A$6:$A$18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'PIV-TAB(PARENT CAT'!$B$6:$B$18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'PIV-TAB(PARENT 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'PIV-TAB(PARENT CAT'!$A$6:$A$18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'PIV-TAB(PARENT CAT'!$C$6:$C$18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'PIV-TAB(PARENT CAT'!$D$4:$D$5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'PIV-TAB(PARENT CAT'!$A$6:$A$18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'PIV-TAB(PARENT CAT'!$D$6:$D$18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'PIV-TAB(PARENT 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'PIV-TAB(PARENT CAT'!$A$6:$A$18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'PIV-TAB(PARENT CAT'!$E$6:$E$18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7177280"/>
        <c:axId val="377177664"/>
      </c:lineChart>
      <c:catAx>
        <c:axId val="37717728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</a:t>
                </a:r>
              </a:p>
              <a:p>
                <a:pPr>
                  <a:defRPr/>
                </a:pP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177664"/>
        <c:crosses val="autoZero"/>
        <c:auto val="1"/>
        <c:lblAlgn val="ctr"/>
        <c:lblOffset val="100"/>
        <c:noMultiLvlLbl val="0"/>
      </c:catAx>
      <c:valAx>
        <c:axId val="37717766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  <a:p>
                <a:pPr>
                  <a:defRPr/>
                </a:pP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17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CAMPAIGN PERFORMANCE BY GOAL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'CAMPAING PERFORMANCE'!$F$1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'CAMPAING PERFORMANCE'!$A$2:$A$13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 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'CAMPAING PERFORMANCE'!$F$2:$F$13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'CAMPAING PERFORMANCE'!$G$1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'CAMPAING PERFORMANCE'!$A$2:$A$13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 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'CAMPAING PERFORMANCE'!$G$2:$G$13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'CAMPAING PERFORMANCE'!$H$1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'CAMPAING PERFORMANCE'!$A$2:$A$13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 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'CAMPAING PERFORMANCE'!$H$2:$H$13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519584"/>
        <c:axId val="379277992"/>
      </c:lineChart>
      <c:catAx>
        <c:axId val="380519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  <a:p>
                <a:pPr>
                  <a:defRPr/>
                </a:pP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277992"/>
        <c:crosses val="autoZero"/>
        <c:auto val="1"/>
        <c:lblAlgn val="ctr"/>
        <c:lblOffset val="100"/>
        <c:noMultiLvlLbl val="0"/>
      </c:catAx>
      <c:valAx>
        <c:axId val="379277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51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314324</xdr:colOff>
      <xdr:row>1</xdr:row>
      <xdr:rowOff>19050</xdr:rowOff>
    </xdr:from>
    <xdr:to>
      <xdr:col>16</xdr:col>
      <xdr:colOff>400050</xdr:colOff>
      <xdr:row>27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0</xdr:row>
      <xdr:rowOff>90487</xdr:rowOff>
    </xdr:from>
    <xdr:to>
      <xdr:col>15</xdr:col>
      <xdr:colOff>123825</xdr:colOff>
      <xdr:row>22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0</xdr:row>
      <xdr:rowOff>180974</xdr:rowOff>
    </xdr:from>
    <xdr:to>
      <xdr:col>15</xdr:col>
      <xdr:colOff>209550</xdr:colOff>
      <xdr:row>22</xdr:row>
      <xdr:rowOff>171449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933449</xdr:colOff>
      <xdr:row>14</xdr:row>
      <xdr:rowOff>61911</xdr:rowOff>
    </xdr:from>
    <xdr:to>
      <xdr:col>6</xdr:col>
      <xdr:colOff>1009650</xdr:colOff>
      <xdr:row>33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egina" refreshedDate="44103.402632407408" createdVersion="5" refreshedVersion="5" minRefreshableVersion="3" recordCount="4114">
  <cacheSource type="worksheet">
    <worksheetSource ref="A1:R4115" sheet="MAIN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s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egina" refreshedDate="44103.432583449074" createdVersion="5" refreshedVersion="5" minRefreshableVersion="3" recordCount="4114">
  <cacheSource type="worksheet">
    <worksheetSource ref="A1:T4115" sheet="MAIN SHEET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s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.0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.0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.0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.0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.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.0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.0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.0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.0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.0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.0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.0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.0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.0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.0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.0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.0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.0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.0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.0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.0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.0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.0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.0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.0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.0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.0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.0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.0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.0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.0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.0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.0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.0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.0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.0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.0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.0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.0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.0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.0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.0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.0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.0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.0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.0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.0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.0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.0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.0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.0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.0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.0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.0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.0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.0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.0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.0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.0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.0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.0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.0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.0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.0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.0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.0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.0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.0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.0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.0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.0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.0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.0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.0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.0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.0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.0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.0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.0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.0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.0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.0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.0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.0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.0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.0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.0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.0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.0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.0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.0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.0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.0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.0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.0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.0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.0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.0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.0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.0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.0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.0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.0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.0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.0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.0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.0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.0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.0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.0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.0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.0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.0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.0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.0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.0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.0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.0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.0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.0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.0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.0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.0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.0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.0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.0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.0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.0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.0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.0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.0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.0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.0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.0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.0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.0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.0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.0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.0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.0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.0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.0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.0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.0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.0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.0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.0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.0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.0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.0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.0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.0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.0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.0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.0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.0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.0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.0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.0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.0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.0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.0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.0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.0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.0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.0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.0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.0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.0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.0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.0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.0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.0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.0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.0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.0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.0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.0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.0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.0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.0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.0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.0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.0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.0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.0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.0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.0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.0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.0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.0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.0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.0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.0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.0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.0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.0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.0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.0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.0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.0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.0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.0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.0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.0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.0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.0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.0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.0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.0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.0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.0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.0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.0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.0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.0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.0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.0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.0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.0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.0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.0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.0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.0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.0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.0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.0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.0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.0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.0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.0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.0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.0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.0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.0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.0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.0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.0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.0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.0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.0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.0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.0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.0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.0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.0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.0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.0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.0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.0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.0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.0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.0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.0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.0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.0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.0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.0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.0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.0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.0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.0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.0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.0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.0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.0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.0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.0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.0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.0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.0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.0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.0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.0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.0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.0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.0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.0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.0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.0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.0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.0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.0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.0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.0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.0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.0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.0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.0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.0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.0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.0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.0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.0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.0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.0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.0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.0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.0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.0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.0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.0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.0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.0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.0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.0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.0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.0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.0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.0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.0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.0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.0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.0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.0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.0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.0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.0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.0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.0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.0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.0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.0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.0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.0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.0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.0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.0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.0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.0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.0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.0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.0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.0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.0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.0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.0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.0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.0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.0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.0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.0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.0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.0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.0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.0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.0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.0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.0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.0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.0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.0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.0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.0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.0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.0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.0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.0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.0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.0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.0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.0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.0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.0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.0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.0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.0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.0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.0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.0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.0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.0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.0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.0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.0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.0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.0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.0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.0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.0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.0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.0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.0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.0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.0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.0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.0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.0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.0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.0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.0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.0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.0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.0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.0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.0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.0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.0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.0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.0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.0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.0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.0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.0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.0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.0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.0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.0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.0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.0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.0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.0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.0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.0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.0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.0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.0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.0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.0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.0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.0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.0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.0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.0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.0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.0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.0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.0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.0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.0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.0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.0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.0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.0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.0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.0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.0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.0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.0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.0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.0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.0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.0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.0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.0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.0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.0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.0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.0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.0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.0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.0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.0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.0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.0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.0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.0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.0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.0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.0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.0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.0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.0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.0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.0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.0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.0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.0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.0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.0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.0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.0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.0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.0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.0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.0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.0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.0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.0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.0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.0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.0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.0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.0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.0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.0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.0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.0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.0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.0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.0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.0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.0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.0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.0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.0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.0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.0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.0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.0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.0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.0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.0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.0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.0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.0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.0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.0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.0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.0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.0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.0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.0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.0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.0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.0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.0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.0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.0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.0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.0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.0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.0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.0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.0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.0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.0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.0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.0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.0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.0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.0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.0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.0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.0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.0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.0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.0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.0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.0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.0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.0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.0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.0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.0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.0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.0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.0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.0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.0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.0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.0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.0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.0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.0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.0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.0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.0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.0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.0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.0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.0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.0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.0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.0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.0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.0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.0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.0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.0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.0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.0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.0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.0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.0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.0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.0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.0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.0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.0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.0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.0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.0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.0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.0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.0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.0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.0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.0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.0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.0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.0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.0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.0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.0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.0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.0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.0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.0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.0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.0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.0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.0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.0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.0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.0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.0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.0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.0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.0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.0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.0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.0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.0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.0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.0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.0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.0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.0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.0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.0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.0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.0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.0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.0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.0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.0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.0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.0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.0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.0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.0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.0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.0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.0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.0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.0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.0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.0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.0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.0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.0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.0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.0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.0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.0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.0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.0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.0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.0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.0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.0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.0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.0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.0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.0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.0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.0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.0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.0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.0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.0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.0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.0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.0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.0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.0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.0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.0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.0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.0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.0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.0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.0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.0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.0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.0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.0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.0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.0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.0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.0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.0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.0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.0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.0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.0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.0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.0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.0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.0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.0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.0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.0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.0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.0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.0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.0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.0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.0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.0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.0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.0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.0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.0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.0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.0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.0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.0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.0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.0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.0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.0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.0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.0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.0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.0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.0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.0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.0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.0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.0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.0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.0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.0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.0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.0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.0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.0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.0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.0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.0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.0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.0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.0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.0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.0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.0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.0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.0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.0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.0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.0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.0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.0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.0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.0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.0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.0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.0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.0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.0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.0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.0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.0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.0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.0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.0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.0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.0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.0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.0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.0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.0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.0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.0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.0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.0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.0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.0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.0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.0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.0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.0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.0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.0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.0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.0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.0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.0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.0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.0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.0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.0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.0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.0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.0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.0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.0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.0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.0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.0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.0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.0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.0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.0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.0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.0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.0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.0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.0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.0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.0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.0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.0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.0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.0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.0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.0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.0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.0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.0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.0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.0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.0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.0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.0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.0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.0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.0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2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3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3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formats count="3">
    <format dxfId="2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1">
      <pivotArea field="5" type="button" dataOnly="0" labelOnly="1" outline="0" axis="axisCol" fieldPosition="0"/>
    </format>
    <format dxfId="0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H13" totalsRowShown="0" headerRowDxfId="14">
  <autoFilter ref="A1:H13"/>
  <tableColumns count="8">
    <tableColumn id="1" name="Goal"/>
    <tableColumn id="2" name="Number Sucessful"/>
    <tableColumn id="3" name="Number Failed"/>
    <tableColumn id="4" name="Number Canceled"/>
    <tableColumn id="5" name="Total Projects">
      <calculatedColumnFormula>SUM(B2:D2)</calculatedColumnFormula>
    </tableColumn>
    <tableColumn id="6" name="Percentage Successful" dataDxfId="13">
      <calculatedColumnFormula>B2/E2</calculatedColumnFormula>
    </tableColumn>
    <tableColumn id="7" name="Percentage Failed" dataDxfId="12">
      <calculatedColumnFormula>C2/E2</calculatedColumnFormula>
    </tableColumn>
    <tableColumn id="8" name="Percentage Canceled" dataDxfId="11">
      <calculatedColumnFormula>D2/E2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abSelected="1" workbookViewId="0">
      <selection activeCell="B17" sqref="B17"/>
    </sheetView>
  </sheetViews>
  <sheetFormatPr defaultRowHeight="15" x14ac:dyDescent="0.25"/>
  <cols>
    <col min="1" max="1" width="13.5703125" bestFit="1" customWidth="1"/>
    <col min="2" max="2" width="16.28515625" customWidth="1"/>
    <col min="3" max="3" width="12" customWidth="1"/>
    <col min="4" max="4" width="13.140625" customWidth="1"/>
    <col min="5" max="5" width="10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3" spans="1:6" x14ac:dyDescent="0.25">
      <c r="A3" s="7" t="s">
        <v>8322</v>
      </c>
      <c r="B3" s="7" t="s">
        <v>8321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  <row r="16" spans="1:6" x14ac:dyDescent="0.25">
      <c r="A16" s="14" t="s">
        <v>8308</v>
      </c>
      <c r="B16" s="15" t="s">
        <v>8380</v>
      </c>
      <c r="C16" s="15" t="s">
        <v>8381</v>
      </c>
      <c r="D16" s="15" t="s">
        <v>8382</v>
      </c>
      <c r="E16" s="15" t="s">
        <v>8383</v>
      </c>
    </row>
    <row r="17" spans="1:5" x14ac:dyDescent="0.25">
      <c r="A17" s="16" t="s">
        <v>8311</v>
      </c>
      <c r="B17" s="17">
        <f>GETPIVOTDATA("state",$A$3,"state","successful","Category","film &amp; video")/GETPIVOTDATA("state",$A$3,"Category","film &amp; video")</f>
        <v>0.57692307692307687</v>
      </c>
      <c r="C17" s="17">
        <f>GETPIVOTDATA("state",$A$3,"state","failed","Category","film &amp; video")/GETPIVOTDATA("state",$A$3,"Category","film &amp; video")</f>
        <v>0.34615384615384615</v>
      </c>
      <c r="D17" s="17">
        <f>GETPIVOTDATA("state",$A$3,"state","canceled","Category","film &amp; video")/GETPIVOTDATA("state",$A$3,"Category","film &amp; video")</f>
        <v>7.6923076923076927E-2</v>
      </c>
      <c r="E17" s="18">
        <f>GETPIVOTDATA("state",$A$3,"state","live","Category","film &amp; video")/GETPIVOTDATA("state",$A$3,"Category","film &amp; video")</f>
        <v>0</v>
      </c>
    </row>
    <row r="18" spans="1:5" x14ac:dyDescent="0.25">
      <c r="A18" s="16" t="s">
        <v>8312</v>
      </c>
      <c r="B18" s="17">
        <f>GETPIVOTDATA("state",$A$3,"state","successful","Category","food")/GETPIVOTDATA("state",$A$3,"Category","food")</f>
        <v>0.17</v>
      </c>
      <c r="C18" s="17">
        <f>GETPIVOTDATA("state",$A$3,"state","failed","Category","food")/GETPIVOTDATA("state",$A$3,"Category","food")</f>
        <v>0.7</v>
      </c>
      <c r="D18" s="17">
        <f>GETPIVOTDATA("state",$A$3,"state","canceled","Category","food")/GETPIVOTDATA("state",$A$3,"Category","food")</f>
        <v>0.1</v>
      </c>
      <c r="E18" s="18">
        <f>GETPIVOTDATA("state",$A$3,"state","live","Category","food")/GETPIVOTDATA("state",$A$3,"Category","food")</f>
        <v>0.03</v>
      </c>
    </row>
    <row r="19" spans="1:5" x14ac:dyDescent="0.25">
      <c r="A19" s="16" t="s">
        <v>8313</v>
      </c>
      <c r="B19" s="17">
        <f>GETPIVOTDATA("state",$A$3,"state","successful","Category","games")/GETPIVOTDATA("state",$A$3,"Category","games")</f>
        <v>0.36363636363636365</v>
      </c>
      <c r="C19" s="17">
        <f>GETPIVOTDATA("state",$A$3,"state","failed","Category","games")/GETPIVOTDATA("state",$A$3,"Category","games")</f>
        <v>0.63636363636363635</v>
      </c>
      <c r="D19" s="17">
        <f>GETPIVOTDATA("state",$A$3,"state","canceled","Category","games")/GETPIVOTDATA("state",$A$3,"Category","games")</f>
        <v>0</v>
      </c>
      <c r="E19" s="18">
        <f>GETPIVOTDATA("state",$A$3,"state","live","Category","games")/GETPIVOTDATA("state",$A$3,"Category","games")</f>
        <v>0</v>
      </c>
    </row>
    <row r="20" spans="1:5" x14ac:dyDescent="0.25">
      <c r="A20" s="16" t="s">
        <v>8314</v>
      </c>
      <c r="B20" s="17">
        <f>GETPIVOTDATA("state",$A$3,"state","successful","Category","journalism")/GETPIVOTDATA("state",$A$3,"Category","journalism")</f>
        <v>0</v>
      </c>
      <c r="C20" s="17">
        <f>GETPIVOTDATA("state",$A$3,"state","failed","Category","journalism")/GETPIVOTDATA("state",$A$3,"Category","journalism")</f>
        <v>0</v>
      </c>
      <c r="D20" s="17">
        <f>GETPIVOTDATA("state",$A$3,"state","canceled","Category","journalism")/GETPIVOTDATA("state",$A$3,"Category","journalism")</f>
        <v>1</v>
      </c>
      <c r="E20" s="18">
        <f>GETPIVOTDATA("state",$A$3,"state","live","Category","journalism")/GETPIVOTDATA("state",$A$3,"Category","journalism")</f>
        <v>0</v>
      </c>
    </row>
    <row r="21" spans="1:5" x14ac:dyDescent="0.25">
      <c r="A21" s="16" t="s">
        <v>8315</v>
      </c>
      <c r="B21" s="17">
        <f>GETPIVOTDATA("state",$A$3,"state","successful","Category","music")/GETPIVOTDATA("state",$A$3,"Category","music")</f>
        <v>0.77142857142857146</v>
      </c>
      <c r="C21" s="17">
        <f>GETPIVOTDATA("state",$A$3,"state","failed","Category","music")/GETPIVOTDATA("state",$A$3,"Category","music")</f>
        <v>0.17142857142857143</v>
      </c>
      <c r="D21" s="17">
        <f>GETPIVOTDATA("state",$A$3,"state","canceled","Category","music")/GETPIVOTDATA("state",$A$3,"Category","music")</f>
        <v>2.8571428571428571E-2</v>
      </c>
      <c r="E21" s="18">
        <f>GETPIVOTDATA("state",$A$3,"state","live","Category","music")/GETPIVOTDATA("state",$A$3,"Category","music")</f>
        <v>2.8571428571428571E-2</v>
      </c>
    </row>
    <row r="22" spans="1:5" x14ac:dyDescent="0.25">
      <c r="A22" s="16" t="s">
        <v>8316</v>
      </c>
      <c r="B22" s="17">
        <f>GETPIVOTDATA("state",$A$3,"state","successful","Category","photography")/GETPIVOTDATA("state",$A$3,"Category","photography")</f>
        <v>0.4681818181818182</v>
      </c>
      <c r="C22" s="17">
        <f>GETPIVOTDATA("state",$A$3,"state","failed","Category","photography")/GETPIVOTDATA("state",$A$3,"Category","photography")</f>
        <v>0.53181818181818186</v>
      </c>
      <c r="D22" s="17">
        <f>GETPIVOTDATA("state",$A$3,"state","canceled","Category","photography")/GETPIVOTDATA("state",$A$3,"Category","photography")</f>
        <v>0</v>
      </c>
      <c r="E22" s="18">
        <f>GETPIVOTDATA("state",$A$3,"state","live","Category","photography")/GETPIVOTDATA("state",$A$3,"Category","photography")</f>
        <v>0</v>
      </c>
    </row>
    <row r="23" spans="1:5" x14ac:dyDescent="0.25">
      <c r="A23" s="16" t="s">
        <v>8317</v>
      </c>
      <c r="B23" s="17">
        <f>GETPIVOTDATA("state",$A$3,"state","successful","Category","publishing")/GETPIVOTDATA("state",$A$3,"Category","publishing")</f>
        <v>0.33755274261603374</v>
      </c>
      <c r="C23" s="17">
        <f>GETPIVOTDATA("state",$A$3,"state","failed","Category","publishing")/GETPIVOTDATA("state",$A$3,"Category","publishing")</f>
        <v>0.53586497890295359</v>
      </c>
      <c r="D23" s="17">
        <f>GETPIVOTDATA("state",$A$3,"state","canceled","Category","publishing")/GETPIVOTDATA("state",$A$3,"Category","publishing")</f>
        <v>0.12658227848101267</v>
      </c>
      <c r="E23" s="18">
        <f>GETPIVOTDATA("state",$A$3,"state","live","Category","publishing")/GETPIVOTDATA("state",$A$3,"Category","publishing")</f>
        <v>0</v>
      </c>
    </row>
    <row r="24" spans="1:5" x14ac:dyDescent="0.25">
      <c r="A24" s="16" t="s">
        <v>8318</v>
      </c>
      <c r="B24" s="17">
        <f>GETPIVOTDATA("state",$A$3,"state","successful","Category","technology")/GETPIVOTDATA("state",$A$3,"Category","technology")</f>
        <v>0.34833333333333333</v>
      </c>
      <c r="C24" s="17">
        <f>GETPIVOTDATA("state",$A$3,"state","failed","Category","technology")/GETPIVOTDATA("state",$A$3,"Category","technology")</f>
        <v>0.35499999999999998</v>
      </c>
      <c r="D24" s="17">
        <f>GETPIVOTDATA("state",$A$3,"state","canceled","Category","technology")/GETPIVOTDATA("state",$A$3,"Category","technology")</f>
        <v>0.29666666666666669</v>
      </c>
      <c r="E24" s="18">
        <f>GETPIVOTDATA("state",$A$3,"state","live","Category","technology")/GETPIVOTDATA("state",$A$3,"Category","technology")</f>
        <v>0</v>
      </c>
    </row>
    <row r="25" spans="1:5" x14ac:dyDescent="0.25">
      <c r="A25" s="16" t="s">
        <v>8319</v>
      </c>
      <c r="B25" s="17">
        <f>GETPIVOTDATA("state",$A$3,"state","successful","Category","theater")/GETPIVOTDATA("state",$A$3,"Category","theater")</f>
        <v>0.60229720028715006</v>
      </c>
      <c r="C25" s="17">
        <f>GETPIVOTDATA("state",$A$3,"state","failed","Category","theater")/GETPIVOTDATA("state",$A$3,"Category","theater")</f>
        <v>0.35391241923905242</v>
      </c>
      <c r="D25" s="17">
        <f>GETPIVOTDATA("state",$A$3,"state","canceled","Category","theater")/GETPIVOTDATA("state",$A$3,"Category","theater")</f>
        <v>2.6561378320172292E-2</v>
      </c>
      <c r="E25" s="18">
        <f>GETPIVOTDATA("state",$A$3,"state","live","Category","theater")/GETPIVOTDATA("state",$A$3,"Category","theater")</f>
        <v>1.7229002153625269E-2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workbookViewId="0">
      <selection activeCell="Q4" sqref="Q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customWidth="1"/>
  </cols>
  <sheetData>
    <row r="1" spans="1:6" x14ac:dyDescent="0.25">
      <c r="A1" s="7" t="s">
        <v>8223</v>
      </c>
      <c r="B1" t="s">
        <v>8323</v>
      </c>
    </row>
    <row r="3" spans="1:6" x14ac:dyDescent="0.25">
      <c r="A3" s="7" t="s">
        <v>8322</v>
      </c>
      <c r="B3" s="7" t="s">
        <v>8321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8" t="s">
        <v>8324</v>
      </c>
      <c r="B5" s="9"/>
      <c r="C5" s="9">
        <v>100</v>
      </c>
      <c r="D5" s="9"/>
      <c r="E5" s="9"/>
      <c r="F5" s="9">
        <v>100</v>
      </c>
    </row>
    <row r="6" spans="1:6" x14ac:dyDescent="0.25">
      <c r="A6" s="8" t="s">
        <v>8325</v>
      </c>
      <c r="B6" s="9">
        <v>20</v>
      </c>
      <c r="C6" s="9"/>
      <c r="D6" s="9"/>
      <c r="E6" s="9"/>
      <c r="F6" s="9">
        <v>20</v>
      </c>
    </row>
    <row r="7" spans="1:6" x14ac:dyDescent="0.25">
      <c r="A7" s="8" t="s">
        <v>8326</v>
      </c>
      <c r="B7" s="9">
        <v>24</v>
      </c>
      <c r="C7" s="9"/>
      <c r="D7" s="9"/>
      <c r="E7" s="9"/>
      <c r="F7" s="9">
        <v>24</v>
      </c>
    </row>
    <row r="8" spans="1:6" x14ac:dyDescent="0.25">
      <c r="A8" s="8" t="s">
        <v>8327</v>
      </c>
      <c r="B8" s="9"/>
      <c r="C8" s="9">
        <v>40</v>
      </c>
      <c r="D8" s="9"/>
      <c r="E8" s="9"/>
      <c r="F8" s="9">
        <v>40</v>
      </c>
    </row>
    <row r="9" spans="1:6" x14ac:dyDescent="0.25">
      <c r="A9" s="8" t="s">
        <v>8328</v>
      </c>
      <c r="B9" s="9"/>
      <c r="C9" s="9"/>
      <c r="D9" s="9"/>
      <c r="E9" s="9">
        <v>40</v>
      </c>
      <c r="F9" s="9">
        <v>40</v>
      </c>
    </row>
    <row r="10" spans="1:6" x14ac:dyDescent="0.25">
      <c r="A10" s="8" t="s">
        <v>8329</v>
      </c>
      <c r="B10" s="9"/>
      <c r="C10" s="9"/>
      <c r="D10" s="9"/>
      <c r="E10" s="9">
        <v>180</v>
      </c>
      <c r="F10" s="9">
        <v>180</v>
      </c>
    </row>
    <row r="11" spans="1:6" x14ac:dyDescent="0.25">
      <c r="A11" s="8" t="s">
        <v>8330</v>
      </c>
      <c r="B11" s="9"/>
      <c r="C11" s="9">
        <v>80</v>
      </c>
      <c r="D11" s="9"/>
      <c r="E11" s="9"/>
      <c r="F11" s="9">
        <v>80</v>
      </c>
    </row>
    <row r="12" spans="1:6" x14ac:dyDescent="0.25">
      <c r="A12" s="8" t="s">
        <v>8331</v>
      </c>
      <c r="B12" s="9"/>
      <c r="C12" s="9"/>
      <c r="D12" s="9"/>
      <c r="E12" s="9">
        <v>40</v>
      </c>
      <c r="F12" s="9">
        <v>40</v>
      </c>
    </row>
    <row r="13" spans="1:6" x14ac:dyDescent="0.25">
      <c r="A13" s="8" t="s">
        <v>8332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25">
      <c r="A14" s="8" t="s">
        <v>8333</v>
      </c>
      <c r="B14" s="9"/>
      <c r="C14" s="9">
        <v>40</v>
      </c>
      <c r="D14" s="9"/>
      <c r="E14" s="9"/>
      <c r="F14" s="9">
        <v>40</v>
      </c>
    </row>
    <row r="15" spans="1:6" x14ac:dyDescent="0.25">
      <c r="A15" s="8" t="s">
        <v>8334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5">
      <c r="A16" s="8" t="s">
        <v>8335</v>
      </c>
      <c r="B16" s="9"/>
      <c r="C16" s="9">
        <v>20</v>
      </c>
      <c r="D16" s="9"/>
      <c r="E16" s="9"/>
      <c r="F16" s="9">
        <v>20</v>
      </c>
    </row>
    <row r="17" spans="1:6" x14ac:dyDescent="0.25">
      <c r="A17" s="8" t="s">
        <v>8336</v>
      </c>
      <c r="B17" s="9"/>
      <c r="C17" s="9"/>
      <c r="D17" s="9"/>
      <c r="E17" s="9">
        <v>140</v>
      </c>
      <c r="F17" s="9">
        <v>140</v>
      </c>
    </row>
    <row r="18" spans="1:6" x14ac:dyDescent="0.25">
      <c r="A18" s="8" t="s">
        <v>8337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25">
      <c r="A19" s="8" t="s">
        <v>8338</v>
      </c>
      <c r="B19" s="9"/>
      <c r="C19" s="9">
        <v>60</v>
      </c>
      <c r="D19" s="9"/>
      <c r="E19" s="9"/>
      <c r="F19" s="9">
        <v>60</v>
      </c>
    </row>
    <row r="20" spans="1:6" x14ac:dyDescent="0.25">
      <c r="A20" s="8" t="s">
        <v>8339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25">
      <c r="A21" s="8" t="s">
        <v>8340</v>
      </c>
      <c r="B21" s="9"/>
      <c r="C21" s="9"/>
      <c r="D21" s="9"/>
      <c r="E21" s="9">
        <v>20</v>
      </c>
      <c r="F21" s="9">
        <v>20</v>
      </c>
    </row>
    <row r="22" spans="1:6" x14ac:dyDescent="0.25">
      <c r="A22" s="8" t="s">
        <v>8341</v>
      </c>
      <c r="B22" s="9"/>
      <c r="C22" s="9">
        <v>40</v>
      </c>
      <c r="D22" s="9"/>
      <c r="E22" s="9"/>
      <c r="F22" s="9">
        <v>40</v>
      </c>
    </row>
    <row r="23" spans="1:6" x14ac:dyDescent="0.25">
      <c r="A23" s="8" t="s">
        <v>8342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25">
      <c r="A24" s="8" t="s">
        <v>8343</v>
      </c>
      <c r="B24" s="9"/>
      <c r="C24" s="9">
        <v>20</v>
      </c>
      <c r="D24" s="9"/>
      <c r="E24" s="9"/>
      <c r="F24" s="9">
        <v>20</v>
      </c>
    </row>
    <row r="25" spans="1:6" x14ac:dyDescent="0.25">
      <c r="A25" s="8" t="s">
        <v>8344</v>
      </c>
      <c r="B25" s="9"/>
      <c r="C25" s="9"/>
      <c r="D25" s="9"/>
      <c r="E25" s="9">
        <v>60</v>
      </c>
      <c r="F25" s="9">
        <v>60</v>
      </c>
    </row>
    <row r="26" spans="1:6" x14ac:dyDescent="0.25">
      <c r="A26" s="8" t="s">
        <v>8345</v>
      </c>
      <c r="B26" s="9"/>
      <c r="C26" s="9">
        <v>20</v>
      </c>
      <c r="D26" s="9"/>
      <c r="E26" s="9"/>
      <c r="F26" s="9">
        <v>20</v>
      </c>
    </row>
    <row r="27" spans="1:6" x14ac:dyDescent="0.25">
      <c r="A27" s="8" t="s">
        <v>8346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25">
      <c r="A28" s="8" t="s">
        <v>8347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8" t="s">
        <v>8348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25">
      <c r="A30" s="8" t="s">
        <v>8349</v>
      </c>
      <c r="B30" s="9"/>
      <c r="C30" s="9"/>
      <c r="D30" s="9"/>
      <c r="E30" s="9">
        <v>40</v>
      </c>
      <c r="F30" s="9">
        <v>40</v>
      </c>
    </row>
    <row r="31" spans="1:6" x14ac:dyDescent="0.25">
      <c r="A31" s="8" t="s">
        <v>8350</v>
      </c>
      <c r="B31" s="9"/>
      <c r="C31" s="9"/>
      <c r="D31" s="9"/>
      <c r="E31" s="9">
        <v>20</v>
      </c>
      <c r="F31" s="9">
        <v>20</v>
      </c>
    </row>
    <row r="32" spans="1:6" x14ac:dyDescent="0.25">
      <c r="A32" s="8" t="s">
        <v>8351</v>
      </c>
      <c r="B32" s="9"/>
      <c r="C32" s="9">
        <v>20</v>
      </c>
      <c r="D32" s="9"/>
      <c r="E32" s="9"/>
      <c r="F32" s="9">
        <v>20</v>
      </c>
    </row>
    <row r="33" spans="1:6" x14ac:dyDescent="0.25">
      <c r="A33" s="8" t="s">
        <v>8352</v>
      </c>
      <c r="B33" s="9"/>
      <c r="C33" s="9"/>
      <c r="D33" s="9"/>
      <c r="E33" s="9">
        <v>260</v>
      </c>
      <c r="F33" s="9">
        <v>260</v>
      </c>
    </row>
    <row r="34" spans="1:6" x14ac:dyDescent="0.25">
      <c r="A34" s="8" t="s">
        <v>8353</v>
      </c>
      <c r="B34" s="9">
        <v>40</v>
      </c>
      <c r="C34" s="9"/>
      <c r="D34" s="9"/>
      <c r="E34" s="9"/>
      <c r="F34" s="9">
        <v>40</v>
      </c>
    </row>
    <row r="35" spans="1:6" x14ac:dyDescent="0.25">
      <c r="A35" s="8" t="s">
        <v>8354</v>
      </c>
      <c r="B35" s="9"/>
      <c r="C35" s="9"/>
      <c r="D35" s="9"/>
      <c r="E35" s="9">
        <v>60</v>
      </c>
      <c r="F35" s="9">
        <v>60</v>
      </c>
    </row>
    <row r="36" spans="1:6" x14ac:dyDescent="0.25">
      <c r="A36" s="8" t="s">
        <v>8355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25">
      <c r="A37" s="8" t="s">
        <v>8356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25">
      <c r="A38" s="8" t="s">
        <v>8357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25">
      <c r="A39" s="8" t="s">
        <v>8358</v>
      </c>
      <c r="B39" s="9"/>
      <c r="C39" s="9"/>
      <c r="D39" s="9"/>
      <c r="E39" s="9">
        <v>80</v>
      </c>
      <c r="F39" s="9">
        <v>80</v>
      </c>
    </row>
    <row r="40" spans="1:6" x14ac:dyDescent="0.25">
      <c r="A40" s="8" t="s">
        <v>8359</v>
      </c>
      <c r="B40" s="9"/>
      <c r="C40" s="9"/>
      <c r="D40" s="9"/>
      <c r="E40" s="9">
        <v>60</v>
      </c>
      <c r="F40" s="9">
        <v>60</v>
      </c>
    </row>
    <row r="41" spans="1:6" x14ac:dyDescent="0.25">
      <c r="A41" s="8" t="s">
        <v>8360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25">
      <c r="A42" s="8" t="s">
        <v>8361</v>
      </c>
      <c r="B42" s="9"/>
      <c r="C42" s="9">
        <v>100</v>
      </c>
      <c r="D42" s="9"/>
      <c r="E42" s="9"/>
      <c r="F42" s="9">
        <v>100</v>
      </c>
    </row>
    <row r="43" spans="1:6" x14ac:dyDescent="0.25">
      <c r="A43" s="8" t="s">
        <v>8362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25">
      <c r="A44" s="8" t="s">
        <v>8363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25">
      <c r="A45" s="8" t="s">
        <v>8364</v>
      </c>
      <c r="B45" s="9">
        <v>20</v>
      </c>
      <c r="C45" s="9"/>
      <c r="D45" s="9"/>
      <c r="E45" s="9"/>
      <c r="F45" s="9">
        <v>20</v>
      </c>
    </row>
    <row r="46" spans="1:6" x14ac:dyDescent="0.25">
      <c r="A46" s="8" t="s">
        <v>8320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C7" sqref="C7"/>
    </sheetView>
  </sheetViews>
  <sheetFormatPr defaultRowHeight="15" x14ac:dyDescent="0.25"/>
  <cols>
    <col min="1" max="1" width="13.5703125" bestFit="1" customWidth="1"/>
    <col min="2" max="2" width="16.28515625" style="23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8308</v>
      </c>
      <c r="B1" s="23" t="s">
        <v>8323</v>
      </c>
    </row>
    <row r="2" spans="1:6" x14ac:dyDescent="0.25">
      <c r="A2" s="7" t="s">
        <v>8379</v>
      </c>
      <c r="B2" s="23" t="s">
        <v>8323</v>
      </c>
    </row>
    <row r="4" spans="1:6" x14ac:dyDescent="0.25">
      <c r="A4" s="7" t="s">
        <v>8322</v>
      </c>
      <c r="B4" s="24" t="s">
        <v>8321</v>
      </c>
    </row>
    <row r="5" spans="1:6" x14ac:dyDescent="0.25">
      <c r="A5" s="7" t="s">
        <v>8310</v>
      </c>
      <c r="B5" s="23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1" t="s">
        <v>8373</v>
      </c>
      <c r="B6" s="25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1" t="s">
        <v>8374</v>
      </c>
      <c r="B7" s="25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1" t="s">
        <v>8375</v>
      </c>
      <c r="B8" s="25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1" t="s">
        <v>8376</v>
      </c>
      <c r="B9" s="25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1" t="s">
        <v>8367</v>
      </c>
      <c r="B10" s="25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1" t="s">
        <v>8377</v>
      </c>
      <c r="B11" s="25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1" t="s">
        <v>8368</v>
      </c>
      <c r="B12" s="25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1" t="s">
        <v>8369</v>
      </c>
      <c r="B13" s="25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1" t="s">
        <v>8370</v>
      </c>
      <c r="B14" s="25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1" t="s">
        <v>8371</v>
      </c>
      <c r="B15" s="25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1" t="s">
        <v>8372</v>
      </c>
      <c r="B16" s="25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1" t="s">
        <v>8378</v>
      </c>
      <c r="B17" s="25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1" t="s">
        <v>8320</v>
      </c>
      <c r="B18" s="25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topLeftCell="I1" zoomScale="93" zoomScaleNormal="93" workbookViewId="0">
      <selection activeCell="F1" sqref="F1:F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7.85546875" customWidth="1"/>
    <col min="16" max="16" width="22" customWidth="1"/>
    <col min="17" max="17" width="11.85546875" customWidth="1"/>
    <col min="18" max="18" width="14.140625" customWidth="1"/>
    <col min="19" max="19" width="27.85546875" customWidth="1"/>
    <col min="20" max="20" width="21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IFERROR((E2/D2)*100,0)</f>
        <v>136.85882352941178</v>
      </c>
      <c r="P2" s="6">
        <f t="shared" ref="P2:P65" si="0">IFERROR((E2/L2),"0.00")</f>
        <v>63.917582417582416</v>
      </c>
      <c r="Q2" t="str">
        <f>LEFT(N2,FIND("/",N2,1)-1)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2:O65" si="1">IFERROR((E3/D3)*100,0)</f>
        <v>142.60827250608273</v>
      </c>
      <c r="P3" s="6">
        <f t="shared" si="0"/>
        <v>185.48101265822785</v>
      </c>
      <c r="Q3" t="str">
        <f t="shared" ref="Q3:Q66" si="2">LEFT(N3,FIND("/",N3,1)-1)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105</v>
      </c>
      <c r="P4" s="6">
        <f t="shared" si="0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103.89999999999999</v>
      </c>
      <c r="P5" s="6">
        <f t="shared" si="0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122.99154545454545</v>
      </c>
      <c r="P6" s="6">
        <f t="shared" si="0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109.77744436109028</v>
      </c>
      <c r="P7" s="6">
        <f t="shared" si="0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106.4875</v>
      </c>
      <c r="P8" s="6">
        <f t="shared" si="0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101.22222222222221</v>
      </c>
      <c r="P9" s="6">
        <f t="shared" si="0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100.04342857142856</v>
      </c>
      <c r="P10" s="6">
        <f t="shared" si="0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125.998</v>
      </c>
      <c r="P11" s="6">
        <f t="shared" si="0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100.49999999999999</v>
      </c>
      <c r="P12" s="6">
        <f t="shared" si="0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120.5</v>
      </c>
      <c r="P13" s="6">
        <f t="shared" si="0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165.29333333333335</v>
      </c>
      <c r="P14" s="6">
        <f t="shared" si="0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159.97142857142856</v>
      </c>
      <c r="P15" s="6">
        <f t="shared" si="0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100.93333333333334</v>
      </c>
      <c r="P16" s="6">
        <f t="shared" si="0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106.60000000000001</v>
      </c>
      <c r="P17" s="6">
        <f t="shared" si="0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100.24166666666667</v>
      </c>
      <c r="P18" s="6">
        <f t="shared" si="0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100.66666666666666</v>
      </c>
      <c r="P19" s="6">
        <f t="shared" si="0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106.32110000000002</v>
      </c>
      <c r="P20" s="6">
        <f t="shared" si="0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145.29411764705881</v>
      </c>
      <c r="P21" s="6">
        <f t="shared" si="0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100.2</v>
      </c>
      <c r="P22" s="6">
        <f t="shared" si="0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109.13513513513513</v>
      </c>
      <c r="P23" s="6">
        <f t="shared" si="0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117.14285714285715</v>
      </c>
      <c r="P24" s="6">
        <f t="shared" si="0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118.5</v>
      </c>
      <c r="P25" s="6">
        <f t="shared" si="0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108.80768571428572</v>
      </c>
      <c r="P26" s="6">
        <f t="shared" si="0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133.33333333333331</v>
      </c>
      <c r="P27" s="6">
        <f t="shared" si="0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155.20000000000002</v>
      </c>
      <c r="P28" s="6">
        <f t="shared" si="0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111.72500000000001</v>
      </c>
      <c r="P29" s="6">
        <f t="shared" si="0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100.35000000000001</v>
      </c>
      <c r="P30" s="6">
        <f t="shared" si="0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123.33333333333334</v>
      </c>
      <c r="P31" s="6">
        <f t="shared" si="0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101.29975</v>
      </c>
      <c r="P32" s="6">
        <f t="shared" si="0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100</v>
      </c>
      <c r="P33" s="6">
        <f t="shared" si="0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100.24604569420035</v>
      </c>
      <c r="P34" s="6">
        <f t="shared" si="0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102.0952380952381</v>
      </c>
      <c r="P35" s="6">
        <f t="shared" si="0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130.46153846153845</v>
      </c>
      <c r="P36" s="6">
        <f t="shared" si="0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166.5</v>
      </c>
      <c r="P37" s="6">
        <f t="shared" si="0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142.15</v>
      </c>
      <c r="P38" s="6">
        <f t="shared" si="0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183.44090909090909</v>
      </c>
      <c r="P39" s="6">
        <f t="shared" si="0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110.04</v>
      </c>
      <c r="P40" s="6">
        <f t="shared" si="0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130.98000000000002</v>
      </c>
      <c r="P41" s="6">
        <f t="shared" si="0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101.35000000000001</v>
      </c>
      <c r="P42" s="6">
        <f t="shared" si="0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100</v>
      </c>
      <c r="P43" s="6">
        <f t="shared" si="0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141.85714285714286</v>
      </c>
      <c r="P44" s="6">
        <f t="shared" si="0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308.65999999999997</v>
      </c>
      <c r="P45" s="6">
        <f t="shared" si="0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100</v>
      </c>
      <c r="P46" s="6">
        <f t="shared" si="0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120</v>
      </c>
      <c r="P47" s="6">
        <f t="shared" si="0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104.16666666666667</v>
      </c>
      <c r="P48" s="6">
        <f t="shared" si="0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107.61100000000002</v>
      </c>
      <c r="P49" s="6">
        <f t="shared" si="0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107.94999999999999</v>
      </c>
      <c r="P50" s="6">
        <f t="shared" si="0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100</v>
      </c>
      <c r="P51" s="6">
        <f t="shared" si="0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100</v>
      </c>
      <c r="P52" s="6">
        <f t="shared" si="0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128.0181818181818</v>
      </c>
      <c r="P53" s="6">
        <f t="shared" si="0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116.21</v>
      </c>
      <c r="P54" s="6">
        <f t="shared" si="0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109.63333333333334</v>
      </c>
      <c r="P55" s="6">
        <f t="shared" si="0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101</v>
      </c>
      <c r="P56" s="6">
        <f t="shared" si="0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128.95348837209301</v>
      </c>
      <c r="P57" s="6">
        <f t="shared" si="0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107.26249999999999</v>
      </c>
      <c r="P58" s="6">
        <f t="shared" si="0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101.89999999999999</v>
      </c>
      <c r="P59" s="6">
        <f t="shared" si="0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102.91</v>
      </c>
      <c r="P60" s="6">
        <f t="shared" si="0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100.12570000000001</v>
      </c>
      <c r="P61" s="6">
        <f t="shared" si="0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103.29622222222221</v>
      </c>
      <c r="P62" s="6">
        <f t="shared" si="0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148.30000000000001</v>
      </c>
      <c r="P63" s="6">
        <f t="shared" si="0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154.73333333333332</v>
      </c>
      <c r="P64" s="6">
        <f t="shared" si="0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113.51849999999999</v>
      </c>
      <c r="P65" s="6">
        <f t="shared" si="0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IFERROR((E66/D66)*100,0)</f>
        <v>173.33333333333334</v>
      </c>
      <c r="P66" s="6">
        <f t="shared" ref="P66:P129" si="7">IFERROR((E66/L66),"0.00")</f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107.52857142857141</v>
      </c>
      <c r="P67" s="6">
        <f t="shared" si="7"/>
        <v>132.05263157894737</v>
      </c>
      <c r="Q67" t="str">
        <f t="shared" ref="Q67:Q130" si="8">LEFT(N67,FIND("/",N67,1)-1)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str">
        <f t="shared" si="7"/>
        <v>0.00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str">
        <f t="shared" si="7"/>
        <v>0.00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IFERROR((E130/D130)*100,0)</f>
        <v>1.867</v>
      </c>
      <c r="P130" s="6">
        <f t="shared" ref="P130:P193" si="13">IFERROR((E130/L130),"0.00")</f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6" t="str">
        <f t="shared" si="13"/>
        <v>0.00</v>
      </c>
      <c r="Q131" t="str">
        <f t="shared" ref="Q131:Q194" si="14">LEFT(N131,FIND("/",N131,1)-1)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str">
        <f t="shared" si="13"/>
        <v>0.00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str">
        <f t="shared" si="13"/>
        <v>0.00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str">
        <f t="shared" si="13"/>
        <v>0.00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str">
        <f t="shared" si="13"/>
        <v>0.00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str">
        <f t="shared" si="13"/>
        <v>0.00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str">
        <f t="shared" si="13"/>
        <v>0.00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str">
        <f t="shared" si="13"/>
        <v>0.00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str">
        <f t="shared" si="13"/>
        <v>0.00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str">
        <f t="shared" si="13"/>
        <v>0.00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str">
        <f t="shared" si="13"/>
        <v>0.00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str">
        <f t="shared" si="13"/>
        <v>0.00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str">
        <f t="shared" si="13"/>
        <v>0.00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str">
        <f t="shared" si="13"/>
        <v>0.00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str">
        <f t="shared" si="13"/>
        <v>0.00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str">
        <f t="shared" si="13"/>
        <v>0.00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str">
        <f t="shared" si="13"/>
        <v>0.00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str">
        <f t="shared" si="13"/>
        <v>0.00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str">
        <f t="shared" si="13"/>
        <v>0.00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str">
        <f t="shared" si="13"/>
        <v>0.00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str">
        <f t="shared" si="13"/>
        <v>0.00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str">
        <f t="shared" si="13"/>
        <v>0.00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IFERROR((E194/D194)*100,0)</f>
        <v>1.6999999999999999E-3</v>
      </c>
      <c r="P194" s="6">
        <f t="shared" ref="P194:P257" si="19">IFERROR((E194/L194),"0.00")</f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6" t="str">
        <f t="shared" si="19"/>
        <v>0.00</v>
      </c>
      <c r="Q195" t="str">
        <f t="shared" ref="Q195:Q258" si="20">LEFT(N195,FIND("/",N195,1)-1)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str">
        <f t="shared" si="19"/>
        <v>0.00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str">
        <f t="shared" si="19"/>
        <v>0.00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str">
        <f t="shared" si="19"/>
        <v>0.00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str">
        <f t="shared" si="19"/>
        <v>0.00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str">
        <f t="shared" si="19"/>
        <v>0.00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str">
        <f t="shared" si="19"/>
        <v>0.00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str">
        <f t="shared" si="19"/>
        <v>0.00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str">
        <f t="shared" si="19"/>
        <v>0.00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str">
        <f t="shared" si="19"/>
        <v>0.00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str">
        <f t="shared" si="19"/>
        <v>0.00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str">
        <f t="shared" si="19"/>
        <v>0.00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str">
        <f t="shared" si="19"/>
        <v>0.00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str">
        <f t="shared" si="19"/>
        <v>0.00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str">
        <f t="shared" si="19"/>
        <v>0.00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str">
        <f t="shared" si="19"/>
        <v>0.00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str">
        <f t="shared" si="19"/>
        <v>0.00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str">
        <f t="shared" si="19"/>
        <v>0.00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str">
        <f t="shared" si="19"/>
        <v>0.00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IFERROR((E258/D258)*100,0)</f>
        <v>139.1</v>
      </c>
      <c r="P258" s="6">
        <f t="shared" ref="P258:P321" si="25">IFERROR((E258/L258),"0.00")</f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106.72648571428572</v>
      </c>
      <c r="P259" s="6">
        <f t="shared" si="25"/>
        <v>66.70405357142856</v>
      </c>
      <c r="Q259" t="str">
        <f t="shared" ref="Q259:Q322" si="26">LEFT(N259,FIND("/",N259,1)-1)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IFERROR((E322/D322)*100,0)</f>
        <v>106.58000000000001</v>
      </c>
      <c r="P322" s="6">
        <f t="shared" ref="P322:P385" si="31">IFERROR((E322/L322),"0.00")</f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102.66285714285715</v>
      </c>
      <c r="P323" s="6">
        <f t="shared" si="31"/>
        <v>106.62314540059347</v>
      </c>
      <c r="Q323" t="str">
        <f t="shared" ref="Q323:Q386" si="32">LEFT(N323,FIND("/",N323,1)-1)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IFERROR((E386/D386)*100,0)</f>
        <v>112.105</v>
      </c>
      <c r="P386" s="6">
        <f t="shared" ref="P386:P449" si="37">IFERROR((E386/L386),"0.00")</f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105.982</v>
      </c>
      <c r="P387" s="6">
        <f t="shared" si="37"/>
        <v>111.79535864978902</v>
      </c>
      <c r="Q387" t="str">
        <f t="shared" ref="Q387:Q450" si="38">LEFT(N387,FIND("/",N387,1)-1)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str">
        <f t="shared" si="37"/>
        <v>0.00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str">
        <f t="shared" si="37"/>
        <v>0.00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str">
        <f t="shared" si="37"/>
        <v>0.00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str">
        <f t="shared" si="37"/>
        <v>0.00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str">
        <f t="shared" si="37"/>
        <v>0.00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str">
        <f t="shared" si="37"/>
        <v>0.00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str">
        <f t="shared" si="37"/>
        <v>0.00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IFERROR((E450/D450)*100,0)</f>
        <v>3.2804000000000002</v>
      </c>
      <c r="P450" s="6">
        <f t="shared" ref="P450:P513" si="43">IFERROR((E450/L450),"0.00")</f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2.25</v>
      </c>
      <c r="P451" s="6">
        <f t="shared" si="43"/>
        <v>9</v>
      </c>
      <c r="Q451" t="str">
        <f t="shared" ref="Q451:Q514" si="44">LEFT(N451,FIND("/",N451,1)-1)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str">
        <f t="shared" si="43"/>
        <v>0.00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str">
        <f t="shared" si="43"/>
        <v>0.00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str">
        <f t="shared" si="43"/>
        <v>0.00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str">
        <f t="shared" si="43"/>
        <v>0.00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str">
        <f t="shared" si="43"/>
        <v>0.00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str">
        <f t="shared" si="43"/>
        <v>0.00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str">
        <f t="shared" si="43"/>
        <v>0.00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str">
        <f t="shared" si="43"/>
        <v>0.00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str">
        <f t="shared" si="43"/>
        <v>0.00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str">
        <f t="shared" si="43"/>
        <v>0.00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str">
        <f t="shared" si="43"/>
        <v>0.00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str">
        <f t="shared" si="43"/>
        <v>0.00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str">
        <f t="shared" si="43"/>
        <v>0.00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str">
        <f t="shared" si="43"/>
        <v>0.00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str">
        <f t="shared" si="43"/>
        <v>0.00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str">
        <f t="shared" si="43"/>
        <v>0.00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str">
        <f t="shared" si="43"/>
        <v>0.00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str">
        <f t="shared" si="43"/>
        <v>0.00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IFERROR((E514/D514)*100,0)</f>
        <v>0.13749999999999998</v>
      </c>
      <c r="P514" s="6">
        <f t="shared" ref="P514:P577" si="49">IFERROR((E514/L514),"0.00")</f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13.923999999999999</v>
      </c>
      <c r="P515" s="6">
        <f t="shared" si="49"/>
        <v>102.38235294117646</v>
      </c>
      <c r="Q515" t="str">
        <f t="shared" ref="Q515:Q578" si="50">LEFT(N515,FIND("/",N515,1)-1)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str">
        <f t="shared" si="49"/>
        <v>0.00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str">
        <f t="shared" si="49"/>
        <v>0.00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str">
        <f t="shared" si="49"/>
        <v>0.00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str">
        <f t="shared" si="49"/>
        <v>0.00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str">
        <f t="shared" si="49"/>
        <v>0.00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str">
        <f t="shared" si="49"/>
        <v>0.00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str">
        <f t="shared" si="49"/>
        <v>0.00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str">
        <f t="shared" si="49"/>
        <v>0.00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str">
        <f t="shared" si="49"/>
        <v>0.00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str">
        <f t="shared" si="49"/>
        <v>0.00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IFERROR((E578/D578)*100,0)</f>
        <v>1.25E-3</v>
      </c>
      <c r="P578" s="6">
        <f t="shared" ref="P578:P641" si="55">IFERROR((E578/L578),"0.00")</f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0.2</v>
      </c>
      <c r="P579" s="6">
        <f t="shared" si="55"/>
        <v>10</v>
      </c>
      <c r="Q579" t="str">
        <f t="shared" ref="Q579:Q642" si="56">LEFT(N579,FIND("/",N579,1)-1)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str">
        <f t="shared" si="55"/>
        <v>0.00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str">
        <f t="shared" si="55"/>
        <v>0.00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str">
        <f t="shared" si="55"/>
        <v>0.00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str">
        <f t="shared" si="55"/>
        <v>0.00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str">
        <f t="shared" si="55"/>
        <v>0.00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str">
        <f t="shared" si="55"/>
        <v>0.00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str">
        <f t="shared" si="55"/>
        <v>0.00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str">
        <f t="shared" si="55"/>
        <v>0.00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str">
        <f t="shared" si="55"/>
        <v>0.00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str">
        <f t="shared" si="55"/>
        <v>0.00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str">
        <f t="shared" si="55"/>
        <v>0.00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str">
        <f t="shared" si="55"/>
        <v>0.00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str">
        <f t="shared" si="55"/>
        <v>0.00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str">
        <f t="shared" si="55"/>
        <v>0.00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str">
        <f t="shared" si="55"/>
        <v>0.00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str">
        <f t="shared" si="55"/>
        <v>0.00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str">
        <f t="shared" si="55"/>
        <v>0.00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str">
        <f t="shared" si="55"/>
        <v>0.00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str">
        <f t="shared" si="55"/>
        <v>0.00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IFERROR((E642/D642)*100,0)</f>
        <v>144.28571428571428</v>
      </c>
      <c r="P642" s="6">
        <f t="shared" ref="P642:P705" si="61">IFERROR((E642/L642),"0.00")</f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119.16249999999999</v>
      </c>
      <c r="P643" s="6">
        <f t="shared" si="61"/>
        <v>151.31746031746033</v>
      </c>
      <c r="Q643" t="str">
        <f t="shared" ref="Q643:Q706" si="62">LEFT(N643,FIND("/",N643,1)-1)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str">
        <f t="shared" si="61"/>
        <v>0.00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IFERROR((E706/D706)*100,0)</f>
        <v>0.87454545454545463</v>
      </c>
      <c r="P706" s="6">
        <f t="shared" ref="P706:P769" si="67">IFERROR((E706/L706),"0.00")</f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0.97699999999999987</v>
      </c>
      <c r="P707" s="6">
        <f t="shared" si="67"/>
        <v>195.4</v>
      </c>
      <c r="Q707" t="str">
        <f t="shared" ref="Q707:Q770" si="68">LEFT(N707,FIND("/",N707,1)-1)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str">
        <f t="shared" si="67"/>
        <v>0.00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str">
        <f t="shared" si="67"/>
        <v>0.00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str">
        <f t="shared" si="67"/>
        <v>0.00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str">
        <f t="shared" si="67"/>
        <v>0.00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str">
        <f t="shared" si="67"/>
        <v>0.00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str">
        <f t="shared" si="67"/>
        <v>0.00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IFERROR((E770/D770)*100,0)</f>
        <v>0</v>
      </c>
      <c r="P770" s="6" t="str">
        <f t="shared" ref="P770:P833" si="73">IFERROR((E770/L770),"0.00")</f>
        <v>0.00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41.4</v>
      </c>
      <c r="P771" s="6">
        <f t="shared" si="73"/>
        <v>31.846153846153847</v>
      </c>
      <c r="Q771" t="str">
        <f t="shared" ref="Q771:Q834" si="74">LEFT(N771,FIND("/",N771,1)-1)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str">
        <f t="shared" si="73"/>
        <v>0.00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IFERROR((E834/D834)*100,0)</f>
        <v>100.60706666666665</v>
      </c>
      <c r="P834" s="6">
        <f t="shared" ref="P834:P897" si="79">IFERROR((E834/L834),"0.00")</f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101.66666666666666</v>
      </c>
      <c r="P835" s="6">
        <f t="shared" si="79"/>
        <v>148.78048780487805</v>
      </c>
      <c r="Q835" t="str">
        <f t="shared" ref="Q835:Q898" si="80">LEFT(N835,FIND("/",N835,1)-1)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str">
        <f t="shared" si="79"/>
        <v>0.00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str">
        <f t="shared" si="79"/>
        <v>0.00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IFERROR((E898/D898)*100,0)</f>
        <v>40</v>
      </c>
      <c r="P898" s="6">
        <f t="shared" ref="P898:P961" si="85">IFERROR((E898/L898),"0.00")</f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6" t="str">
        <f t="shared" si="85"/>
        <v>0.00</v>
      </c>
      <c r="Q899" t="str">
        <f t="shared" ref="Q899:Q962" si="86">LEFT(N899,FIND("/",N899,1)-1)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str">
        <f t="shared" si="85"/>
        <v>0.00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str">
        <f t="shared" si="85"/>
        <v>0.00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str">
        <f t="shared" si="85"/>
        <v>0.00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str">
        <f t="shared" si="85"/>
        <v>0.00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str">
        <f t="shared" si="85"/>
        <v>0.00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str">
        <f t="shared" si="85"/>
        <v>0.00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str">
        <f t="shared" si="85"/>
        <v>0.00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str">
        <f t="shared" si="85"/>
        <v>0.00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str">
        <f t="shared" si="85"/>
        <v>0.00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str">
        <f t="shared" si="85"/>
        <v>0.00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str">
        <f t="shared" si="85"/>
        <v>0.00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str">
        <f t="shared" si="85"/>
        <v>0.00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str">
        <f t="shared" si="85"/>
        <v>0.00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IFERROR((E962/D962)*100,0)</f>
        <v>46.100628930817614</v>
      </c>
      <c r="P962" s="6">
        <f t="shared" ref="P962:P1025" si="91">IFERROR((E962/L962),"0.00")</f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42.188421052631583</v>
      </c>
      <c r="P963" s="6">
        <f t="shared" si="91"/>
        <v>364.35454545454547</v>
      </c>
      <c r="Q963" t="str">
        <f t="shared" ref="Q963:Q1026" si="92">LEFT(N963,FIND("/",N963,1)-1)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str">
        <f t="shared" si="91"/>
        <v>0.00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IFERROR((E1026/D1026)*100,0)</f>
        <v>118.63774999999998</v>
      </c>
      <c r="P1026" s="6">
        <f t="shared" ref="P1026:P1089" si="97">IFERROR((E1026/L1026),"0.00")</f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109.92831428571431</v>
      </c>
      <c r="P1027" s="6">
        <f t="shared" si="97"/>
        <v>71.848571428571432</v>
      </c>
      <c r="Q1027" t="str">
        <f t="shared" ref="Q1027:Q1090" si="98">LEFT(N1027,FIND("/",N1027,1)-1)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str">
        <f t="shared" si="97"/>
        <v>0.00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str">
        <f t="shared" si="97"/>
        <v>0.00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str">
        <f t="shared" si="97"/>
        <v>0.00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str">
        <f t="shared" si="97"/>
        <v>0.00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str">
        <f t="shared" si="97"/>
        <v>0.00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str">
        <f t="shared" si="97"/>
        <v>0.00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str">
        <f t="shared" si="97"/>
        <v>0.00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str">
        <f t="shared" si="97"/>
        <v>0.00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str">
        <f t="shared" si="97"/>
        <v>0.00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str">
        <f t="shared" si="97"/>
        <v>0.00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str">
        <f t="shared" si="97"/>
        <v>0.00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str">
        <f t="shared" si="97"/>
        <v>0.00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str">
        <f t="shared" si="97"/>
        <v>0.00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str">
        <f t="shared" si="97"/>
        <v>0.00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str">
        <f t="shared" si="97"/>
        <v>0.00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str">
        <f t="shared" si="97"/>
        <v>0.00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str">
        <f t="shared" si="97"/>
        <v>0.00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IFERROR((E1090/D1090)*100,0)</f>
        <v>14.182977777777777</v>
      </c>
      <c r="P1090" s="6">
        <f t="shared" ref="P1090:P1153" si="103">IFERROR((E1090/L1090),"0.00")</f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7.8266666666666662</v>
      </c>
      <c r="P1091" s="6">
        <f t="shared" si="103"/>
        <v>23.959183673469386</v>
      </c>
      <c r="Q1091" t="str">
        <f t="shared" ref="Q1091:Q1154" si="104">LEFT(N1091,FIND("/",N1091,1)-1)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str">
        <f t="shared" si="103"/>
        <v>0.00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str">
        <f t="shared" si="103"/>
        <v>0.00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str">
        <f t="shared" si="103"/>
        <v>0.00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str">
        <f t="shared" si="103"/>
        <v>0.00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str">
        <f t="shared" si="103"/>
        <v>0.00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str">
        <f t="shared" si="103"/>
        <v>0.00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str">
        <f t="shared" si="103"/>
        <v>0.00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str">
        <f t="shared" si="103"/>
        <v>0.00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str">
        <f t="shared" si="103"/>
        <v>0.00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str">
        <f t="shared" si="103"/>
        <v>0.00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str">
        <f t="shared" si="103"/>
        <v>0.00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IFERROR((E1154/D1154)*100,0)</f>
        <v>5.6937500000000005</v>
      </c>
      <c r="P1154" s="6">
        <f t="shared" ref="P1154:P1217" si="109">IFERROR((E1154/L1154),"0.00")</f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0.625</v>
      </c>
      <c r="P1155" s="6">
        <f t="shared" si="109"/>
        <v>50</v>
      </c>
      <c r="Q1155" t="str">
        <f t="shared" ref="Q1155:Q1218" si="110">LEFT(N1155,FIND("/",N1155,1)-1)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str">
        <f t="shared" si="109"/>
        <v>0.00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str">
        <f t="shared" si="109"/>
        <v>0.00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str">
        <f t="shared" si="109"/>
        <v>0.00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str">
        <f t="shared" si="109"/>
        <v>0.00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str">
        <f t="shared" si="109"/>
        <v>0.00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str">
        <f t="shared" si="109"/>
        <v>0.00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str">
        <f t="shared" si="109"/>
        <v>0.00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IFERROR((E1218/D1218)*100,0)</f>
        <v>145.70000000000002</v>
      </c>
      <c r="P1218" s="6">
        <f t="shared" ref="P1218:P1281" si="115">IFERROR((E1218/L1218),"0.00")</f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102.60000000000001</v>
      </c>
      <c r="P1219" s="6">
        <f t="shared" si="115"/>
        <v>148.57377049180329</v>
      </c>
      <c r="Q1219" t="str">
        <f t="shared" ref="Q1219:Q1282" si="116">LEFT(N1219,FIND("/",N1219,1)-1)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str">
        <f t="shared" si="115"/>
        <v>0.00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str">
        <f t="shared" si="115"/>
        <v>0.00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str">
        <f t="shared" si="115"/>
        <v>0.00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str">
        <f t="shared" si="115"/>
        <v>0.00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str">
        <f t="shared" si="115"/>
        <v>0.00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str">
        <f t="shared" si="115"/>
        <v>0.00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str">
        <f t="shared" si="115"/>
        <v>0.00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IFERROR((E1282/D1282)*100,0)</f>
        <v>110.91186666666665</v>
      </c>
      <c r="P1282" s="6">
        <f t="shared" ref="P1282:P1345" si="121">IFERROR((E1282/L1282),"0.00")</f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110.71428571428572</v>
      </c>
      <c r="P1283" s="6">
        <f t="shared" si="121"/>
        <v>104.72972972972973</v>
      </c>
      <c r="Q1283" t="str">
        <f t="shared" ref="Q1283:Q1346" si="122">LEFT(N1283,FIND("/",N1283,1)-1)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str">
        <f t="shared" si="121"/>
        <v>0.00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str">
        <f t="shared" si="121"/>
        <v>0.00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str">
        <f t="shared" si="121"/>
        <v>0.00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IFERROR((E1346/D1346)*100,0)</f>
        <v>377.73333333333335</v>
      </c>
      <c r="P1346" s="6">
        <f t="shared" ref="P1346:P1409" si="127">IFERROR((E1346/L1346),"0.00")</f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125</v>
      </c>
      <c r="P1347" s="6">
        <f t="shared" si="127"/>
        <v>53.571428571428569</v>
      </c>
      <c r="Q1347" t="str">
        <f t="shared" ref="Q1347:Q1410" si="128">LEFT(N1347,FIND("/",N1347,1)-1)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IFERROR((E1410/D1410)*100,0)</f>
        <v>7.1999999999999993</v>
      </c>
      <c r="P1410" s="6">
        <f t="shared" ref="P1410:P1473" si="133">IFERROR((E1410/L1410),"0.00")</f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6" t="str">
        <f t="shared" si="133"/>
        <v>0.00</v>
      </c>
      <c r="Q1411" t="str">
        <f t="shared" ref="Q1411:Q1474" si="134">LEFT(N1411,FIND("/",N1411,1)-1)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str">
        <f t="shared" si="133"/>
        <v>0.00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str">
        <f t="shared" si="133"/>
        <v>0.00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str">
        <f t="shared" si="133"/>
        <v>0.00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str">
        <f t="shared" si="133"/>
        <v>0.00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str">
        <f t="shared" si="133"/>
        <v>0.00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str">
        <f t="shared" si="133"/>
        <v>0.00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str">
        <f t="shared" si="133"/>
        <v>0.00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str">
        <f t="shared" si="133"/>
        <v>0.00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str">
        <f t="shared" si="133"/>
        <v>0.00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str">
        <f t="shared" si="133"/>
        <v>0.00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str">
        <f t="shared" si="133"/>
        <v>0.00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str">
        <f t="shared" si="133"/>
        <v>0.00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str">
        <f t="shared" si="133"/>
        <v>0.00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str">
        <f t="shared" si="133"/>
        <v>0.00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str">
        <f t="shared" si="133"/>
        <v>0.00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str">
        <f t="shared" si="133"/>
        <v>0.00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str">
        <f t="shared" si="133"/>
        <v>0.00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str">
        <f t="shared" si="133"/>
        <v>0.00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IFERROR((E1474/D1474)*100,0)</f>
        <v>138.70400000000001</v>
      </c>
      <c r="P1474" s="6">
        <f t="shared" ref="P1474:P1537" si="139">IFERROR((E1474/L1474),"0.00")</f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120.51600000000001</v>
      </c>
      <c r="P1475" s="6">
        <f t="shared" si="139"/>
        <v>38.462553191489363</v>
      </c>
      <c r="Q1475" t="str">
        <f t="shared" ref="Q1475:Q1538" si="140">LEFT(N1475,FIND("/",N1475,1)-1)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str">
        <f t="shared" si="139"/>
        <v>0.00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str">
        <f t="shared" si="139"/>
        <v>0.00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str">
        <f t="shared" si="139"/>
        <v>0.00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str">
        <f t="shared" si="139"/>
        <v>0.00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str">
        <f t="shared" si="139"/>
        <v>0.00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str">
        <f t="shared" si="139"/>
        <v>0.00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IFERROR((E1538/D1538)*100,0)</f>
        <v>250.30841666666666</v>
      </c>
      <c r="P1538" s="6">
        <f t="shared" ref="P1538:P1601" si="145">IFERROR((E1538/L1538),"0.00")</f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179.9</v>
      </c>
      <c r="P1539" s="6">
        <f t="shared" si="145"/>
        <v>96.375</v>
      </c>
      <c r="Q1539" t="str">
        <f t="shared" ref="Q1539:Q1602" si="146">LEFT(N1539,FIND("/",N1539,1)-1)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str">
        <f t="shared" si="145"/>
        <v>0.00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str">
        <f t="shared" si="145"/>
        <v>0.00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str">
        <f t="shared" si="145"/>
        <v>0.00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str">
        <f t="shared" si="145"/>
        <v>0.00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str">
        <f t="shared" si="145"/>
        <v>0.00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str">
        <f t="shared" si="145"/>
        <v>0.00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str">
        <f t="shared" si="145"/>
        <v>0.00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str">
        <f t="shared" si="145"/>
        <v>0.00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str">
        <f t="shared" si="145"/>
        <v>0.00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str">
        <f t="shared" si="145"/>
        <v>0.00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str">
        <f t="shared" si="145"/>
        <v>0.00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str">
        <f t="shared" si="145"/>
        <v>0.00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str">
        <f t="shared" si="145"/>
        <v>0.00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str">
        <f t="shared" si="145"/>
        <v>0.00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str">
        <f t="shared" si="145"/>
        <v>0.00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str">
        <f t="shared" si="145"/>
        <v>0.00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IFERROR((E1602/D1602)*100,0)</f>
        <v>7.3400000000000007</v>
      </c>
      <c r="P1602" s="6">
        <f t="shared" ref="P1602:P1665" si="151">IFERROR((E1602/L1602),"0.00")</f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108.2492</v>
      </c>
      <c r="P1603" s="6">
        <f t="shared" si="151"/>
        <v>48.325535714285714</v>
      </c>
      <c r="Q1603" t="str">
        <f t="shared" ref="Q1603:Q1666" si="152">LEFT(N1603,FIND("/",N1603,1)-1)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IFERROR((E1666/D1666)*100,0)</f>
        <v>122.40879999999999</v>
      </c>
      <c r="P1666" s="6">
        <f t="shared" ref="P1666:P1729" si="157">IFERROR((E1666/L1666),"0.00")</f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119.45714285714286</v>
      </c>
      <c r="P1667" s="6">
        <f t="shared" si="157"/>
        <v>44.956989247311824</v>
      </c>
      <c r="Q1667" t="str">
        <f t="shared" ref="Q1667:Q1730" si="158">LEFT(N1667,FIND("/",N1667,1)-1)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str">
        <f t="shared" si="157"/>
        <v>0.00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str">
        <f t="shared" si="157"/>
        <v>0.00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str">
        <f t="shared" si="157"/>
        <v>0.00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str">
        <f t="shared" si="157"/>
        <v>0.00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str">
        <f t="shared" si="157"/>
        <v>0.00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str">
        <f t="shared" si="157"/>
        <v>0.00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str">
        <f t="shared" si="157"/>
        <v>0.00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str">
        <f t="shared" si="157"/>
        <v>0.00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IFERROR((E1730/D1730)*100,0)</f>
        <v>68.400000000000006</v>
      </c>
      <c r="P1730" s="6">
        <f t="shared" ref="P1730:P1793" si="163">IFERROR((E1730/L1730),"0.00")</f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6" t="str">
        <f t="shared" si="163"/>
        <v>0.00</v>
      </c>
      <c r="Q1731" t="str">
        <f t="shared" ref="Q1731:Q1794" si="164">LEFT(N1731,FIND("/",N1731,1)-1)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str">
        <f t="shared" si="163"/>
        <v>0.00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str">
        <f t="shared" si="163"/>
        <v>0.00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str">
        <f t="shared" si="163"/>
        <v>0.00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str">
        <f t="shared" si="163"/>
        <v>0.00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str">
        <f t="shared" si="163"/>
        <v>0.00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str">
        <f t="shared" si="163"/>
        <v>0.00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IFERROR((E1794/D1794)*100,0)</f>
        <v>61.124000000000002</v>
      </c>
      <c r="P1794" s="6">
        <f t="shared" ref="P1794:P1857" si="169">IFERROR((E1794/L1794),"0.00")</f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1.3333333333333335</v>
      </c>
      <c r="P1795" s="6">
        <f t="shared" si="169"/>
        <v>20</v>
      </c>
      <c r="Q1795" t="str">
        <f t="shared" ref="Q1795:Q1858" si="170">LEFT(N1795,FIND("/",N1795,1)-1)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str">
        <f t="shared" si="169"/>
        <v>0.00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str">
        <f t="shared" si="169"/>
        <v>0.00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str">
        <f t="shared" si="169"/>
        <v>0.00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IFERROR((E1858/D1858)*100,0)</f>
        <v>101.25</v>
      </c>
      <c r="P1858" s="6">
        <f t="shared" ref="P1858:P1921" si="175">IFERROR((E1858/L1858),"0.00")</f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100</v>
      </c>
      <c r="P1859" s="6">
        <f t="shared" si="175"/>
        <v>136.36363636363637</v>
      </c>
      <c r="Q1859" t="str">
        <f t="shared" ref="Q1859:Q1922" si="176">LEFT(N1859,FIND("/",N1859,1)-1)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str">
        <f t="shared" si="175"/>
        <v>0.00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str">
        <f t="shared" si="175"/>
        <v>0.00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str">
        <f t="shared" si="175"/>
        <v>0.00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str">
        <f t="shared" si="175"/>
        <v>0.00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str">
        <f t="shared" si="175"/>
        <v>0.00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IFERROR((E1922/D1922)*100,0)</f>
        <v>43.03</v>
      </c>
      <c r="P1922" s="6">
        <f t="shared" ref="P1922:P1985" si="181">IFERROR((E1922/L1922),"0.00")</f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136.80000000000001</v>
      </c>
      <c r="P1923" s="6">
        <f t="shared" si="181"/>
        <v>54</v>
      </c>
      <c r="Q1923" t="str">
        <f t="shared" ref="Q1923:Q1986" si="182">LEFT(N1923,FIND("/",N1923,1)-1)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str">
        <f t="shared" si="181"/>
        <v>0.00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IFERROR((E1986/D1986)*100,0)</f>
        <v>21.146666666666665</v>
      </c>
      <c r="P1986" s="6">
        <f t="shared" ref="P1986:P2049" si="187">IFERROR((E1986/L1986),"0.00")</f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</v>
      </c>
      <c r="P1987" s="6">
        <f t="shared" si="187"/>
        <v>12.75</v>
      </c>
      <c r="Q1987" t="str">
        <f t="shared" ref="Q1987:Q2050" si="188">LEFT(N1987,FIND("/",N1987,1)-1)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str">
        <f t="shared" si="187"/>
        <v>0.00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str">
        <f t="shared" si="187"/>
        <v>0.00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str">
        <f t="shared" si="187"/>
        <v>0.00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str">
        <f t="shared" si="187"/>
        <v>0.00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IFERROR((E2050/D2050)*100,0)</f>
        <v>148.33229411764705</v>
      </c>
      <c r="P2050" s="6">
        <f t="shared" ref="P2050:P2113" si="193">IFERROR((E2050/L2050),"0.00")</f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120.19070000000001</v>
      </c>
      <c r="P2051" s="6">
        <f t="shared" si="193"/>
        <v>80.991037735849048</v>
      </c>
      <c r="Q2051" t="str">
        <f t="shared" ref="Q2051:Q2114" si="194">LEFT(N2051,FIND("/",N2051,1)-1)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IFERROR((E2114/D2114)*100,0)</f>
        <v>100</v>
      </c>
      <c r="P2114" s="6">
        <f t="shared" ref="P2114:P2177" si="199">IFERROR((E2114/L2114),"0.00")</f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104.85714285714285</v>
      </c>
      <c r="P2115" s="6">
        <f t="shared" si="199"/>
        <v>68.598130841121488</v>
      </c>
      <c r="Q2115" t="str">
        <f t="shared" ref="Q2115:Q2178" si="200">LEFT(N2115,FIND("/",N2115,1)-1)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str">
        <f t="shared" si="199"/>
        <v>0.00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str">
        <f t="shared" si="199"/>
        <v>0.00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IFERROR((E2178/D2178)*100,0)</f>
        <v>126.02</v>
      </c>
      <c r="P2178" s="6">
        <f t="shared" ref="P2178:P2241" si="205">IFERROR((E2178/L2178),"0.00")</f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100.12</v>
      </c>
      <c r="P2179" s="6">
        <f t="shared" si="205"/>
        <v>65.868421052631575</v>
      </c>
      <c r="Q2179" t="str">
        <f t="shared" ref="Q2179:Q2242" si="206">LEFT(N2179,FIND("/",N2179,1)-1)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IFERROR((E2242/D2242)*100,0)</f>
        <v>270.68</v>
      </c>
      <c r="P2242" s="6">
        <f t="shared" ref="P2242:P2305" si="211">IFERROR((E2242/L2242),"0.00")</f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806.4</v>
      </c>
      <c r="P2243" s="6">
        <f t="shared" si="211"/>
        <v>49.472392638036808</v>
      </c>
      <c r="Q2243" t="str">
        <f t="shared" ref="Q2243:Q2306" si="212">LEFT(N2243,FIND("/",N2243,1)-1)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IFERROR((E2306/D2306)*100,0)</f>
        <v>100.70033333333335</v>
      </c>
      <c r="P2306" s="6">
        <f t="shared" ref="P2306:P2369" si="217">IFERROR((E2306/L2306),"0.00")</f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101.22777777777779</v>
      </c>
      <c r="P2307" s="6">
        <f t="shared" si="217"/>
        <v>109.10778443113773</v>
      </c>
      <c r="Q2307" t="str">
        <f t="shared" ref="Q2307:Q2370" si="218">LEFT(N2307,FIND("/",N2307,1)-1)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str">
        <f t="shared" si="217"/>
        <v>0.00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str">
        <f t="shared" si="217"/>
        <v>0.00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str">
        <f t="shared" si="217"/>
        <v>0.00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str">
        <f t="shared" si="217"/>
        <v>0.00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str">
        <f t="shared" si="217"/>
        <v>0.00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str">
        <f t="shared" si="217"/>
        <v>0.00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str">
        <f t="shared" si="217"/>
        <v>0.00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str">
        <f t="shared" si="217"/>
        <v>0.00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str">
        <f t="shared" si="217"/>
        <v>0.00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str">
        <f t="shared" si="217"/>
        <v>0.00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str">
        <f t="shared" si="217"/>
        <v>0.00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str">
        <f t="shared" si="217"/>
        <v>0.00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str">
        <f t="shared" si="217"/>
        <v>0.00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str">
        <f t="shared" si="217"/>
        <v>0.00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IFERROR((E2370/D2370)*100,0)</f>
        <v>0.25</v>
      </c>
      <c r="P2370" s="6">
        <f t="shared" ref="P2370:P2433" si="223">IFERROR((E2370/L2370),"0.00")</f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6" t="str">
        <f t="shared" si="223"/>
        <v>0.00</v>
      </c>
      <c r="Q2371" t="str">
        <f t="shared" ref="Q2371:Q2434" si="224">LEFT(N2371,FIND("/",N2371,1)-1)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str">
        <f t="shared" si="223"/>
        <v>0.00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str">
        <f t="shared" si="223"/>
        <v>0.00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str">
        <f t="shared" si="223"/>
        <v>0.00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str">
        <f t="shared" si="223"/>
        <v>0.00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str">
        <f t="shared" si="223"/>
        <v>0.00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str">
        <f t="shared" si="223"/>
        <v>0.00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str">
        <f t="shared" si="223"/>
        <v>0.00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str">
        <f t="shared" si="223"/>
        <v>0.00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str">
        <f t="shared" si="223"/>
        <v>0.00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str">
        <f t="shared" si="223"/>
        <v>0.00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str">
        <f t="shared" si="223"/>
        <v>0.00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str">
        <f t="shared" si="223"/>
        <v>0.00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str">
        <f t="shared" si="223"/>
        <v>0.00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str">
        <f t="shared" si="223"/>
        <v>0.00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str">
        <f t="shared" si="223"/>
        <v>0.00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str">
        <f t="shared" si="223"/>
        <v>0.00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str">
        <f t="shared" si="223"/>
        <v>0.00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str">
        <f t="shared" si="223"/>
        <v>0.00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str">
        <f t="shared" si="223"/>
        <v>0.00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IFERROR((E2434/D2434)*100,0)</f>
        <v>1.4285714285714287E-2</v>
      </c>
      <c r="P2434" s="6">
        <f t="shared" ref="P2434:P2497" si="229">IFERROR((E2434/L2434),"0.00")</f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6" t="str">
        <f t="shared" si="229"/>
        <v>0.00</v>
      </c>
      <c r="Q2435" t="str">
        <f t="shared" ref="Q2435:Q2498" si="230">LEFT(N2435,FIND("/",N2435,1)-1)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str">
        <f t="shared" si="229"/>
        <v>0.00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str">
        <f t="shared" si="229"/>
        <v>0.00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IFERROR((E2498/D2498)*100,0)</f>
        <v>100</v>
      </c>
      <c r="P2498" s="6">
        <f t="shared" ref="P2498:P2561" si="235">IFERROR((E2498/L2498),"0.00")</f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112.7715</v>
      </c>
      <c r="P2499" s="6">
        <f t="shared" si="235"/>
        <v>80.551071428571419</v>
      </c>
      <c r="Q2499" t="str">
        <f t="shared" ref="Q2499:Q2562" si="236">LEFT(N2499,FIND("/",N2499,1)-1)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str">
        <f t="shared" si="235"/>
        <v>0.00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str">
        <f t="shared" si="235"/>
        <v>0.00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str">
        <f t="shared" si="235"/>
        <v>0.00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str">
        <f t="shared" si="235"/>
        <v>0.00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str">
        <f t="shared" si="235"/>
        <v>0.00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str">
        <f t="shared" si="235"/>
        <v>0.00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str">
        <f t="shared" si="235"/>
        <v>0.00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str">
        <f t="shared" si="235"/>
        <v>0.00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str">
        <f t="shared" si="235"/>
        <v>0.00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str">
        <f t="shared" si="235"/>
        <v>0.00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str">
        <f t="shared" si="235"/>
        <v>0.00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IFERROR((E2562/D2562)*100,0)</f>
        <v>100.1</v>
      </c>
      <c r="P2562" s="6">
        <f t="shared" ref="P2562:P2625" si="241">IFERROR((E2562/L2562),"0.00")</f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6" t="str">
        <f t="shared" si="241"/>
        <v>0.00</v>
      </c>
      <c r="Q2563" t="str">
        <f t="shared" ref="Q2563:Q2626" si="242">LEFT(N2563,FIND("/",N2563,1)-1)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str">
        <f t="shared" si="241"/>
        <v>0.00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str">
        <f t="shared" si="241"/>
        <v>0.00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str">
        <f t="shared" si="241"/>
        <v>0.00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str">
        <f t="shared" si="241"/>
        <v>0.00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str">
        <f t="shared" si="241"/>
        <v>0.00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str">
        <f t="shared" si="241"/>
        <v>0.00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str">
        <f t="shared" si="241"/>
        <v>0.00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str">
        <f t="shared" si="241"/>
        <v>0.00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str">
        <f t="shared" si="241"/>
        <v>0.00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str">
        <f t="shared" si="241"/>
        <v>0.00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str">
        <f t="shared" si="241"/>
        <v>0.00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str">
        <f t="shared" si="241"/>
        <v>0.00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str">
        <f t="shared" si="241"/>
        <v>0.00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IFERROR((E2626/D2626)*100,0)</f>
        <v>1379.4206249999997</v>
      </c>
      <c r="P2626" s="6">
        <f t="shared" ref="P2626:P2689" si="247">IFERROR((E2626/L2626),"0.00")</f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956</v>
      </c>
      <c r="P2627" s="6">
        <f t="shared" si="247"/>
        <v>27.576923076923077</v>
      </c>
      <c r="Q2627" t="str">
        <f t="shared" ref="Q2627:Q2690" si="248">LEFT(N2627,FIND("/",N2627,1)-1)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str">
        <f t="shared" si="247"/>
        <v>0.00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str">
        <f t="shared" si="247"/>
        <v>0.00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str">
        <f t="shared" si="247"/>
        <v>0.00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IFERROR((E2690/D2690)*100,0)</f>
        <v>0.14799999999999999</v>
      </c>
      <c r="P2690" s="6">
        <f t="shared" ref="P2690:P2753" si="253">IFERROR((E2690/L2690),"0.00")</f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2.8571428571428571E-3</v>
      </c>
      <c r="P2691" s="6">
        <f t="shared" si="253"/>
        <v>1</v>
      </c>
      <c r="Q2691" t="str">
        <f t="shared" ref="Q2691:Q2754" si="254">LEFT(N2691,FIND("/",N2691,1)-1)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str">
        <f t="shared" si="253"/>
        <v>0.00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str">
        <f t="shared" si="253"/>
        <v>0.00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str">
        <f t="shared" si="253"/>
        <v>0.00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str">
        <f t="shared" si="253"/>
        <v>0.00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IFERROR((E2754/D2754)*100,0)</f>
        <v>11.458333333333332</v>
      </c>
      <c r="P2754" s="6">
        <f t="shared" ref="P2754:P2817" si="259">IFERROR((E2754/L2754),"0.00")</f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19</v>
      </c>
      <c r="P2755" s="6">
        <f t="shared" si="259"/>
        <v>47.5</v>
      </c>
      <c r="Q2755" t="str">
        <f t="shared" ref="Q2755:Q2818" si="260">LEFT(N2755,FIND("/",N2755,1)-1)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str">
        <f t="shared" si="259"/>
        <v>0.00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str">
        <f t="shared" si="259"/>
        <v>0.00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str">
        <f t="shared" si="259"/>
        <v>0.00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str">
        <f t="shared" si="259"/>
        <v>0.00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str">
        <f t="shared" si="259"/>
        <v>0.00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str">
        <f t="shared" si="259"/>
        <v>0.00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IFERROR((E2818/D2818)*100,0)</f>
        <v>141.56666666666666</v>
      </c>
      <c r="P2818" s="6">
        <f t="shared" ref="P2818:P2881" si="265">IFERROR((E2818/L2818),"0.00")</f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130</v>
      </c>
      <c r="P2819" s="6">
        <f t="shared" si="265"/>
        <v>23.636363636363637</v>
      </c>
      <c r="Q2819" t="str">
        <f t="shared" ref="Q2819:Q2882" si="266">LEFT(N2819,FIND("/",N2819,1)-1)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str">
        <f t="shared" si="265"/>
        <v>0.00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str">
        <f t="shared" si="265"/>
        <v>0.00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str">
        <f t="shared" si="265"/>
        <v>0.00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str">
        <f t="shared" si="265"/>
        <v>0.00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str">
        <f t="shared" si="265"/>
        <v>0.00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str">
        <f t="shared" si="265"/>
        <v>0.00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str">
        <f t="shared" si="265"/>
        <v>0.00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str">
        <f t="shared" si="265"/>
        <v>0.00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str">
        <f t="shared" si="265"/>
        <v>0.00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str">
        <f t="shared" si="265"/>
        <v>0.00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IFERROR((E2882/D2882)*100,0)</f>
        <v>23.333333333333332</v>
      </c>
      <c r="P2882" s="6">
        <f t="shared" ref="P2882:P2945" si="271">IFERROR((E2882/L2882),"0.00")</f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6" t="str">
        <f t="shared" si="271"/>
        <v>0.00</v>
      </c>
      <c r="Q2883" t="str">
        <f t="shared" ref="Q2883:Q2946" si="272">LEFT(N2883,FIND("/",N2883,1)-1)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str">
        <f t="shared" si="271"/>
        <v>0.00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str">
        <f t="shared" si="271"/>
        <v>0.00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str">
        <f t="shared" si="271"/>
        <v>0.00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str">
        <f t="shared" si="271"/>
        <v>0.00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IFERROR((E2946/D2946)*100,0)</f>
        <v>1</v>
      </c>
      <c r="P2946" s="6">
        <f t="shared" ref="P2946:P3009" si="277">IFERROR((E2946/L2946),"0.00")</f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6" t="str">
        <f t="shared" si="277"/>
        <v>0.00</v>
      </c>
      <c r="Q2947" t="str">
        <f t="shared" ref="Q2947:Q3010" si="278">LEFT(N2947,FIND("/",N2947,1)-1)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str">
        <f t="shared" si="277"/>
        <v>0.00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str">
        <f t="shared" si="277"/>
        <v>0.00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str">
        <f t="shared" si="277"/>
        <v>0.00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str">
        <f t="shared" si="277"/>
        <v>0.00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str">
        <f t="shared" si="277"/>
        <v>0.00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IFERROR((E3010/D3010)*100,0)</f>
        <v>101.16666666666667</v>
      </c>
      <c r="P3010" s="6">
        <f t="shared" ref="P3010:P3073" si="283">IFERROR((E3010/L3010),"0.00")</f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119.756</v>
      </c>
      <c r="P3011" s="6">
        <f t="shared" si="283"/>
        <v>233.8984375</v>
      </c>
      <c r="Q3011" t="str">
        <f t="shared" ref="Q3011:Q3074" si="284">LEFT(N3011,FIND("/",N3011,1)-1)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str">
        <f t="shared" si="283"/>
        <v>0.00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str">
        <f t="shared" si="283"/>
        <v>0.00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str">
        <f t="shared" si="283"/>
        <v>0.00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str">
        <f t="shared" si="283"/>
        <v>0.00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IFERROR((E3074/D3074)*100,0)</f>
        <v>1.6666666666666666E-2</v>
      </c>
      <c r="P3074" s="6">
        <f t="shared" ref="P3074:P3137" si="289">IFERROR((E3074/L3074),"0.00")</f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2.3035714285714284E-2</v>
      </c>
      <c r="P3075" s="6">
        <f t="shared" si="289"/>
        <v>92.142857142857139</v>
      </c>
      <c r="Q3075" t="str">
        <f t="shared" ref="Q3075:Q3138" si="290">LEFT(N3075,FIND("/",N3075,1)-1)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str">
        <f t="shared" si="289"/>
        <v>0.00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str">
        <f t="shared" si="289"/>
        <v>0.00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str">
        <f t="shared" si="289"/>
        <v>0.00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str">
        <f t="shared" si="289"/>
        <v>0.00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IFERROR((E3138/D3138)*100,0)</f>
        <v>127.8</v>
      </c>
      <c r="P3138" s="6">
        <f t="shared" ref="P3138:P3201" si="295">IFERROR((E3138/L3138),"0.00")</f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3.3333333333333335</v>
      </c>
      <c r="P3139" s="6">
        <f t="shared" si="295"/>
        <v>50</v>
      </c>
      <c r="Q3139" t="str">
        <f t="shared" ref="Q3139:Q3202" si="296">LEFT(N3139,FIND("/",N3139,1)-1)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str">
        <f t="shared" si="295"/>
        <v>0.00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str">
        <f t="shared" si="295"/>
        <v>0.00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str">
        <f t="shared" si="295"/>
        <v>0.00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str">
        <f t="shared" si="295"/>
        <v>0.00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str">
        <f t="shared" si="295"/>
        <v>0.00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IFERROR((E3202/D3202)*100,0)</f>
        <v>2E-3</v>
      </c>
      <c r="P3202" s="6">
        <f t="shared" ref="P3202:P3265" si="301">IFERROR((E3202/L3202),"0.00")</f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</v>
      </c>
      <c r="P3203" s="6">
        <f t="shared" si="301"/>
        <v>12.5</v>
      </c>
      <c r="Q3203" t="str">
        <f t="shared" ref="Q3203:Q3266" si="302">LEFT(N3203,FIND("/",N3203,1)-1)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str">
        <f t="shared" si="301"/>
        <v>0.00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str">
        <f t="shared" si="301"/>
        <v>0.00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IFERROR((E3266/D3266)*100,0)</f>
        <v>103</v>
      </c>
      <c r="P3266" s="6">
        <f t="shared" ref="P3266:P3329" si="307">IFERROR((E3266/L3266),"0.00")</f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164</v>
      </c>
      <c r="P3267" s="6">
        <f t="shared" si="307"/>
        <v>70.285714285714292</v>
      </c>
      <c r="Q3267" t="str">
        <f t="shared" ref="Q3267:Q3330" si="308">LEFT(N3267,FIND("/",N3267,1)-1)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IFERROR((E3330/D3330)*100,0)</f>
        <v>146.38888888888889</v>
      </c>
      <c r="P3330" s="6">
        <f t="shared" ref="P3330:P3393" si="313">IFERROR((E3330/L3330),"0.00")</f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116.8</v>
      </c>
      <c r="P3331" s="6">
        <f t="shared" si="313"/>
        <v>44.92307692307692</v>
      </c>
      <c r="Q3331" t="str">
        <f t="shared" ref="Q3331:Q3394" si="314">LEFT(N3331,FIND("/",N3331,1)-1)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IFERROR((E3394/D3394)*100,0)</f>
        <v>100</v>
      </c>
      <c r="P3394" s="6">
        <f t="shared" ref="P3394:P3457" si="319">IFERROR((E3394/L3394),"0.00")</f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105.80000000000001</v>
      </c>
      <c r="P3395" s="6">
        <f t="shared" si="319"/>
        <v>36.06818181818182</v>
      </c>
      <c r="Q3395" t="str">
        <f t="shared" ref="Q3395:Q3458" si="320">LEFT(N3395,FIND("/",N3395,1)-1)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IFERROR((E3458/D3458)*100,0)</f>
        <v>191.3</v>
      </c>
      <c r="P3458" s="6">
        <f t="shared" ref="P3458:P3521" si="325">IFERROR((E3458/L3458),"0.00")</f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140.19999999999999</v>
      </c>
      <c r="P3459" s="6">
        <f t="shared" si="325"/>
        <v>50.981818181818184</v>
      </c>
      <c r="Q3459" t="str">
        <f t="shared" ref="Q3459:Q3522" si="326">LEFT(N3459,FIND("/",N3459,1)-1)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IFERROR((E3522/D3522)*100,0)</f>
        <v>100.75</v>
      </c>
      <c r="P3522" s="6">
        <f t="shared" ref="P3522:P3585" si="331">IFERROR((E3522/L3522),"0.00")</f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169.42857142857144</v>
      </c>
      <c r="P3523" s="6">
        <f t="shared" si="331"/>
        <v>45.615384615384613</v>
      </c>
      <c r="Q3523" t="str">
        <f t="shared" ref="Q3523:Q3586" si="332">LEFT(N3523,FIND("/",N3523,1)-1)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IFERROR((E3586/D3586)*100,0)</f>
        <v>115.5</v>
      </c>
      <c r="P3586" s="6">
        <f t="shared" ref="P3586:P3649" si="337">IFERROR((E3586/L3586),"0.00")</f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119.11764705882352</v>
      </c>
      <c r="P3587" s="6">
        <f t="shared" si="337"/>
        <v>176.08695652173913</v>
      </c>
      <c r="Q3587" t="str">
        <f t="shared" ref="Q3587:Q3650" si="338">LEFT(N3587,FIND("/",N3587,1)-1)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str">
        <f t="shared" si="337"/>
        <v>0.00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str">
        <f t="shared" si="337"/>
        <v>0.00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str">
        <f t="shared" si="337"/>
        <v>0.00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str">
        <f t="shared" si="337"/>
        <v>0.00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IFERROR((E3650/D3650)*100,0)</f>
        <v>100.38249999999999</v>
      </c>
      <c r="P3650" s="6">
        <f t="shared" ref="P3650:P3713" si="343">IFERROR((E3650/L3650),"0.00")</f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104</v>
      </c>
      <c r="P3651" s="6">
        <f t="shared" si="343"/>
        <v>97.5</v>
      </c>
      <c r="Q3651" t="str">
        <f t="shared" ref="Q3651:Q3714" si="344">LEFT(N3651,FIND("/",N3651,1)-1)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IFERROR((E3714/D3714)*100,0)</f>
        <v>153.73333333333335</v>
      </c>
      <c r="P3714" s="6">
        <f t="shared" ref="P3714:P3777" si="349">IFERROR((E3714/L3714),"0.00")</f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101.49999999999999</v>
      </c>
      <c r="P3715" s="6">
        <f t="shared" si="349"/>
        <v>106.84210526315789</v>
      </c>
      <c r="Q3715" t="str">
        <f t="shared" ref="Q3715:Q3778" si="350">LEFT(N3715,FIND("/",N3715,1)-1)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str">
        <f t="shared" si="349"/>
        <v>0.00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str">
        <f t="shared" si="349"/>
        <v>0.00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str">
        <f t="shared" si="349"/>
        <v>0.00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str">
        <f t="shared" si="349"/>
        <v>0.00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IFERROR((E3778/D3778)*100,0)</f>
        <v>106.71250000000001</v>
      </c>
      <c r="P3778" s="6">
        <f t="shared" ref="P3778:P3841" si="355">IFERROR((E3778/L3778),"0.00")</f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143.19999999999999</v>
      </c>
      <c r="P3779" s="6">
        <f t="shared" si="355"/>
        <v>48.542372881355931</v>
      </c>
      <c r="Q3779" t="str">
        <f t="shared" ref="Q3779:Q3842" si="356">LEFT(N3779,FIND("/",N3779,1)-1)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str">
        <f t="shared" si="355"/>
        <v>0.00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str">
        <f t="shared" si="355"/>
        <v>0.00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str">
        <f t="shared" si="355"/>
        <v>0.00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str">
        <f t="shared" si="355"/>
        <v>0.00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IFERROR((E3842/D3842)*100,0)</f>
        <v>6500</v>
      </c>
      <c r="P3842" s="6">
        <f t="shared" ref="P3842:P3905" si="361">IFERROR((E3842/L3842),"0.00")</f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8.7200000000000006</v>
      </c>
      <c r="P3843" s="6">
        <f t="shared" si="361"/>
        <v>25.647058823529413</v>
      </c>
      <c r="Q3843" t="str">
        <f t="shared" ref="Q3843:Q3906" si="362">LEFT(N3843,FIND("/",N3843,1)-1)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str">
        <f t="shared" si="361"/>
        <v>0.00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str">
        <f t="shared" si="361"/>
        <v>0.00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str">
        <f t="shared" si="361"/>
        <v>0.00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str">
        <f t="shared" si="361"/>
        <v>0.00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str">
        <f t="shared" si="361"/>
        <v>0.00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str">
        <f t="shared" si="361"/>
        <v>0.00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str">
        <f t="shared" si="361"/>
        <v>0.00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str">
        <f t="shared" si="361"/>
        <v>0.00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str">
        <f t="shared" si="361"/>
        <v>0.00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str">
        <f t="shared" si="361"/>
        <v>0.00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str">
        <f t="shared" si="361"/>
        <v>0.00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str">
        <f t="shared" si="361"/>
        <v>0.00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str">
        <f t="shared" si="361"/>
        <v>0.00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IFERROR((E3906/D3906)*100,0)</f>
        <v>0.03</v>
      </c>
      <c r="P3906" s="6">
        <f t="shared" ref="P3906:P3969" si="367">IFERROR((E3906/L3906),"0.00")</f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11.533333333333333</v>
      </c>
      <c r="P3907" s="6">
        <f t="shared" si="367"/>
        <v>24.714285714285715</v>
      </c>
      <c r="Q3907" t="str">
        <f t="shared" ref="Q3907:Q3970" si="368">LEFT(N3907,FIND("/",N3907,1)-1)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str">
        <f t="shared" si="367"/>
        <v>0.00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str">
        <f t="shared" si="367"/>
        <v>0.00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str">
        <f t="shared" si="367"/>
        <v>0.00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str">
        <f t="shared" si="367"/>
        <v>0.00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str">
        <f t="shared" si="367"/>
        <v>0.00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str">
        <f t="shared" si="367"/>
        <v>0.00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str">
        <f t="shared" si="367"/>
        <v>0.00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str">
        <f t="shared" si="367"/>
        <v>0.00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str">
        <f t="shared" si="367"/>
        <v>0.00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str">
        <f t="shared" si="367"/>
        <v>0.00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str">
        <f t="shared" si="367"/>
        <v>0.00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str">
        <f t="shared" si="367"/>
        <v>0.00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IFERROR((E3970/D3970)*100,0)</f>
        <v>10.54</v>
      </c>
      <c r="P3970" s="6">
        <f t="shared" ref="P3970:P4033" si="373">IFERROR((E3970/L3970),"0.00")</f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7.4690265486725664</v>
      </c>
      <c r="P3971" s="6">
        <f t="shared" si="373"/>
        <v>35.166666666666664</v>
      </c>
      <c r="Q3971" t="str">
        <f t="shared" ref="Q3971:Q4034" si="374">LEFT(N3971,FIND("/",N3971,1)-1)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str">
        <f t="shared" si="373"/>
        <v>0.00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str">
        <f t="shared" si="373"/>
        <v>0.00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str">
        <f t="shared" si="373"/>
        <v>0.00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str">
        <f t="shared" si="373"/>
        <v>0.00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str">
        <f t="shared" si="373"/>
        <v>0.00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str">
        <f t="shared" si="373"/>
        <v>0.00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str">
        <f t="shared" si="373"/>
        <v>0.00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str">
        <f t="shared" si="373"/>
        <v>0.00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str">
        <f t="shared" si="373"/>
        <v>0.00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IFERROR((E4034/D4034)*100,0)</f>
        <v>6.8287037037037033</v>
      </c>
      <c r="P4034" s="6">
        <f t="shared" ref="P4034:P4097" si="379">IFERROR((E4034/L4034),"0.00")</f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25.698702928870294</v>
      </c>
      <c r="P4035" s="6">
        <f t="shared" si="379"/>
        <v>65.340319148936175</v>
      </c>
      <c r="Q4035" t="str">
        <f t="shared" ref="Q4035:Q4098" si="380">LEFT(N4035,FIND("/",N4035,1)-1)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str">
        <f t="shared" si="379"/>
        <v>0.00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str">
        <f t="shared" si="379"/>
        <v>0.00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str">
        <f t="shared" si="379"/>
        <v>0.00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str">
        <f t="shared" si="379"/>
        <v>0.00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str">
        <f t="shared" si="379"/>
        <v>0.00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str">
        <f t="shared" si="379"/>
        <v>0.00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str">
        <f t="shared" si="379"/>
        <v>0.00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str">
        <f t="shared" si="379"/>
        <v>0.00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str">
        <f t="shared" si="379"/>
        <v>0.00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IFERROR((E4098/D4098)*100,0)</f>
        <v>11.428571428571429</v>
      </c>
      <c r="P4098" s="6">
        <f t="shared" ref="P4098:P4115" si="385">IFERROR((E4098/L4098),"0.00")</f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6" t="str">
        <f t="shared" si="385"/>
        <v>0.00</v>
      </c>
      <c r="Q4099" t="str">
        <f t="shared" ref="Q4099:Q4115" si="386">LEFT(N4099,FIND("/",N4099,1)-1)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str">
        <f t="shared" si="385"/>
        <v>0.00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str">
        <f t="shared" si="385"/>
        <v>0.00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str">
        <f t="shared" si="385"/>
        <v>0.00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str">
        <f t="shared" si="385"/>
        <v>0.00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F1:F4115">
    <filterColumn colId="0">
      <filters>
        <filter val="successful"/>
      </filters>
    </filterColumn>
  </autoFilter>
  <conditionalFormatting sqref="F1:F1048576">
    <cfRule type="cellIs" dxfId="18" priority="2" operator="equal">
      <formula>"live"</formula>
    </cfRule>
    <cfRule type="cellIs" dxfId="17" priority="3" operator="equal">
      <formula>"failed"</formula>
    </cfRule>
    <cfRule type="cellIs" dxfId="16" priority="4" operator="equal">
      <formula>"canceled"</formula>
    </cfRule>
    <cfRule type="cellIs" dxfId="15" priority="5" operator="equal">
      <formula>"successful"</formula>
    </cfRule>
  </conditionalFormatting>
  <conditionalFormatting sqref="O1:O1048576 P1:T1">
    <cfRule type="colorScale" priority="1">
      <colorScale>
        <cfvo type="min"/>
        <cfvo type="num" val="100"/>
        <cfvo type="num" val="200"/>
        <color rgb="FFC00000"/>
        <color rgb="FF23E535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"/>
  <sheetViews>
    <sheetView topLeftCell="A16" workbookViewId="0">
      <selection activeCell="B2" sqref="B2"/>
    </sheetView>
  </sheetViews>
  <sheetFormatPr defaultRowHeight="15" x14ac:dyDescent="0.25"/>
  <cols>
    <col min="1" max="1" width="28.140625" bestFit="1" customWidth="1"/>
    <col min="2" max="2" width="19.140625" customWidth="1"/>
    <col min="3" max="3" width="16.28515625" customWidth="1"/>
    <col min="4" max="4" width="19" customWidth="1"/>
    <col min="5" max="5" width="15.140625" customWidth="1"/>
    <col min="6" max="6" width="22.7109375" customWidth="1"/>
    <col min="7" max="7" width="19" customWidth="1"/>
    <col min="8" max="8" width="21.7109375" customWidth="1"/>
  </cols>
  <sheetData>
    <row r="1" spans="1:8" s="12" customFormat="1" x14ac:dyDescent="0.25">
      <c r="A1" s="12" t="s">
        <v>8384</v>
      </c>
      <c r="B1" s="12" t="s">
        <v>8385</v>
      </c>
      <c r="C1" s="12" t="s">
        <v>8386</v>
      </c>
      <c r="D1" s="12" t="s">
        <v>8387</v>
      </c>
      <c r="E1" s="12" t="s">
        <v>8388</v>
      </c>
      <c r="F1" s="12" t="s">
        <v>8389</v>
      </c>
      <c r="G1" s="12" t="s">
        <v>8390</v>
      </c>
      <c r="H1" s="12" t="s">
        <v>8391</v>
      </c>
    </row>
    <row r="2" spans="1:8" x14ac:dyDescent="0.25">
      <c r="A2" t="s">
        <v>8392</v>
      </c>
      <c r="B2">
        <f>COUNTIFS('MAIN SHEET'!F:F,"successful",'MAIN SHEET'!D:D,"&lt;1000")</f>
        <v>322</v>
      </c>
      <c r="C2">
        <f>COUNTIFS('MAIN SHEET'!F:F,"failed",'MAIN SHEET'!D:D,"&lt;1000")</f>
        <v>113</v>
      </c>
      <c r="D2">
        <f>COUNTIFS('MAIN SHEET'!F:F,"canceled",'MAIN SHEET'!D:D,"&lt;1000")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t="s">
        <v>8393</v>
      </c>
      <c r="B3">
        <f>COUNTIFS('MAIN SHEET'!F:F,"successful",'MAIN SHEET'!D:D,"&gt;=1000",'MAIN SHEET'!D:D,"&lt;=4999")</f>
        <v>932</v>
      </c>
      <c r="C3">
        <f>COUNTIFS('MAIN SHEET'!F:F,"failed",'MAIN SHEET'!D:D,"&gt;=1000",'MAIN SHEET'!D:D,"&lt;=4999")</f>
        <v>420</v>
      </c>
      <c r="D3">
        <f>COUNTIFS('MAIN SHEET'!F:F,"canceled",'MAIN SHEET'!D:D,"&gt;=1000",'MAIN SHEET'!D:D,"&lt;=4999")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5">
      <c r="A4" t="s">
        <v>8394</v>
      </c>
      <c r="B4">
        <f>COUNTIFS('MAIN SHEET'!F:F,"successful",'MAIN SHEET'!D:D,"&gt;=5000",'MAIN SHEET'!D:D,"&lt;=9999")</f>
        <v>381</v>
      </c>
      <c r="C4">
        <f>COUNTIFS('MAIN SHEET'!F:F,"failed",'MAIN SHEET'!D:D,"&gt;=5000",'MAIN SHEET'!D:D,"&lt;=9999")</f>
        <v>283</v>
      </c>
      <c r="D4">
        <f>COUNTIFS('MAIN SHEET'!F:F,"canceled",'MAIN SHEET'!D:D,"&gt;=5000",'MAIN SHEET'!D:D,"&lt;=9999")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5">
      <c r="A5" t="s">
        <v>8395</v>
      </c>
      <c r="B5">
        <f>COUNTIFS('MAIN SHEET'!F:F,"successful",'MAIN SHEET'!D:D,"&gt;=10000",'MAIN SHEET'!D:D,"&lt;=14999")</f>
        <v>168</v>
      </c>
      <c r="C5">
        <f>COUNTIFS('MAIN SHEET'!F:F,"failed",'MAIN SHEET'!D:D,"&gt;=10000",'MAIN SHEET'!D:D,"&lt;=14999")</f>
        <v>144</v>
      </c>
      <c r="D5">
        <f>COUNTIFS('MAIN SHEET'!F:F,"canceled",'MAIN SHEET'!D:D,"&gt;=10000",'MAIN SHEET'!D:D,"&lt;=14999")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t="s">
        <v>8396</v>
      </c>
      <c r="B6">
        <f>COUNTIFS('MAIN SHEET'!F:F,"successful",'MAIN SHEET'!D:D,"&gt;=15000",'MAIN SHEET'!D:D,"&lt;=19999")</f>
        <v>94</v>
      </c>
      <c r="C6">
        <f>COUNTIFS('MAIN SHEET'!F:F,"failed",'MAIN SHEET'!D:D,"&gt;=15000",'MAIN SHEET'!D:D,"&lt;=19999")</f>
        <v>90</v>
      </c>
      <c r="D6">
        <f>COUNTIFS('MAIN SHEET'!F:F,"canceled",'MAIN SHEET'!D:D,"&gt;=15000",'MAIN SHEET'!D:D,"&lt;=19999")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t="s">
        <v>8397</v>
      </c>
      <c r="B7">
        <f>COUNTIFS('MAIN SHEET'!F:F,"successful",'MAIN SHEET'!D:D,"&gt;=20000",'MAIN SHEET'!D:D,"&lt;=24999")</f>
        <v>62</v>
      </c>
      <c r="C7">
        <f>COUNTIFS('MAIN SHEET'!F:F,"failed",'MAIN SHEET'!D:D,"&gt;=20000",'MAIN SHEET'!D:D,"&lt;=24999")</f>
        <v>72</v>
      </c>
      <c r="D7">
        <f>COUNTIFS('MAIN SHEET'!F:F,"canceled",'MAIN SHEET'!D:D,"&gt;=20000",'MAIN SHEET'!D:D,"&lt;=24999")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t="s">
        <v>8398</v>
      </c>
      <c r="B8">
        <f>COUNTIFS('MAIN SHEET'!F:F,"successful",'MAIN SHEET'!D:D,"&gt;=25000",'MAIN SHEET'!D:D,"&lt;=29999")</f>
        <v>55</v>
      </c>
      <c r="C8">
        <f>COUNTIFS('MAIN SHEET'!F:F,"failed",'MAIN SHEET'!D:D,"&gt;=25000",'MAIN SHEET'!D:D,"&lt;=29999")</f>
        <v>64</v>
      </c>
      <c r="D8">
        <f>COUNTIFS('MAIN SHEET'!F:F,"canceled",'MAIN SHEET'!D:D,"&gt;=25000",'MAIN SHEET'!D:D,"&lt;=29999")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t="s">
        <v>8399</v>
      </c>
      <c r="B9">
        <f>COUNTIFS('MAIN SHEET'!F:F,"successful",'MAIN SHEET'!D:D,"&gt;=30000",'MAIN SHEET'!D:D,"&lt;=34999")</f>
        <v>32</v>
      </c>
      <c r="C9">
        <f>COUNTIFS('MAIN SHEET'!F:F,"failed",'MAIN SHEET'!D:D,"&gt;=30000",'MAIN SHEET'!D:D,"&lt;=34999")</f>
        <v>37</v>
      </c>
      <c r="D9">
        <f>COUNTIFS('MAIN SHEET'!F:F,"canceled",'MAIN SHEET'!D:D,"&gt;=30000",'MAIN SHEET'!D:D,"&lt;=34999")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t="s">
        <v>8400</v>
      </c>
      <c r="B10">
        <f>COUNTIFS('MAIN SHEET'!F:F,"successful",'MAIN SHEET'!D:D,"&gt;=35000",'MAIN SHEET'!D:D,"&lt;=39999")</f>
        <v>26</v>
      </c>
      <c r="C10">
        <f>COUNTIFS('MAIN SHEET'!F:F,"failed",'MAIN SHEET'!D:D,"&gt;=35000",'MAIN SHEET'!D:D,"&lt;=39999")</f>
        <v>22</v>
      </c>
      <c r="D10">
        <f>COUNTIFS('MAIN SHEET'!F:F,"canceled",'MAIN SHEET'!D:D,"&gt;=35000",'MAIN SHEET'!D:D,"&lt;=39999")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t="s">
        <v>8401</v>
      </c>
      <c r="B11">
        <f>COUNTIFS('MAIN SHEET'!F:F,"successful",'MAIN SHEET'!D:D,"&gt;=40000",'MAIN SHEET'!D:D,"&lt;=44999")</f>
        <v>21</v>
      </c>
      <c r="C11">
        <f>COUNTIFS('MAIN SHEET'!F:F,"failed",'MAIN SHEET'!D:D,"&gt;=40000",'MAIN SHEET'!D:D,"&lt;=44999")</f>
        <v>16</v>
      </c>
      <c r="D11">
        <f>COUNTIFS('MAIN SHEET'!F:F,"canceled",'MAIN SHEET'!D:D,"&gt;=40000",'MAIN SHEET'!D:D,"&lt;=44999")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5">
      <c r="A12" t="s">
        <v>8402</v>
      </c>
      <c r="B12">
        <f>COUNTIFS('MAIN SHEET'!F:F,"successful",'MAIN SHEET'!D:D,"&gt;=45000",'MAIN SHEET'!D:D,"&lt;=49999")</f>
        <v>6</v>
      </c>
      <c r="C12">
        <f>COUNTIFS('MAIN SHEET'!F:F,"failed",'MAIN SHEET'!D:D,"&gt;=45000",'MAIN SHEET'!D:D,"&lt;=49999")</f>
        <v>11</v>
      </c>
      <c r="D12">
        <f>COUNTIFS('MAIN SHEET'!F:F,"canceled",'MAIN SHEET'!D:D,"&gt;=45000",'MAIN SHEET'!D:D,"&lt;=49999")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5">
      <c r="A13" t="s">
        <v>8403</v>
      </c>
      <c r="B13">
        <f>COUNTIFS('MAIN SHEET'!F:F,"successful",'MAIN SHEET'!D:D,"&gt;=50000")</f>
        <v>86</v>
      </c>
      <c r="C13">
        <f>COUNTIFS('MAIN SHEET'!F:F,"failed",'MAIN SHEET'!D:D,"&gt;=50000")</f>
        <v>258</v>
      </c>
      <c r="D13">
        <f>COUNTIFS('MAIN SHEET'!F:F,"canceled",'MAIN SHEET'!D:D,"&gt;=50000")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  <row r="34" spans="10:10" x14ac:dyDescent="0.25">
      <c r="J34" s="19"/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86"/>
  <sheetViews>
    <sheetView workbookViewId="0">
      <selection activeCell="E10" sqref="E10"/>
    </sheetView>
  </sheetViews>
  <sheetFormatPr defaultRowHeight="15" x14ac:dyDescent="0.25"/>
  <cols>
    <col min="1" max="1" width="10" bestFit="1" customWidth="1"/>
    <col min="2" max="2" width="13.85546875" bestFit="1" customWidth="1"/>
    <col min="4" max="4" width="11.28515625" bestFit="1" customWidth="1"/>
    <col min="5" max="5" width="9.5703125" bestFit="1" customWidth="1"/>
    <col min="8" max="8" width="6.140625" bestFit="1" customWidth="1"/>
    <col min="9" max="9" width="13.85546875" bestFit="1" customWidth="1"/>
    <col min="11" max="11" width="11.5703125" bestFit="1" customWidth="1"/>
  </cols>
  <sheetData>
    <row r="1" spans="1:12" x14ac:dyDescent="0.25">
      <c r="A1" s="1" t="s">
        <v>8218</v>
      </c>
      <c r="B1" s="1" t="s">
        <v>8262</v>
      </c>
      <c r="H1" s="1" t="s">
        <v>8218</v>
      </c>
      <c r="I1" s="1" t="s">
        <v>8262</v>
      </c>
    </row>
    <row r="2" spans="1:12" x14ac:dyDescent="0.25">
      <c r="A2" t="s">
        <v>8219</v>
      </c>
      <c r="B2">
        <v>182</v>
      </c>
      <c r="D2" s="21" t="s">
        <v>8404</v>
      </c>
      <c r="E2" s="20">
        <f>AVERAGE($B$2:$B$2186)</f>
        <v>194.42517162471395</v>
      </c>
      <c r="H2" t="s">
        <v>8221</v>
      </c>
      <c r="I2">
        <v>0</v>
      </c>
      <c r="K2" s="22" t="s">
        <v>8404</v>
      </c>
      <c r="L2" s="20">
        <f>AVERAGE($I$2:$I$1531)</f>
        <v>17.709803921568628</v>
      </c>
    </row>
    <row r="3" spans="1:12" x14ac:dyDescent="0.25">
      <c r="A3" t="s">
        <v>8219</v>
      </c>
      <c r="B3">
        <v>79</v>
      </c>
      <c r="D3" s="21" t="s">
        <v>8405</v>
      </c>
      <c r="E3" s="20">
        <f>_xlfn.QUARTILE.EXC($B$2:$B$2186,1)</f>
        <v>29</v>
      </c>
      <c r="H3" t="s">
        <v>8221</v>
      </c>
      <c r="I3">
        <v>1</v>
      </c>
      <c r="K3" s="22" t="s">
        <v>8405</v>
      </c>
      <c r="L3" s="20">
        <f>_xlfn.QUARTILE.EXC($I$2:$I$1531,1)</f>
        <v>1</v>
      </c>
    </row>
    <row r="4" spans="1:12" x14ac:dyDescent="0.25">
      <c r="A4" t="s">
        <v>8219</v>
      </c>
      <c r="B4">
        <v>35</v>
      </c>
      <c r="D4" s="21" t="s">
        <v>8406</v>
      </c>
      <c r="E4" s="20">
        <f>_xlfn.QUARTILE.EXC($B$2:$B$2186,2)</f>
        <v>62</v>
      </c>
      <c r="H4" t="s">
        <v>8221</v>
      </c>
      <c r="I4">
        <v>10</v>
      </c>
      <c r="K4" s="22" t="s">
        <v>8406</v>
      </c>
      <c r="L4" s="20">
        <f>_xlfn.QUARTILE.EXC($I$2:$I$1531,2)</f>
        <v>4</v>
      </c>
    </row>
    <row r="5" spans="1:12" x14ac:dyDescent="0.25">
      <c r="A5" t="s">
        <v>8219</v>
      </c>
      <c r="B5">
        <v>150</v>
      </c>
      <c r="D5" s="21" t="s">
        <v>8407</v>
      </c>
      <c r="E5" s="20">
        <f>_xlfn.QUARTILE.EXC($B$2:$B$2186,3)</f>
        <v>141</v>
      </c>
      <c r="H5" t="s">
        <v>8221</v>
      </c>
      <c r="I5">
        <v>0</v>
      </c>
      <c r="K5" s="22" t="s">
        <v>8407</v>
      </c>
      <c r="L5" s="20">
        <f>_xlfn.QUARTILE.EXC($I$2:$I$1531,3)</f>
        <v>12</v>
      </c>
    </row>
    <row r="6" spans="1:12" x14ac:dyDescent="0.25">
      <c r="A6" t="s">
        <v>8219</v>
      </c>
      <c r="B6">
        <v>284</v>
      </c>
      <c r="D6" s="21" t="s">
        <v>8408</v>
      </c>
      <c r="E6" s="20">
        <f>MIN($B$2:$B$2186)</f>
        <v>1</v>
      </c>
      <c r="H6" t="s">
        <v>8221</v>
      </c>
      <c r="I6">
        <v>7</v>
      </c>
      <c r="K6" s="22" t="s">
        <v>8408</v>
      </c>
      <c r="L6" s="20">
        <f>MIN($I$2:$I$1531)</f>
        <v>0</v>
      </c>
    </row>
    <row r="7" spans="1:12" x14ac:dyDescent="0.25">
      <c r="A7" t="s">
        <v>8219</v>
      </c>
      <c r="B7">
        <v>47</v>
      </c>
      <c r="D7" s="21" t="s">
        <v>8409</v>
      </c>
      <c r="E7" s="20">
        <f>MAX($B$2:$B$2186)</f>
        <v>26457</v>
      </c>
      <c r="H7" t="s">
        <v>8221</v>
      </c>
      <c r="I7">
        <v>0</v>
      </c>
      <c r="K7" s="22" t="s">
        <v>8409</v>
      </c>
      <c r="L7" s="20">
        <f>MAX($I$2:$I$1531)</f>
        <v>1293</v>
      </c>
    </row>
    <row r="8" spans="1:12" x14ac:dyDescent="0.25">
      <c r="A8" t="s">
        <v>8219</v>
      </c>
      <c r="B8">
        <v>58</v>
      </c>
      <c r="D8" s="21" t="s">
        <v>8410</v>
      </c>
      <c r="E8" s="20">
        <f>_xlfn.VAR.S($B$2:$B$2186)</f>
        <v>713167.37912800396</v>
      </c>
      <c r="H8" t="s">
        <v>8221</v>
      </c>
      <c r="I8">
        <v>1</v>
      </c>
      <c r="K8" s="22" t="s">
        <v>8410</v>
      </c>
      <c r="L8" s="20">
        <f>_xlfn.VAR.S($I$2:$I$1531)</f>
        <v>3775.6894394644714</v>
      </c>
    </row>
    <row r="9" spans="1:12" x14ac:dyDescent="0.25">
      <c r="A9" t="s">
        <v>8219</v>
      </c>
      <c r="B9">
        <v>57</v>
      </c>
      <c r="D9" s="21" t="s">
        <v>8411</v>
      </c>
      <c r="E9" s="20">
        <f>_xlfn.STDEV.S($B$2:$B$2186)</f>
        <v>844.49237955591047</v>
      </c>
      <c r="H9" t="s">
        <v>8221</v>
      </c>
      <c r="I9">
        <v>2</v>
      </c>
      <c r="K9" s="22" t="s">
        <v>8411</v>
      </c>
      <c r="L9" s="20">
        <f>_xlfn.STDEV.S($I$2:$I$1531)</f>
        <v>61.446638959868842</v>
      </c>
    </row>
    <row r="10" spans="1:12" x14ac:dyDescent="0.25">
      <c r="A10" t="s">
        <v>8219</v>
      </c>
      <c r="B10">
        <v>12</v>
      </c>
      <c r="D10" s="21" t="s">
        <v>8412</v>
      </c>
      <c r="E10" s="20">
        <f>E5-E3</f>
        <v>112</v>
      </c>
      <c r="H10" t="s">
        <v>8221</v>
      </c>
      <c r="I10">
        <v>3</v>
      </c>
      <c r="K10" s="22" t="s">
        <v>8412</v>
      </c>
      <c r="L10" s="20">
        <f>L5-L3</f>
        <v>11</v>
      </c>
    </row>
    <row r="11" spans="1:12" x14ac:dyDescent="0.25">
      <c r="A11" t="s">
        <v>8219</v>
      </c>
      <c r="B11">
        <v>20</v>
      </c>
      <c r="H11" t="s">
        <v>8221</v>
      </c>
      <c r="I11">
        <v>10</v>
      </c>
    </row>
    <row r="12" spans="1:12" x14ac:dyDescent="0.25">
      <c r="A12" t="s">
        <v>8219</v>
      </c>
      <c r="B12">
        <v>19</v>
      </c>
      <c r="H12" t="s">
        <v>8221</v>
      </c>
      <c r="I12">
        <v>10</v>
      </c>
    </row>
    <row r="13" spans="1:12" x14ac:dyDescent="0.25">
      <c r="A13" t="s">
        <v>8219</v>
      </c>
      <c r="B13">
        <v>75</v>
      </c>
      <c r="H13" t="s">
        <v>8221</v>
      </c>
      <c r="I13">
        <v>1</v>
      </c>
    </row>
    <row r="14" spans="1:12" x14ac:dyDescent="0.25">
      <c r="A14" t="s">
        <v>8219</v>
      </c>
      <c r="B14">
        <v>827</v>
      </c>
      <c r="H14" t="s">
        <v>8221</v>
      </c>
      <c r="I14">
        <v>0</v>
      </c>
    </row>
    <row r="15" spans="1:12" x14ac:dyDescent="0.25">
      <c r="A15" t="s">
        <v>8219</v>
      </c>
      <c r="B15">
        <v>51</v>
      </c>
      <c r="H15" t="s">
        <v>8221</v>
      </c>
      <c r="I15">
        <v>0</v>
      </c>
    </row>
    <row r="16" spans="1:12" x14ac:dyDescent="0.25">
      <c r="A16" t="s">
        <v>8219</v>
      </c>
      <c r="B16">
        <v>41</v>
      </c>
      <c r="H16" t="s">
        <v>8221</v>
      </c>
      <c r="I16">
        <v>0</v>
      </c>
    </row>
    <row r="17" spans="1:9" x14ac:dyDescent="0.25">
      <c r="A17" t="s">
        <v>8219</v>
      </c>
      <c r="B17">
        <v>98</v>
      </c>
      <c r="H17" t="s">
        <v>8221</v>
      </c>
      <c r="I17">
        <v>26</v>
      </c>
    </row>
    <row r="18" spans="1:9" x14ac:dyDescent="0.25">
      <c r="A18" t="s">
        <v>8219</v>
      </c>
      <c r="B18">
        <v>70</v>
      </c>
      <c r="H18" t="s">
        <v>8221</v>
      </c>
      <c r="I18">
        <v>0</v>
      </c>
    </row>
    <row r="19" spans="1:9" x14ac:dyDescent="0.25">
      <c r="A19" t="s">
        <v>8219</v>
      </c>
      <c r="B19">
        <v>36</v>
      </c>
      <c r="H19" t="s">
        <v>8221</v>
      </c>
      <c r="I19">
        <v>7</v>
      </c>
    </row>
    <row r="20" spans="1:9" x14ac:dyDescent="0.25">
      <c r="A20" t="s">
        <v>8219</v>
      </c>
      <c r="B20">
        <v>342</v>
      </c>
      <c r="H20" t="s">
        <v>8221</v>
      </c>
      <c r="I20">
        <v>0</v>
      </c>
    </row>
    <row r="21" spans="1:9" x14ac:dyDescent="0.25">
      <c r="A21" t="s">
        <v>8219</v>
      </c>
      <c r="B21">
        <v>22</v>
      </c>
      <c r="H21" t="s">
        <v>8221</v>
      </c>
      <c r="I21">
        <v>2</v>
      </c>
    </row>
    <row r="22" spans="1:9" x14ac:dyDescent="0.25">
      <c r="A22" t="s">
        <v>8219</v>
      </c>
      <c r="B22">
        <v>25</v>
      </c>
      <c r="H22" t="s">
        <v>8221</v>
      </c>
      <c r="I22">
        <v>13</v>
      </c>
    </row>
    <row r="23" spans="1:9" x14ac:dyDescent="0.25">
      <c r="A23" t="s">
        <v>8219</v>
      </c>
      <c r="B23">
        <v>101</v>
      </c>
      <c r="H23" t="s">
        <v>8221</v>
      </c>
      <c r="I23">
        <v>4</v>
      </c>
    </row>
    <row r="24" spans="1:9" x14ac:dyDescent="0.25">
      <c r="A24" t="s">
        <v>8219</v>
      </c>
      <c r="B24">
        <v>8</v>
      </c>
      <c r="H24" t="s">
        <v>8221</v>
      </c>
      <c r="I24">
        <v>0</v>
      </c>
    </row>
    <row r="25" spans="1:9" x14ac:dyDescent="0.25">
      <c r="A25" t="s">
        <v>8219</v>
      </c>
      <c r="B25">
        <v>23</v>
      </c>
      <c r="H25" t="s">
        <v>8221</v>
      </c>
      <c r="I25">
        <v>12</v>
      </c>
    </row>
    <row r="26" spans="1:9" x14ac:dyDescent="0.25">
      <c r="A26" t="s">
        <v>8219</v>
      </c>
      <c r="B26">
        <v>574</v>
      </c>
      <c r="H26" t="s">
        <v>8221</v>
      </c>
      <c r="I26">
        <v>2</v>
      </c>
    </row>
    <row r="27" spans="1:9" x14ac:dyDescent="0.25">
      <c r="A27" t="s">
        <v>8219</v>
      </c>
      <c r="B27">
        <v>14</v>
      </c>
      <c r="H27" t="s">
        <v>8221</v>
      </c>
      <c r="I27">
        <v>10</v>
      </c>
    </row>
    <row r="28" spans="1:9" x14ac:dyDescent="0.25">
      <c r="A28" t="s">
        <v>8219</v>
      </c>
      <c r="B28">
        <v>19</v>
      </c>
      <c r="H28" t="s">
        <v>8221</v>
      </c>
      <c r="I28">
        <v>0</v>
      </c>
    </row>
    <row r="29" spans="1:9" x14ac:dyDescent="0.25">
      <c r="A29" t="s">
        <v>8219</v>
      </c>
      <c r="B29">
        <v>150</v>
      </c>
      <c r="H29" t="s">
        <v>8221</v>
      </c>
      <c r="I29">
        <v>5</v>
      </c>
    </row>
    <row r="30" spans="1:9" x14ac:dyDescent="0.25">
      <c r="A30" t="s">
        <v>8219</v>
      </c>
      <c r="B30">
        <v>71</v>
      </c>
      <c r="H30" t="s">
        <v>8221</v>
      </c>
      <c r="I30">
        <v>0</v>
      </c>
    </row>
    <row r="31" spans="1:9" x14ac:dyDescent="0.25">
      <c r="A31" t="s">
        <v>8219</v>
      </c>
      <c r="B31">
        <v>117</v>
      </c>
      <c r="H31" t="s">
        <v>8221</v>
      </c>
      <c r="I31">
        <v>5</v>
      </c>
    </row>
    <row r="32" spans="1:9" x14ac:dyDescent="0.25">
      <c r="A32" t="s">
        <v>8219</v>
      </c>
      <c r="B32">
        <v>53</v>
      </c>
      <c r="H32" t="s">
        <v>8221</v>
      </c>
      <c r="I32">
        <v>1</v>
      </c>
    </row>
    <row r="33" spans="1:9" x14ac:dyDescent="0.25">
      <c r="A33" t="s">
        <v>8219</v>
      </c>
      <c r="B33">
        <v>1</v>
      </c>
      <c r="H33" t="s">
        <v>8221</v>
      </c>
      <c r="I33">
        <v>3</v>
      </c>
    </row>
    <row r="34" spans="1:9" x14ac:dyDescent="0.25">
      <c r="A34" t="s">
        <v>8219</v>
      </c>
      <c r="B34">
        <v>89</v>
      </c>
      <c r="H34" t="s">
        <v>8221</v>
      </c>
      <c r="I34">
        <v>3</v>
      </c>
    </row>
    <row r="35" spans="1:9" x14ac:dyDescent="0.25">
      <c r="A35" t="s">
        <v>8219</v>
      </c>
      <c r="B35">
        <v>64</v>
      </c>
      <c r="H35" t="s">
        <v>8221</v>
      </c>
      <c r="I35">
        <v>0</v>
      </c>
    </row>
    <row r="36" spans="1:9" x14ac:dyDescent="0.25">
      <c r="A36" t="s">
        <v>8219</v>
      </c>
      <c r="B36">
        <v>68</v>
      </c>
      <c r="H36" t="s">
        <v>8221</v>
      </c>
      <c r="I36">
        <v>3</v>
      </c>
    </row>
    <row r="37" spans="1:9" x14ac:dyDescent="0.25">
      <c r="A37" t="s">
        <v>8219</v>
      </c>
      <c r="B37">
        <v>28</v>
      </c>
      <c r="H37" t="s">
        <v>8221</v>
      </c>
      <c r="I37">
        <v>0</v>
      </c>
    </row>
    <row r="38" spans="1:9" x14ac:dyDescent="0.25">
      <c r="A38" t="s">
        <v>8219</v>
      </c>
      <c r="B38">
        <v>44</v>
      </c>
      <c r="H38" t="s">
        <v>8221</v>
      </c>
      <c r="I38">
        <v>19</v>
      </c>
    </row>
    <row r="39" spans="1:9" x14ac:dyDescent="0.25">
      <c r="A39" t="s">
        <v>8219</v>
      </c>
      <c r="B39">
        <v>253</v>
      </c>
      <c r="H39" t="s">
        <v>8221</v>
      </c>
      <c r="I39">
        <v>8</v>
      </c>
    </row>
    <row r="40" spans="1:9" x14ac:dyDescent="0.25">
      <c r="A40" t="s">
        <v>8219</v>
      </c>
      <c r="B40">
        <v>66</v>
      </c>
      <c r="H40" t="s">
        <v>8221</v>
      </c>
      <c r="I40">
        <v>6</v>
      </c>
    </row>
    <row r="41" spans="1:9" x14ac:dyDescent="0.25">
      <c r="A41" t="s">
        <v>8219</v>
      </c>
      <c r="B41">
        <v>217</v>
      </c>
      <c r="H41" t="s">
        <v>8221</v>
      </c>
      <c r="I41">
        <v>0</v>
      </c>
    </row>
    <row r="42" spans="1:9" x14ac:dyDescent="0.25">
      <c r="A42" t="s">
        <v>8219</v>
      </c>
      <c r="B42">
        <v>16</v>
      </c>
      <c r="H42" t="s">
        <v>8221</v>
      </c>
      <c r="I42">
        <v>18</v>
      </c>
    </row>
    <row r="43" spans="1:9" x14ac:dyDescent="0.25">
      <c r="A43" t="s">
        <v>8219</v>
      </c>
      <c r="B43">
        <v>19</v>
      </c>
      <c r="H43" t="s">
        <v>8221</v>
      </c>
      <c r="I43">
        <v>7</v>
      </c>
    </row>
    <row r="44" spans="1:9" x14ac:dyDescent="0.25">
      <c r="A44" t="s">
        <v>8219</v>
      </c>
      <c r="B44">
        <v>169</v>
      </c>
      <c r="H44" t="s">
        <v>8221</v>
      </c>
      <c r="I44">
        <v>0</v>
      </c>
    </row>
    <row r="45" spans="1:9" x14ac:dyDescent="0.25">
      <c r="A45" t="s">
        <v>8219</v>
      </c>
      <c r="B45">
        <v>263</v>
      </c>
      <c r="H45" t="s">
        <v>8221</v>
      </c>
      <c r="I45">
        <v>8</v>
      </c>
    </row>
    <row r="46" spans="1:9" x14ac:dyDescent="0.25">
      <c r="A46" t="s">
        <v>8219</v>
      </c>
      <c r="B46">
        <v>15</v>
      </c>
      <c r="H46" t="s">
        <v>8221</v>
      </c>
      <c r="I46">
        <v>1293</v>
      </c>
    </row>
    <row r="47" spans="1:9" x14ac:dyDescent="0.25">
      <c r="A47" t="s">
        <v>8219</v>
      </c>
      <c r="B47">
        <v>61</v>
      </c>
      <c r="H47" t="s">
        <v>8221</v>
      </c>
      <c r="I47">
        <v>17</v>
      </c>
    </row>
    <row r="48" spans="1:9" x14ac:dyDescent="0.25">
      <c r="A48" t="s">
        <v>8219</v>
      </c>
      <c r="B48">
        <v>45</v>
      </c>
      <c r="H48" t="s">
        <v>8221</v>
      </c>
      <c r="I48">
        <v>0</v>
      </c>
    </row>
    <row r="49" spans="1:9" x14ac:dyDescent="0.25">
      <c r="A49" t="s">
        <v>8219</v>
      </c>
      <c r="B49">
        <v>70</v>
      </c>
      <c r="H49" t="s">
        <v>8221</v>
      </c>
      <c r="I49">
        <v>13</v>
      </c>
    </row>
    <row r="50" spans="1:9" x14ac:dyDescent="0.25">
      <c r="A50" t="s">
        <v>8219</v>
      </c>
      <c r="B50">
        <v>38</v>
      </c>
      <c r="H50" t="s">
        <v>8221</v>
      </c>
      <c r="I50">
        <v>0</v>
      </c>
    </row>
    <row r="51" spans="1:9" x14ac:dyDescent="0.25">
      <c r="A51" t="s">
        <v>8219</v>
      </c>
      <c r="B51">
        <v>87</v>
      </c>
      <c r="H51" t="s">
        <v>8221</v>
      </c>
      <c r="I51">
        <v>0</v>
      </c>
    </row>
    <row r="52" spans="1:9" x14ac:dyDescent="0.25">
      <c r="A52" t="s">
        <v>8219</v>
      </c>
      <c r="B52">
        <v>22</v>
      </c>
      <c r="H52" t="s">
        <v>8221</v>
      </c>
      <c r="I52">
        <v>33</v>
      </c>
    </row>
    <row r="53" spans="1:9" x14ac:dyDescent="0.25">
      <c r="A53" t="s">
        <v>8219</v>
      </c>
      <c r="B53">
        <v>119</v>
      </c>
      <c r="H53" t="s">
        <v>8221</v>
      </c>
      <c r="I53">
        <v>12</v>
      </c>
    </row>
    <row r="54" spans="1:9" x14ac:dyDescent="0.25">
      <c r="A54" t="s">
        <v>8219</v>
      </c>
      <c r="B54">
        <v>52</v>
      </c>
      <c r="H54" t="s">
        <v>8221</v>
      </c>
      <c r="I54">
        <v>1</v>
      </c>
    </row>
    <row r="55" spans="1:9" x14ac:dyDescent="0.25">
      <c r="A55" t="s">
        <v>8219</v>
      </c>
      <c r="B55">
        <v>117</v>
      </c>
      <c r="H55" t="s">
        <v>8221</v>
      </c>
      <c r="I55">
        <v>1</v>
      </c>
    </row>
    <row r="56" spans="1:9" x14ac:dyDescent="0.25">
      <c r="A56" t="s">
        <v>8219</v>
      </c>
      <c r="B56">
        <v>52</v>
      </c>
      <c r="H56" t="s">
        <v>8221</v>
      </c>
      <c r="I56">
        <v>1</v>
      </c>
    </row>
    <row r="57" spans="1:9" x14ac:dyDescent="0.25">
      <c r="A57" t="s">
        <v>8219</v>
      </c>
      <c r="B57">
        <v>86</v>
      </c>
      <c r="H57" t="s">
        <v>8221</v>
      </c>
      <c r="I57">
        <v>1</v>
      </c>
    </row>
    <row r="58" spans="1:9" x14ac:dyDescent="0.25">
      <c r="A58" t="s">
        <v>8219</v>
      </c>
      <c r="B58">
        <v>174</v>
      </c>
      <c r="H58" t="s">
        <v>8221</v>
      </c>
      <c r="I58">
        <v>84</v>
      </c>
    </row>
    <row r="59" spans="1:9" x14ac:dyDescent="0.25">
      <c r="A59" t="s">
        <v>8219</v>
      </c>
      <c r="B59">
        <v>69</v>
      </c>
      <c r="H59" t="s">
        <v>8221</v>
      </c>
      <c r="I59">
        <v>38</v>
      </c>
    </row>
    <row r="60" spans="1:9" x14ac:dyDescent="0.25">
      <c r="A60" t="s">
        <v>8219</v>
      </c>
      <c r="B60">
        <v>75</v>
      </c>
      <c r="H60" t="s">
        <v>8221</v>
      </c>
      <c r="I60">
        <v>1</v>
      </c>
    </row>
    <row r="61" spans="1:9" x14ac:dyDescent="0.25">
      <c r="A61" t="s">
        <v>8219</v>
      </c>
      <c r="B61">
        <v>33</v>
      </c>
      <c r="H61" t="s">
        <v>8221</v>
      </c>
      <c r="I61">
        <v>76</v>
      </c>
    </row>
    <row r="62" spans="1:9" x14ac:dyDescent="0.25">
      <c r="A62" t="s">
        <v>8219</v>
      </c>
      <c r="B62">
        <v>108</v>
      </c>
      <c r="H62" t="s">
        <v>8221</v>
      </c>
      <c r="I62">
        <v>3</v>
      </c>
    </row>
    <row r="63" spans="1:9" x14ac:dyDescent="0.25">
      <c r="A63" t="s">
        <v>8219</v>
      </c>
      <c r="B63">
        <v>23</v>
      </c>
      <c r="H63" t="s">
        <v>8221</v>
      </c>
      <c r="I63">
        <v>0</v>
      </c>
    </row>
    <row r="64" spans="1:9" x14ac:dyDescent="0.25">
      <c r="A64" t="s">
        <v>8219</v>
      </c>
      <c r="B64">
        <v>48</v>
      </c>
      <c r="H64" t="s">
        <v>8221</v>
      </c>
      <c r="I64">
        <v>2</v>
      </c>
    </row>
    <row r="65" spans="1:9" x14ac:dyDescent="0.25">
      <c r="A65" t="s">
        <v>8219</v>
      </c>
      <c r="B65">
        <v>64</v>
      </c>
      <c r="H65" t="s">
        <v>8221</v>
      </c>
      <c r="I65">
        <v>0</v>
      </c>
    </row>
    <row r="66" spans="1:9" x14ac:dyDescent="0.25">
      <c r="A66" t="s">
        <v>8219</v>
      </c>
      <c r="B66">
        <v>24</v>
      </c>
      <c r="H66" t="s">
        <v>8221</v>
      </c>
      <c r="I66">
        <v>0</v>
      </c>
    </row>
    <row r="67" spans="1:9" x14ac:dyDescent="0.25">
      <c r="A67" t="s">
        <v>8219</v>
      </c>
      <c r="B67">
        <v>57</v>
      </c>
      <c r="H67" t="s">
        <v>8221</v>
      </c>
      <c r="I67">
        <v>0</v>
      </c>
    </row>
    <row r="68" spans="1:9" x14ac:dyDescent="0.25">
      <c r="A68" t="s">
        <v>8219</v>
      </c>
      <c r="B68">
        <v>26</v>
      </c>
      <c r="H68" t="s">
        <v>8221</v>
      </c>
      <c r="I68">
        <v>2</v>
      </c>
    </row>
    <row r="69" spans="1:9" x14ac:dyDescent="0.25">
      <c r="A69" t="s">
        <v>8219</v>
      </c>
      <c r="B69">
        <v>20</v>
      </c>
      <c r="H69" t="s">
        <v>8221</v>
      </c>
      <c r="I69">
        <v>0</v>
      </c>
    </row>
    <row r="70" spans="1:9" x14ac:dyDescent="0.25">
      <c r="A70" t="s">
        <v>8219</v>
      </c>
      <c r="B70">
        <v>36</v>
      </c>
      <c r="H70" t="s">
        <v>8221</v>
      </c>
      <c r="I70">
        <v>0</v>
      </c>
    </row>
    <row r="71" spans="1:9" x14ac:dyDescent="0.25">
      <c r="A71" t="s">
        <v>8219</v>
      </c>
      <c r="B71">
        <v>178</v>
      </c>
      <c r="H71" t="s">
        <v>8221</v>
      </c>
      <c r="I71">
        <v>0</v>
      </c>
    </row>
    <row r="72" spans="1:9" x14ac:dyDescent="0.25">
      <c r="A72" t="s">
        <v>8219</v>
      </c>
      <c r="B72">
        <v>17</v>
      </c>
      <c r="H72" t="s">
        <v>8221</v>
      </c>
      <c r="I72">
        <v>2</v>
      </c>
    </row>
    <row r="73" spans="1:9" x14ac:dyDescent="0.25">
      <c r="A73" t="s">
        <v>8219</v>
      </c>
      <c r="B73">
        <v>32</v>
      </c>
      <c r="H73" t="s">
        <v>8221</v>
      </c>
      <c r="I73">
        <v>0</v>
      </c>
    </row>
    <row r="74" spans="1:9" x14ac:dyDescent="0.25">
      <c r="A74" t="s">
        <v>8219</v>
      </c>
      <c r="B74">
        <v>41</v>
      </c>
      <c r="H74" t="s">
        <v>8221</v>
      </c>
      <c r="I74">
        <v>7</v>
      </c>
    </row>
    <row r="75" spans="1:9" x14ac:dyDescent="0.25">
      <c r="A75" t="s">
        <v>8219</v>
      </c>
      <c r="B75">
        <v>18</v>
      </c>
      <c r="H75" t="s">
        <v>8221</v>
      </c>
      <c r="I75">
        <v>0</v>
      </c>
    </row>
    <row r="76" spans="1:9" x14ac:dyDescent="0.25">
      <c r="A76" t="s">
        <v>8219</v>
      </c>
      <c r="B76">
        <v>29</v>
      </c>
      <c r="H76" t="s">
        <v>8221</v>
      </c>
      <c r="I76">
        <v>5</v>
      </c>
    </row>
    <row r="77" spans="1:9" x14ac:dyDescent="0.25">
      <c r="A77" t="s">
        <v>8219</v>
      </c>
      <c r="B77">
        <v>47</v>
      </c>
      <c r="H77" t="s">
        <v>8221</v>
      </c>
      <c r="I77">
        <v>0</v>
      </c>
    </row>
    <row r="78" spans="1:9" x14ac:dyDescent="0.25">
      <c r="A78" t="s">
        <v>8219</v>
      </c>
      <c r="B78">
        <v>15</v>
      </c>
      <c r="H78" t="s">
        <v>8221</v>
      </c>
      <c r="I78">
        <v>0</v>
      </c>
    </row>
    <row r="79" spans="1:9" x14ac:dyDescent="0.25">
      <c r="A79" t="s">
        <v>8219</v>
      </c>
      <c r="B79">
        <v>26</v>
      </c>
      <c r="H79" t="s">
        <v>8221</v>
      </c>
      <c r="I79">
        <v>1</v>
      </c>
    </row>
    <row r="80" spans="1:9" x14ac:dyDescent="0.25">
      <c r="A80" t="s">
        <v>8219</v>
      </c>
      <c r="B80">
        <v>35</v>
      </c>
      <c r="H80" t="s">
        <v>8221</v>
      </c>
      <c r="I80">
        <v>0</v>
      </c>
    </row>
    <row r="81" spans="1:9" x14ac:dyDescent="0.25">
      <c r="A81" t="s">
        <v>8219</v>
      </c>
      <c r="B81">
        <v>41</v>
      </c>
      <c r="H81" t="s">
        <v>8221</v>
      </c>
      <c r="I81">
        <v>5</v>
      </c>
    </row>
    <row r="82" spans="1:9" x14ac:dyDescent="0.25">
      <c r="A82" t="s">
        <v>8219</v>
      </c>
      <c r="B82">
        <v>47</v>
      </c>
      <c r="H82" t="s">
        <v>8221</v>
      </c>
      <c r="I82">
        <v>3</v>
      </c>
    </row>
    <row r="83" spans="1:9" x14ac:dyDescent="0.25">
      <c r="A83" t="s">
        <v>8219</v>
      </c>
      <c r="B83">
        <v>28</v>
      </c>
      <c r="H83" t="s">
        <v>8221</v>
      </c>
      <c r="I83">
        <v>6</v>
      </c>
    </row>
    <row r="84" spans="1:9" x14ac:dyDescent="0.25">
      <c r="A84" t="s">
        <v>8219</v>
      </c>
      <c r="B84">
        <v>100</v>
      </c>
      <c r="H84" t="s">
        <v>8221</v>
      </c>
      <c r="I84">
        <v>12</v>
      </c>
    </row>
    <row r="85" spans="1:9" x14ac:dyDescent="0.25">
      <c r="A85" t="s">
        <v>8219</v>
      </c>
      <c r="B85">
        <v>13</v>
      </c>
      <c r="H85" t="s">
        <v>8221</v>
      </c>
      <c r="I85">
        <v>13</v>
      </c>
    </row>
    <row r="86" spans="1:9" x14ac:dyDescent="0.25">
      <c r="A86" t="s">
        <v>8219</v>
      </c>
      <c r="B86">
        <v>7</v>
      </c>
      <c r="H86" t="s">
        <v>8221</v>
      </c>
      <c r="I86">
        <v>5</v>
      </c>
    </row>
    <row r="87" spans="1:9" x14ac:dyDescent="0.25">
      <c r="A87" t="s">
        <v>8219</v>
      </c>
      <c r="B87">
        <v>21</v>
      </c>
      <c r="H87" t="s">
        <v>8221</v>
      </c>
      <c r="I87">
        <v>2</v>
      </c>
    </row>
    <row r="88" spans="1:9" x14ac:dyDescent="0.25">
      <c r="A88" t="s">
        <v>8219</v>
      </c>
      <c r="B88">
        <v>17</v>
      </c>
      <c r="H88" t="s">
        <v>8221</v>
      </c>
      <c r="I88">
        <v>8</v>
      </c>
    </row>
    <row r="89" spans="1:9" x14ac:dyDescent="0.25">
      <c r="A89" t="s">
        <v>8219</v>
      </c>
      <c r="B89">
        <v>25</v>
      </c>
      <c r="H89" t="s">
        <v>8221</v>
      </c>
      <c r="I89">
        <v>0</v>
      </c>
    </row>
    <row r="90" spans="1:9" x14ac:dyDescent="0.25">
      <c r="A90" t="s">
        <v>8219</v>
      </c>
      <c r="B90">
        <v>60</v>
      </c>
      <c r="H90" t="s">
        <v>8221</v>
      </c>
      <c r="I90">
        <v>13</v>
      </c>
    </row>
    <row r="91" spans="1:9" x14ac:dyDescent="0.25">
      <c r="A91" t="s">
        <v>8219</v>
      </c>
      <c r="B91">
        <v>56</v>
      </c>
      <c r="H91" t="s">
        <v>8221</v>
      </c>
      <c r="I91">
        <v>0</v>
      </c>
    </row>
    <row r="92" spans="1:9" x14ac:dyDescent="0.25">
      <c r="A92" t="s">
        <v>8219</v>
      </c>
      <c r="B92">
        <v>16</v>
      </c>
      <c r="H92" t="s">
        <v>8221</v>
      </c>
      <c r="I92">
        <v>5</v>
      </c>
    </row>
    <row r="93" spans="1:9" x14ac:dyDescent="0.25">
      <c r="A93" t="s">
        <v>8219</v>
      </c>
      <c r="B93">
        <v>46</v>
      </c>
      <c r="H93" t="s">
        <v>8221</v>
      </c>
      <c r="I93">
        <v>8</v>
      </c>
    </row>
    <row r="94" spans="1:9" x14ac:dyDescent="0.25">
      <c r="A94" t="s">
        <v>8219</v>
      </c>
      <c r="B94">
        <v>43</v>
      </c>
      <c r="H94" t="s">
        <v>8221</v>
      </c>
      <c r="I94">
        <v>8</v>
      </c>
    </row>
    <row r="95" spans="1:9" x14ac:dyDescent="0.25">
      <c r="A95" t="s">
        <v>8219</v>
      </c>
      <c r="B95">
        <v>15</v>
      </c>
      <c r="H95" t="s">
        <v>8221</v>
      </c>
      <c r="I95">
        <v>0</v>
      </c>
    </row>
    <row r="96" spans="1:9" x14ac:dyDescent="0.25">
      <c r="A96" t="s">
        <v>8219</v>
      </c>
      <c r="B96">
        <v>12</v>
      </c>
      <c r="H96" t="s">
        <v>8221</v>
      </c>
      <c r="I96">
        <v>2</v>
      </c>
    </row>
    <row r="97" spans="1:9" x14ac:dyDescent="0.25">
      <c r="A97" t="s">
        <v>8219</v>
      </c>
      <c r="B97">
        <v>21</v>
      </c>
      <c r="H97" t="s">
        <v>8221</v>
      </c>
      <c r="I97">
        <v>3</v>
      </c>
    </row>
    <row r="98" spans="1:9" x14ac:dyDescent="0.25">
      <c r="A98" t="s">
        <v>8219</v>
      </c>
      <c r="B98">
        <v>34</v>
      </c>
      <c r="H98" t="s">
        <v>8221</v>
      </c>
      <c r="I98">
        <v>0</v>
      </c>
    </row>
    <row r="99" spans="1:9" x14ac:dyDescent="0.25">
      <c r="A99" t="s">
        <v>8219</v>
      </c>
      <c r="B99">
        <v>8</v>
      </c>
      <c r="H99" t="s">
        <v>8221</v>
      </c>
      <c r="I99">
        <v>0</v>
      </c>
    </row>
    <row r="100" spans="1:9" x14ac:dyDescent="0.25">
      <c r="A100" t="s">
        <v>8219</v>
      </c>
      <c r="B100">
        <v>60</v>
      </c>
      <c r="H100" t="s">
        <v>8221</v>
      </c>
      <c r="I100">
        <v>11</v>
      </c>
    </row>
    <row r="101" spans="1:9" x14ac:dyDescent="0.25">
      <c r="A101" t="s">
        <v>8219</v>
      </c>
      <c r="B101">
        <v>39</v>
      </c>
      <c r="H101" t="s">
        <v>8221</v>
      </c>
      <c r="I101">
        <v>0</v>
      </c>
    </row>
    <row r="102" spans="1:9" x14ac:dyDescent="0.25">
      <c r="A102" t="s">
        <v>8219</v>
      </c>
      <c r="B102">
        <v>26</v>
      </c>
      <c r="H102" t="s">
        <v>8221</v>
      </c>
      <c r="I102">
        <v>1</v>
      </c>
    </row>
    <row r="103" spans="1:9" x14ac:dyDescent="0.25">
      <c r="A103" t="s">
        <v>8219</v>
      </c>
      <c r="B103">
        <v>35</v>
      </c>
      <c r="H103" t="s">
        <v>8221</v>
      </c>
      <c r="I103">
        <v>0</v>
      </c>
    </row>
    <row r="104" spans="1:9" x14ac:dyDescent="0.25">
      <c r="A104" t="s">
        <v>8219</v>
      </c>
      <c r="B104">
        <v>65</v>
      </c>
      <c r="H104" t="s">
        <v>8221</v>
      </c>
      <c r="I104">
        <v>17</v>
      </c>
    </row>
    <row r="105" spans="1:9" x14ac:dyDescent="0.25">
      <c r="A105" t="s">
        <v>8219</v>
      </c>
      <c r="B105">
        <v>49</v>
      </c>
      <c r="H105" t="s">
        <v>8221</v>
      </c>
      <c r="I105">
        <v>2</v>
      </c>
    </row>
    <row r="106" spans="1:9" x14ac:dyDescent="0.25">
      <c r="A106" t="s">
        <v>8219</v>
      </c>
      <c r="B106">
        <v>10</v>
      </c>
      <c r="H106" t="s">
        <v>8221</v>
      </c>
      <c r="I106">
        <v>1</v>
      </c>
    </row>
    <row r="107" spans="1:9" x14ac:dyDescent="0.25">
      <c r="A107" t="s">
        <v>8219</v>
      </c>
      <c r="B107">
        <v>60</v>
      </c>
      <c r="H107" t="s">
        <v>8221</v>
      </c>
      <c r="I107">
        <v>2</v>
      </c>
    </row>
    <row r="108" spans="1:9" x14ac:dyDescent="0.25">
      <c r="A108" t="s">
        <v>8219</v>
      </c>
      <c r="B108">
        <v>27</v>
      </c>
      <c r="H108" t="s">
        <v>8221</v>
      </c>
      <c r="I108">
        <v>16</v>
      </c>
    </row>
    <row r="109" spans="1:9" x14ac:dyDescent="0.25">
      <c r="A109" t="s">
        <v>8219</v>
      </c>
      <c r="B109">
        <v>69</v>
      </c>
      <c r="H109" t="s">
        <v>8221</v>
      </c>
      <c r="I109">
        <v>1</v>
      </c>
    </row>
    <row r="110" spans="1:9" x14ac:dyDescent="0.25">
      <c r="A110" t="s">
        <v>8219</v>
      </c>
      <c r="B110">
        <v>47</v>
      </c>
      <c r="H110" t="s">
        <v>8221</v>
      </c>
      <c r="I110">
        <v>4</v>
      </c>
    </row>
    <row r="111" spans="1:9" x14ac:dyDescent="0.25">
      <c r="A111" t="s">
        <v>8219</v>
      </c>
      <c r="B111">
        <v>47</v>
      </c>
      <c r="H111" t="s">
        <v>8221</v>
      </c>
      <c r="I111">
        <v>5</v>
      </c>
    </row>
    <row r="112" spans="1:9" x14ac:dyDescent="0.25">
      <c r="A112" t="s">
        <v>8219</v>
      </c>
      <c r="B112">
        <v>26</v>
      </c>
      <c r="H112" t="s">
        <v>8221</v>
      </c>
      <c r="I112">
        <v>7</v>
      </c>
    </row>
    <row r="113" spans="1:9" x14ac:dyDescent="0.25">
      <c r="A113" t="s">
        <v>8219</v>
      </c>
      <c r="B113">
        <v>53</v>
      </c>
      <c r="H113" t="s">
        <v>8221</v>
      </c>
      <c r="I113">
        <v>0</v>
      </c>
    </row>
    <row r="114" spans="1:9" x14ac:dyDescent="0.25">
      <c r="A114" t="s">
        <v>8219</v>
      </c>
      <c r="B114">
        <v>81</v>
      </c>
      <c r="H114" t="s">
        <v>8221</v>
      </c>
      <c r="I114">
        <v>12</v>
      </c>
    </row>
    <row r="115" spans="1:9" x14ac:dyDescent="0.25">
      <c r="A115" t="s">
        <v>8219</v>
      </c>
      <c r="B115">
        <v>78</v>
      </c>
      <c r="H115" t="s">
        <v>8221</v>
      </c>
      <c r="I115">
        <v>2</v>
      </c>
    </row>
    <row r="116" spans="1:9" x14ac:dyDescent="0.25">
      <c r="A116" t="s">
        <v>8219</v>
      </c>
      <c r="B116">
        <v>35</v>
      </c>
      <c r="H116" t="s">
        <v>8221</v>
      </c>
      <c r="I116">
        <v>5</v>
      </c>
    </row>
    <row r="117" spans="1:9" x14ac:dyDescent="0.25">
      <c r="A117" t="s">
        <v>8219</v>
      </c>
      <c r="B117">
        <v>22</v>
      </c>
      <c r="H117" t="s">
        <v>8221</v>
      </c>
      <c r="I117">
        <v>2</v>
      </c>
    </row>
    <row r="118" spans="1:9" x14ac:dyDescent="0.25">
      <c r="A118" t="s">
        <v>8219</v>
      </c>
      <c r="B118">
        <v>57</v>
      </c>
      <c r="H118" t="s">
        <v>8221</v>
      </c>
      <c r="I118">
        <v>3</v>
      </c>
    </row>
    <row r="119" spans="1:9" x14ac:dyDescent="0.25">
      <c r="A119" t="s">
        <v>8219</v>
      </c>
      <c r="B119">
        <v>27</v>
      </c>
      <c r="H119" t="s">
        <v>8221</v>
      </c>
      <c r="I119">
        <v>0</v>
      </c>
    </row>
    <row r="120" spans="1:9" x14ac:dyDescent="0.25">
      <c r="A120" t="s">
        <v>8219</v>
      </c>
      <c r="B120">
        <v>39</v>
      </c>
      <c r="H120" t="s">
        <v>8221</v>
      </c>
      <c r="I120">
        <v>49</v>
      </c>
    </row>
    <row r="121" spans="1:9" x14ac:dyDescent="0.25">
      <c r="A121" t="s">
        <v>8219</v>
      </c>
      <c r="B121">
        <v>37</v>
      </c>
      <c r="H121" t="s">
        <v>8221</v>
      </c>
      <c r="I121">
        <v>1</v>
      </c>
    </row>
    <row r="122" spans="1:9" x14ac:dyDescent="0.25">
      <c r="A122" t="s">
        <v>8219</v>
      </c>
      <c r="B122">
        <v>137</v>
      </c>
      <c r="H122" t="s">
        <v>8221</v>
      </c>
      <c r="I122">
        <v>2</v>
      </c>
    </row>
    <row r="123" spans="1:9" x14ac:dyDescent="0.25">
      <c r="A123" t="s">
        <v>8219</v>
      </c>
      <c r="B123">
        <v>376</v>
      </c>
      <c r="H123" t="s">
        <v>8221</v>
      </c>
      <c r="I123">
        <v>0</v>
      </c>
    </row>
    <row r="124" spans="1:9" x14ac:dyDescent="0.25">
      <c r="A124" t="s">
        <v>8219</v>
      </c>
      <c r="B124">
        <v>202</v>
      </c>
      <c r="H124" t="s">
        <v>8221</v>
      </c>
      <c r="I124">
        <v>0</v>
      </c>
    </row>
    <row r="125" spans="1:9" x14ac:dyDescent="0.25">
      <c r="A125" t="s">
        <v>8219</v>
      </c>
      <c r="B125">
        <v>328</v>
      </c>
      <c r="H125" t="s">
        <v>8221</v>
      </c>
      <c r="I125">
        <v>11</v>
      </c>
    </row>
    <row r="126" spans="1:9" x14ac:dyDescent="0.25">
      <c r="A126" t="s">
        <v>8219</v>
      </c>
      <c r="B126">
        <v>84</v>
      </c>
      <c r="H126" t="s">
        <v>8221</v>
      </c>
      <c r="I126">
        <v>1</v>
      </c>
    </row>
    <row r="127" spans="1:9" x14ac:dyDescent="0.25">
      <c r="A127" t="s">
        <v>8219</v>
      </c>
      <c r="B127">
        <v>96</v>
      </c>
      <c r="H127" t="s">
        <v>8221</v>
      </c>
      <c r="I127">
        <v>8</v>
      </c>
    </row>
    <row r="128" spans="1:9" x14ac:dyDescent="0.25">
      <c r="A128" t="s">
        <v>8219</v>
      </c>
      <c r="B128">
        <v>223</v>
      </c>
      <c r="H128" t="s">
        <v>8221</v>
      </c>
      <c r="I128">
        <v>5</v>
      </c>
    </row>
    <row r="129" spans="1:9" x14ac:dyDescent="0.25">
      <c r="A129" t="s">
        <v>8219</v>
      </c>
      <c r="B129">
        <v>62</v>
      </c>
      <c r="H129" t="s">
        <v>8221</v>
      </c>
      <c r="I129">
        <v>39</v>
      </c>
    </row>
    <row r="130" spans="1:9" x14ac:dyDescent="0.25">
      <c r="A130" t="s">
        <v>8219</v>
      </c>
      <c r="B130">
        <v>146</v>
      </c>
      <c r="H130" t="s">
        <v>8221</v>
      </c>
      <c r="I130">
        <v>0</v>
      </c>
    </row>
    <row r="131" spans="1:9" x14ac:dyDescent="0.25">
      <c r="A131" t="s">
        <v>8219</v>
      </c>
      <c r="B131">
        <v>235</v>
      </c>
      <c r="H131" t="s">
        <v>8221</v>
      </c>
      <c r="I131">
        <v>0</v>
      </c>
    </row>
    <row r="132" spans="1:9" x14ac:dyDescent="0.25">
      <c r="A132" t="s">
        <v>8219</v>
      </c>
      <c r="B132">
        <v>437</v>
      </c>
      <c r="H132" t="s">
        <v>8221</v>
      </c>
      <c r="I132">
        <v>2</v>
      </c>
    </row>
    <row r="133" spans="1:9" x14ac:dyDescent="0.25">
      <c r="A133" t="s">
        <v>8219</v>
      </c>
      <c r="B133">
        <v>77</v>
      </c>
      <c r="H133" t="s">
        <v>8221</v>
      </c>
      <c r="I133">
        <v>170</v>
      </c>
    </row>
    <row r="134" spans="1:9" x14ac:dyDescent="0.25">
      <c r="A134" t="s">
        <v>8219</v>
      </c>
      <c r="B134">
        <v>108</v>
      </c>
      <c r="H134" t="s">
        <v>8221</v>
      </c>
      <c r="I134">
        <v>5</v>
      </c>
    </row>
    <row r="135" spans="1:9" x14ac:dyDescent="0.25">
      <c r="A135" t="s">
        <v>8219</v>
      </c>
      <c r="B135">
        <v>7</v>
      </c>
      <c r="H135" t="s">
        <v>8221</v>
      </c>
      <c r="I135">
        <v>14</v>
      </c>
    </row>
    <row r="136" spans="1:9" x14ac:dyDescent="0.25">
      <c r="A136" t="s">
        <v>8219</v>
      </c>
      <c r="B136">
        <v>314</v>
      </c>
      <c r="H136" t="s">
        <v>8221</v>
      </c>
      <c r="I136">
        <v>1</v>
      </c>
    </row>
    <row r="137" spans="1:9" x14ac:dyDescent="0.25">
      <c r="A137" t="s">
        <v>8219</v>
      </c>
      <c r="B137">
        <v>188</v>
      </c>
      <c r="H137" t="s">
        <v>8221</v>
      </c>
      <c r="I137">
        <v>0</v>
      </c>
    </row>
    <row r="138" spans="1:9" x14ac:dyDescent="0.25">
      <c r="A138" t="s">
        <v>8219</v>
      </c>
      <c r="B138">
        <v>275</v>
      </c>
      <c r="H138" t="s">
        <v>8221</v>
      </c>
      <c r="I138">
        <v>124</v>
      </c>
    </row>
    <row r="139" spans="1:9" x14ac:dyDescent="0.25">
      <c r="A139" t="s">
        <v>8219</v>
      </c>
      <c r="B139">
        <v>560</v>
      </c>
      <c r="H139" t="s">
        <v>8221</v>
      </c>
      <c r="I139">
        <v>0</v>
      </c>
    </row>
    <row r="140" spans="1:9" x14ac:dyDescent="0.25">
      <c r="A140" t="s">
        <v>8219</v>
      </c>
      <c r="B140">
        <v>688</v>
      </c>
      <c r="H140" t="s">
        <v>8221</v>
      </c>
      <c r="I140">
        <v>0</v>
      </c>
    </row>
    <row r="141" spans="1:9" x14ac:dyDescent="0.25">
      <c r="A141" t="s">
        <v>8219</v>
      </c>
      <c r="B141">
        <v>942</v>
      </c>
      <c r="H141" t="s">
        <v>8221</v>
      </c>
      <c r="I141">
        <v>55</v>
      </c>
    </row>
    <row r="142" spans="1:9" x14ac:dyDescent="0.25">
      <c r="A142" t="s">
        <v>8219</v>
      </c>
      <c r="B142">
        <v>88</v>
      </c>
      <c r="H142" t="s">
        <v>8221</v>
      </c>
      <c r="I142">
        <v>140</v>
      </c>
    </row>
    <row r="143" spans="1:9" x14ac:dyDescent="0.25">
      <c r="A143" t="s">
        <v>8219</v>
      </c>
      <c r="B143">
        <v>220</v>
      </c>
      <c r="H143" t="s">
        <v>8221</v>
      </c>
      <c r="I143">
        <v>21</v>
      </c>
    </row>
    <row r="144" spans="1:9" x14ac:dyDescent="0.25">
      <c r="A144" t="s">
        <v>8219</v>
      </c>
      <c r="B144">
        <v>145</v>
      </c>
      <c r="H144" t="s">
        <v>8221</v>
      </c>
      <c r="I144">
        <v>1</v>
      </c>
    </row>
    <row r="145" spans="1:9" x14ac:dyDescent="0.25">
      <c r="A145" t="s">
        <v>8219</v>
      </c>
      <c r="B145">
        <v>963</v>
      </c>
      <c r="H145" t="s">
        <v>8221</v>
      </c>
      <c r="I145">
        <v>147</v>
      </c>
    </row>
    <row r="146" spans="1:9" x14ac:dyDescent="0.25">
      <c r="A146" t="s">
        <v>8219</v>
      </c>
      <c r="B146">
        <v>91</v>
      </c>
      <c r="H146" t="s">
        <v>8221</v>
      </c>
      <c r="I146">
        <v>11</v>
      </c>
    </row>
    <row r="147" spans="1:9" x14ac:dyDescent="0.25">
      <c r="A147" t="s">
        <v>8219</v>
      </c>
      <c r="B147">
        <v>58</v>
      </c>
      <c r="H147" t="s">
        <v>8221</v>
      </c>
      <c r="I147">
        <v>125</v>
      </c>
    </row>
    <row r="148" spans="1:9" x14ac:dyDescent="0.25">
      <c r="A148" t="s">
        <v>8219</v>
      </c>
      <c r="B148">
        <v>36</v>
      </c>
      <c r="H148" t="s">
        <v>8221</v>
      </c>
      <c r="I148">
        <v>1</v>
      </c>
    </row>
    <row r="149" spans="1:9" x14ac:dyDescent="0.25">
      <c r="A149" t="s">
        <v>8219</v>
      </c>
      <c r="B149">
        <v>165</v>
      </c>
      <c r="H149" t="s">
        <v>8221</v>
      </c>
      <c r="I149">
        <v>0</v>
      </c>
    </row>
    <row r="150" spans="1:9" x14ac:dyDescent="0.25">
      <c r="A150" t="s">
        <v>8219</v>
      </c>
      <c r="B150">
        <v>111</v>
      </c>
      <c r="H150" t="s">
        <v>8221</v>
      </c>
      <c r="I150">
        <v>0</v>
      </c>
    </row>
    <row r="151" spans="1:9" x14ac:dyDescent="0.25">
      <c r="A151" t="s">
        <v>8219</v>
      </c>
      <c r="B151">
        <v>1596</v>
      </c>
      <c r="H151" t="s">
        <v>8221</v>
      </c>
      <c r="I151">
        <v>3</v>
      </c>
    </row>
    <row r="152" spans="1:9" x14ac:dyDescent="0.25">
      <c r="A152" t="s">
        <v>8219</v>
      </c>
      <c r="B152">
        <v>61</v>
      </c>
      <c r="H152" t="s">
        <v>8221</v>
      </c>
      <c r="I152">
        <v>0</v>
      </c>
    </row>
    <row r="153" spans="1:9" x14ac:dyDescent="0.25">
      <c r="A153" t="s">
        <v>8219</v>
      </c>
      <c r="B153">
        <v>287</v>
      </c>
      <c r="H153" t="s">
        <v>8221</v>
      </c>
      <c r="I153">
        <v>0</v>
      </c>
    </row>
    <row r="154" spans="1:9" x14ac:dyDescent="0.25">
      <c r="A154" t="s">
        <v>8219</v>
      </c>
      <c r="B154">
        <v>65</v>
      </c>
      <c r="H154" t="s">
        <v>8221</v>
      </c>
      <c r="I154">
        <v>0</v>
      </c>
    </row>
    <row r="155" spans="1:9" x14ac:dyDescent="0.25">
      <c r="A155" t="s">
        <v>8219</v>
      </c>
      <c r="B155">
        <v>118</v>
      </c>
      <c r="H155" t="s">
        <v>8221</v>
      </c>
      <c r="I155">
        <v>0</v>
      </c>
    </row>
    <row r="156" spans="1:9" x14ac:dyDescent="0.25">
      <c r="A156" t="s">
        <v>8219</v>
      </c>
      <c r="B156">
        <v>113</v>
      </c>
      <c r="H156" t="s">
        <v>8221</v>
      </c>
      <c r="I156">
        <v>3</v>
      </c>
    </row>
    <row r="157" spans="1:9" x14ac:dyDescent="0.25">
      <c r="A157" t="s">
        <v>8219</v>
      </c>
      <c r="B157">
        <v>332</v>
      </c>
      <c r="H157" t="s">
        <v>8221</v>
      </c>
      <c r="I157">
        <v>0</v>
      </c>
    </row>
    <row r="158" spans="1:9" x14ac:dyDescent="0.25">
      <c r="A158" t="s">
        <v>8219</v>
      </c>
      <c r="B158">
        <v>62</v>
      </c>
      <c r="H158" t="s">
        <v>8221</v>
      </c>
      <c r="I158">
        <v>1</v>
      </c>
    </row>
    <row r="159" spans="1:9" x14ac:dyDescent="0.25">
      <c r="A159" t="s">
        <v>8219</v>
      </c>
      <c r="B159">
        <v>951</v>
      </c>
      <c r="H159" t="s">
        <v>8221</v>
      </c>
      <c r="I159">
        <v>3</v>
      </c>
    </row>
    <row r="160" spans="1:9" x14ac:dyDescent="0.25">
      <c r="A160" t="s">
        <v>8219</v>
      </c>
      <c r="B160">
        <v>415</v>
      </c>
      <c r="H160" t="s">
        <v>8221</v>
      </c>
      <c r="I160">
        <v>22</v>
      </c>
    </row>
    <row r="161" spans="1:9" x14ac:dyDescent="0.25">
      <c r="A161" t="s">
        <v>8219</v>
      </c>
      <c r="B161">
        <v>305</v>
      </c>
      <c r="H161" t="s">
        <v>8221</v>
      </c>
      <c r="I161">
        <v>26</v>
      </c>
    </row>
    <row r="162" spans="1:9" x14ac:dyDescent="0.25">
      <c r="A162" t="s">
        <v>8219</v>
      </c>
      <c r="B162">
        <v>2139</v>
      </c>
      <c r="H162" t="s">
        <v>8221</v>
      </c>
      <c r="I162">
        <v>4</v>
      </c>
    </row>
    <row r="163" spans="1:9" x14ac:dyDescent="0.25">
      <c r="A163" t="s">
        <v>8219</v>
      </c>
      <c r="B163">
        <v>79</v>
      </c>
      <c r="H163" t="s">
        <v>8221</v>
      </c>
      <c r="I163">
        <v>0</v>
      </c>
    </row>
    <row r="164" spans="1:9" x14ac:dyDescent="0.25">
      <c r="A164" t="s">
        <v>8219</v>
      </c>
      <c r="B164">
        <v>179</v>
      </c>
      <c r="H164" t="s">
        <v>8221</v>
      </c>
      <c r="I164">
        <v>4</v>
      </c>
    </row>
    <row r="165" spans="1:9" x14ac:dyDescent="0.25">
      <c r="A165" t="s">
        <v>8219</v>
      </c>
      <c r="B165">
        <v>202</v>
      </c>
      <c r="H165" t="s">
        <v>8221</v>
      </c>
      <c r="I165">
        <v>9</v>
      </c>
    </row>
    <row r="166" spans="1:9" x14ac:dyDescent="0.25">
      <c r="A166" t="s">
        <v>8219</v>
      </c>
      <c r="B166">
        <v>760</v>
      </c>
      <c r="H166" t="s">
        <v>8221</v>
      </c>
      <c r="I166">
        <v>5</v>
      </c>
    </row>
    <row r="167" spans="1:9" x14ac:dyDescent="0.25">
      <c r="A167" t="s">
        <v>8219</v>
      </c>
      <c r="B167">
        <v>563</v>
      </c>
      <c r="H167" t="s">
        <v>8221</v>
      </c>
      <c r="I167">
        <v>14</v>
      </c>
    </row>
    <row r="168" spans="1:9" x14ac:dyDescent="0.25">
      <c r="A168" t="s">
        <v>8219</v>
      </c>
      <c r="B168">
        <v>135</v>
      </c>
      <c r="H168" t="s">
        <v>8221</v>
      </c>
      <c r="I168">
        <v>1</v>
      </c>
    </row>
    <row r="169" spans="1:9" x14ac:dyDescent="0.25">
      <c r="A169" t="s">
        <v>8219</v>
      </c>
      <c r="B169">
        <v>290</v>
      </c>
      <c r="H169" t="s">
        <v>8221</v>
      </c>
      <c r="I169">
        <v>10</v>
      </c>
    </row>
    <row r="170" spans="1:9" x14ac:dyDescent="0.25">
      <c r="A170" t="s">
        <v>8219</v>
      </c>
      <c r="B170">
        <v>447</v>
      </c>
      <c r="H170" t="s">
        <v>8221</v>
      </c>
      <c r="I170">
        <v>3</v>
      </c>
    </row>
    <row r="171" spans="1:9" x14ac:dyDescent="0.25">
      <c r="A171" t="s">
        <v>8219</v>
      </c>
      <c r="B171">
        <v>232</v>
      </c>
      <c r="H171" t="s">
        <v>8221</v>
      </c>
      <c r="I171">
        <v>1</v>
      </c>
    </row>
    <row r="172" spans="1:9" x14ac:dyDescent="0.25">
      <c r="A172" t="s">
        <v>8219</v>
      </c>
      <c r="B172">
        <v>168</v>
      </c>
      <c r="H172" t="s">
        <v>8221</v>
      </c>
      <c r="I172">
        <v>0</v>
      </c>
    </row>
    <row r="173" spans="1:9" x14ac:dyDescent="0.25">
      <c r="A173" t="s">
        <v>8219</v>
      </c>
      <c r="B173">
        <v>128</v>
      </c>
      <c r="H173" t="s">
        <v>8221</v>
      </c>
      <c r="I173">
        <v>5</v>
      </c>
    </row>
    <row r="174" spans="1:9" x14ac:dyDescent="0.25">
      <c r="A174" t="s">
        <v>8219</v>
      </c>
      <c r="B174">
        <v>493</v>
      </c>
      <c r="H174" t="s">
        <v>8221</v>
      </c>
      <c r="I174">
        <v>2</v>
      </c>
    </row>
    <row r="175" spans="1:9" x14ac:dyDescent="0.25">
      <c r="A175" t="s">
        <v>8219</v>
      </c>
      <c r="B175">
        <v>131</v>
      </c>
      <c r="H175" t="s">
        <v>8221</v>
      </c>
      <c r="I175">
        <v>68</v>
      </c>
    </row>
    <row r="176" spans="1:9" x14ac:dyDescent="0.25">
      <c r="A176" t="s">
        <v>8219</v>
      </c>
      <c r="B176">
        <v>50</v>
      </c>
      <c r="H176" t="s">
        <v>8221</v>
      </c>
      <c r="I176">
        <v>3</v>
      </c>
    </row>
    <row r="177" spans="1:9" x14ac:dyDescent="0.25">
      <c r="A177" t="s">
        <v>8219</v>
      </c>
      <c r="B177">
        <v>665</v>
      </c>
      <c r="H177" t="s">
        <v>8221</v>
      </c>
      <c r="I177">
        <v>34</v>
      </c>
    </row>
    <row r="178" spans="1:9" x14ac:dyDescent="0.25">
      <c r="A178" t="s">
        <v>8219</v>
      </c>
      <c r="B178">
        <v>129</v>
      </c>
      <c r="H178" t="s">
        <v>8221</v>
      </c>
      <c r="I178">
        <v>0</v>
      </c>
    </row>
    <row r="179" spans="1:9" x14ac:dyDescent="0.25">
      <c r="A179" t="s">
        <v>8219</v>
      </c>
      <c r="B179">
        <v>142</v>
      </c>
      <c r="H179" t="s">
        <v>8221</v>
      </c>
      <c r="I179">
        <v>3</v>
      </c>
    </row>
    <row r="180" spans="1:9" x14ac:dyDescent="0.25">
      <c r="A180" t="s">
        <v>8219</v>
      </c>
      <c r="B180">
        <v>2436</v>
      </c>
      <c r="H180" t="s">
        <v>8221</v>
      </c>
      <c r="I180">
        <v>0</v>
      </c>
    </row>
    <row r="181" spans="1:9" x14ac:dyDescent="0.25">
      <c r="A181" t="s">
        <v>8219</v>
      </c>
      <c r="B181">
        <v>244</v>
      </c>
      <c r="H181" t="s">
        <v>8221</v>
      </c>
      <c r="I181">
        <v>70</v>
      </c>
    </row>
    <row r="182" spans="1:9" x14ac:dyDescent="0.25">
      <c r="A182" t="s">
        <v>8219</v>
      </c>
      <c r="B182">
        <v>298</v>
      </c>
      <c r="H182" t="s">
        <v>8221</v>
      </c>
      <c r="I182">
        <v>1</v>
      </c>
    </row>
    <row r="183" spans="1:9" x14ac:dyDescent="0.25">
      <c r="A183" t="s">
        <v>8219</v>
      </c>
      <c r="B183">
        <v>251</v>
      </c>
      <c r="H183" t="s">
        <v>8221</v>
      </c>
      <c r="I183">
        <v>1</v>
      </c>
    </row>
    <row r="184" spans="1:9" x14ac:dyDescent="0.25">
      <c r="A184" t="s">
        <v>8219</v>
      </c>
      <c r="B184">
        <v>108</v>
      </c>
      <c r="H184" t="s">
        <v>8221</v>
      </c>
      <c r="I184">
        <v>1</v>
      </c>
    </row>
    <row r="185" spans="1:9" x14ac:dyDescent="0.25">
      <c r="A185" t="s">
        <v>8219</v>
      </c>
      <c r="B185">
        <v>82</v>
      </c>
      <c r="H185" t="s">
        <v>8221</v>
      </c>
      <c r="I185">
        <v>2</v>
      </c>
    </row>
    <row r="186" spans="1:9" x14ac:dyDescent="0.25">
      <c r="A186" t="s">
        <v>8219</v>
      </c>
      <c r="B186">
        <v>74</v>
      </c>
      <c r="H186" t="s">
        <v>8221</v>
      </c>
      <c r="I186">
        <v>2</v>
      </c>
    </row>
    <row r="187" spans="1:9" x14ac:dyDescent="0.25">
      <c r="A187" t="s">
        <v>8219</v>
      </c>
      <c r="B187">
        <v>189</v>
      </c>
      <c r="H187" t="s">
        <v>8221</v>
      </c>
      <c r="I187">
        <v>34</v>
      </c>
    </row>
    <row r="188" spans="1:9" x14ac:dyDescent="0.25">
      <c r="A188" t="s">
        <v>8219</v>
      </c>
      <c r="B188">
        <v>80</v>
      </c>
      <c r="H188" t="s">
        <v>8221</v>
      </c>
      <c r="I188">
        <v>2</v>
      </c>
    </row>
    <row r="189" spans="1:9" x14ac:dyDescent="0.25">
      <c r="A189" t="s">
        <v>8219</v>
      </c>
      <c r="B189">
        <v>576</v>
      </c>
      <c r="H189" t="s">
        <v>8221</v>
      </c>
      <c r="I189">
        <v>0</v>
      </c>
    </row>
    <row r="190" spans="1:9" x14ac:dyDescent="0.25">
      <c r="A190" t="s">
        <v>8219</v>
      </c>
      <c r="B190">
        <v>202</v>
      </c>
      <c r="H190" t="s">
        <v>8221</v>
      </c>
      <c r="I190">
        <v>1</v>
      </c>
    </row>
    <row r="191" spans="1:9" x14ac:dyDescent="0.25">
      <c r="A191" t="s">
        <v>8219</v>
      </c>
      <c r="B191">
        <v>238</v>
      </c>
      <c r="H191" t="s">
        <v>8221</v>
      </c>
      <c r="I191">
        <v>8</v>
      </c>
    </row>
    <row r="192" spans="1:9" x14ac:dyDescent="0.25">
      <c r="A192" t="s">
        <v>8219</v>
      </c>
      <c r="B192">
        <v>36</v>
      </c>
      <c r="H192" t="s">
        <v>8221</v>
      </c>
      <c r="I192">
        <v>4</v>
      </c>
    </row>
    <row r="193" spans="1:9" x14ac:dyDescent="0.25">
      <c r="A193" t="s">
        <v>8219</v>
      </c>
      <c r="B193">
        <v>150</v>
      </c>
      <c r="H193" t="s">
        <v>8221</v>
      </c>
      <c r="I193">
        <v>28</v>
      </c>
    </row>
    <row r="194" spans="1:9" x14ac:dyDescent="0.25">
      <c r="A194" t="s">
        <v>8219</v>
      </c>
      <c r="B194">
        <v>146</v>
      </c>
      <c r="H194" t="s">
        <v>8221</v>
      </c>
      <c r="I194">
        <v>0</v>
      </c>
    </row>
    <row r="195" spans="1:9" x14ac:dyDescent="0.25">
      <c r="A195" t="s">
        <v>8219</v>
      </c>
      <c r="B195">
        <v>222</v>
      </c>
      <c r="H195" t="s">
        <v>8221</v>
      </c>
      <c r="I195">
        <v>6</v>
      </c>
    </row>
    <row r="196" spans="1:9" x14ac:dyDescent="0.25">
      <c r="A196" t="s">
        <v>8219</v>
      </c>
      <c r="B196">
        <v>120</v>
      </c>
      <c r="H196" t="s">
        <v>8221</v>
      </c>
      <c r="I196">
        <v>22</v>
      </c>
    </row>
    <row r="197" spans="1:9" x14ac:dyDescent="0.25">
      <c r="A197" t="s">
        <v>8219</v>
      </c>
      <c r="B197">
        <v>126</v>
      </c>
      <c r="H197" t="s">
        <v>8221</v>
      </c>
      <c r="I197">
        <v>0</v>
      </c>
    </row>
    <row r="198" spans="1:9" x14ac:dyDescent="0.25">
      <c r="A198" t="s">
        <v>8219</v>
      </c>
      <c r="B198">
        <v>158</v>
      </c>
      <c r="H198" t="s">
        <v>8221</v>
      </c>
      <c r="I198">
        <v>1</v>
      </c>
    </row>
    <row r="199" spans="1:9" x14ac:dyDescent="0.25">
      <c r="A199" t="s">
        <v>8219</v>
      </c>
      <c r="B199">
        <v>316</v>
      </c>
      <c r="H199" t="s">
        <v>8221</v>
      </c>
      <c r="I199">
        <v>20</v>
      </c>
    </row>
    <row r="200" spans="1:9" x14ac:dyDescent="0.25">
      <c r="A200" t="s">
        <v>8219</v>
      </c>
      <c r="B200">
        <v>284</v>
      </c>
      <c r="H200" t="s">
        <v>8221</v>
      </c>
      <c r="I200">
        <v>0</v>
      </c>
    </row>
    <row r="201" spans="1:9" x14ac:dyDescent="0.25">
      <c r="A201" t="s">
        <v>8219</v>
      </c>
      <c r="B201">
        <v>51</v>
      </c>
      <c r="H201" t="s">
        <v>8221</v>
      </c>
      <c r="I201">
        <v>1</v>
      </c>
    </row>
    <row r="202" spans="1:9" x14ac:dyDescent="0.25">
      <c r="A202" t="s">
        <v>8219</v>
      </c>
      <c r="B202">
        <v>158</v>
      </c>
      <c r="H202" t="s">
        <v>8221</v>
      </c>
      <c r="I202">
        <v>3</v>
      </c>
    </row>
    <row r="203" spans="1:9" x14ac:dyDescent="0.25">
      <c r="A203" t="s">
        <v>8219</v>
      </c>
      <c r="B203">
        <v>337</v>
      </c>
      <c r="H203" t="s">
        <v>8221</v>
      </c>
      <c r="I203">
        <v>2</v>
      </c>
    </row>
    <row r="204" spans="1:9" x14ac:dyDescent="0.25">
      <c r="A204" t="s">
        <v>8219</v>
      </c>
      <c r="B204">
        <v>186</v>
      </c>
      <c r="H204" t="s">
        <v>8221</v>
      </c>
      <c r="I204">
        <v>0</v>
      </c>
    </row>
    <row r="205" spans="1:9" x14ac:dyDescent="0.25">
      <c r="A205" t="s">
        <v>8219</v>
      </c>
      <c r="B205">
        <v>58</v>
      </c>
      <c r="H205" t="s">
        <v>8221</v>
      </c>
      <c r="I205">
        <v>2</v>
      </c>
    </row>
    <row r="206" spans="1:9" x14ac:dyDescent="0.25">
      <c r="A206" t="s">
        <v>8219</v>
      </c>
      <c r="B206">
        <v>82</v>
      </c>
      <c r="H206" t="s">
        <v>8221</v>
      </c>
      <c r="I206">
        <v>1</v>
      </c>
    </row>
    <row r="207" spans="1:9" x14ac:dyDescent="0.25">
      <c r="A207" t="s">
        <v>8219</v>
      </c>
      <c r="B207">
        <v>736</v>
      </c>
      <c r="H207" t="s">
        <v>8221</v>
      </c>
      <c r="I207">
        <v>0</v>
      </c>
    </row>
    <row r="208" spans="1:9" x14ac:dyDescent="0.25">
      <c r="A208" t="s">
        <v>8219</v>
      </c>
      <c r="B208">
        <v>1151</v>
      </c>
      <c r="H208" t="s">
        <v>8221</v>
      </c>
      <c r="I208">
        <v>1</v>
      </c>
    </row>
    <row r="209" spans="1:9" x14ac:dyDescent="0.25">
      <c r="A209" t="s">
        <v>8219</v>
      </c>
      <c r="B209">
        <v>34</v>
      </c>
      <c r="H209" t="s">
        <v>8221</v>
      </c>
      <c r="I209">
        <v>0</v>
      </c>
    </row>
    <row r="210" spans="1:9" x14ac:dyDescent="0.25">
      <c r="A210" t="s">
        <v>8219</v>
      </c>
      <c r="B210">
        <v>498</v>
      </c>
      <c r="H210" t="s">
        <v>8221</v>
      </c>
      <c r="I210">
        <v>5</v>
      </c>
    </row>
    <row r="211" spans="1:9" x14ac:dyDescent="0.25">
      <c r="A211" t="s">
        <v>8219</v>
      </c>
      <c r="B211">
        <v>167</v>
      </c>
      <c r="H211" t="s">
        <v>8221</v>
      </c>
      <c r="I211">
        <v>1</v>
      </c>
    </row>
    <row r="212" spans="1:9" x14ac:dyDescent="0.25">
      <c r="A212" t="s">
        <v>8219</v>
      </c>
      <c r="B212">
        <v>340</v>
      </c>
      <c r="H212" t="s">
        <v>8221</v>
      </c>
      <c r="I212">
        <v>1</v>
      </c>
    </row>
    <row r="213" spans="1:9" x14ac:dyDescent="0.25">
      <c r="A213" t="s">
        <v>8219</v>
      </c>
      <c r="B213">
        <v>438</v>
      </c>
      <c r="H213" t="s">
        <v>8221</v>
      </c>
      <c r="I213">
        <v>2</v>
      </c>
    </row>
    <row r="214" spans="1:9" x14ac:dyDescent="0.25">
      <c r="A214" t="s">
        <v>8219</v>
      </c>
      <c r="B214">
        <v>555</v>
      </c>
      <c r="H214" t="s">
        <v>8221</v>
      </c>
      <c r="I214">
        <v>0</v>
      </c>
    </row>
    <row r="215" spans="1:9" x14ac:dyDescent="0.25">
      <c r="A215" t="s">
        <v>8219</v>
      </c>
      <c r="B215">
        <v>266</v>
      </c>
      <c r="H215" t="s">
        <v>8221</v>
      </c>
      <c r="I215">
        <v>9</v>
      </c>
    </row>
    <row r="216" spans="1:9" x14ac:dyDescent="0.25">
      <c r="A216" t="s">
        <v>8219</v>
      </c>
      <c r="B216">
        <v>69</v>
      </c>
      <c r="H216" t="s">
        <v>8221</v>
      </c>
      <c r="I216">
        <v>4</v>
      </c>
    </row>
    <row r="217" spans="1:9" x14ac:dyDescent="0.25">
      <c r="A217" t="s">
        <v>8219</v>
      </c>
      <c r="B217">
        <v>80</v>
      </c>
      <c r="H217" t="s">
        <v>8221</v>
      </c>
      <c r="I217">
        <v>4</v>
      </c>
    </row>
    <row r="218" spans="1:9" x14ac:dyDescent="0.25">
      <c r="A218" t="s">
        <v>8219</v>
      </c>
      <c r="B218">
        <v>493</v>
      </c>
      <c r="H218" t="s">
        <v>8221</v>
      </c>
      <c r="I218">
        <v>1</v>
      </c>
    </row>
    <row r="219" spans="1:9" x14ac:dyDescent="0.25">
      <c r="A219" t="s">
        <v>8219</v>
      </c>
      <c r="B219">
        <v>31</v>
      </c>
      <c r="H219" t="s">
        <v>8221</v>
      </c>
      <c r="I219">
        <v>1</v>
      </c>
    </row>
    <row r="220" spans="1:9" x14ac:dyDescent="0.25">
      <c r="A220" t="s">
        <v>8219</v>
      </c>
      <c r="B220">
        <v>236</v>
      </c>
      <c r="H220" t="s">
        <v>8221</v>
      </c>
      <c r="I220">
        <v>7</v>
      </c>
    </row>
    <row r="221" spans="1:9" x14ac:dyDescent="0.25">
      <c r="A221" t="s">
        <v>8219</v>
      </c>
      <c r="B221">
        <v>89</v>
      </c>
      <c r="H221" t="s">
        <v>8221</v>
      </c>
      <c r="I221">
        <v>5</v>
      </c>
    </row>
    <row r="222" spans="1:9" x14ac:dyDescent="0.25">
      <c r="A222" t="s">
        <v>8219</v>
      </c>
      <c r="B222">
        <v>299</v>
      </c>
      <c r="H222" t="s">
        <v>8221</v>
      </c>
      <c r="I222">
        <v>1</v>
      </c>
    </row>
    <row r="223" spans="1:9" x14ac:dyDescent="0.25">
      <c r="A223" t="s">
        <v>8219</v>
      </c>
      <c r="B223">
        <v>55</v>
      </c>
      <c r="H223" t="s">
        <v>8221</v>
      </c>
      <c r="I223">
        <v>0</v>
      </c>
    </row>
    <row r="224" spans="1:9" x14ac:dyDescent="0.25">
      <c r="A224" t="s">
        <v>8219</v>
      </c>
      <c r="B224">
        <v>325</v>
      </c>
      <c r="H224" t="s">
        <v>8221</v>
      </c>
      <c r="I224">
        <v>0</v>
      </c>
    </row>
    <row r="225" spans="1:9" x14ac:dyDescent="0.25">
      <c r="A225" t="s">
        <v>8219</v>
      </c>
      <c r="B225">
        <v>524</v>
      </c>
      <c r="H225" t="s">
        <v>8221</v>
      </c>
      <c r="I225">
        <v>1</v>
      </c>
    </row>
    <row r="226" spans="1:9" x14ac:dyDescent="0.25">
      <c r="A226" t="s">
        <v>8219</v>
      </c>
      <c r="B226">
        <v>285</v>
      </c>
      <c r="H226" t="s">
        <v>8221</v>
      </c>
      <c r="I226">
        <v>2</v>
      </c>
    </row>
    <row r="227" spans="1:9" x14ac:dyDescent="0.25">
      <c r="A227" t="s">
        <v>8219</v>
      </c>
      <c r="B227">
        <v>179</v>
      </c>
      <c r="H227" t="s">
        <v>8221</v>
      </c>
      <c r="I227">
        <v>0</v>
      </c>
    </row>
    <row r="228" spans="1:9" x14ac:dyDescent="0.25">
      <c r="A228" t="s">
        <v>8219</v>
      </c>
      <c r="B228">
        <v>188</v>
      </c>
      <c r="H228" t="s">
        <v>8221</v>
      </c>
      <c r="I228">
        <v>4</v>
      </c>
    </row>
    <row r="229" spans="1:9" x14ac:dyDescent="0.25">
      <c r="A229" t="s">
        <v>8219</v>
      </c>
      <c r="B229">
        <v>379</v>
      </c>
      <c r="H229" t="s">
        <v>8221</v>
      </c>
      <c r="I229">
        <v>7</v>
      </c>
    </row>
    <row r="230" spans="1:9" x14ac:dyDescent="0.25">
      <c r="A230" t="s">
        <v>8219</v>
      </c>
      <c r="B230">
        <v>119</v>
      </c>
      <c r="H230" t="s">
        <v>8221</v>
      </c>
      <c r="I230">
        <v>2</v>
      </c>
    </row>
    <row r="231" spans="1:9" x14ac:dyDescent="0.25">
      <c r="A231" t="s">
        <v>8219</v>
      </c>
      <c r="B231">
        <v>167</v>
      </c>
      <c r="H231" t="s">
        <v>8221</v>
      </c>
      <c r="I231">
        <v>1</v>
      </c>
    </row>
    <row r="232" spans="1:9" x14ac:dyDescent="0.25">
      <c r="A232" t="s">
        <v>8219</v>
      </c>
      <c r="B232">
        <v>221</v>
      </c>
      <c r="H232" t="s">
        <v>8221</v>
      </c>
      <c r="I232">
        <v>9</v>
      </c>
    </row>
    <row r="233" spans="1:9" x14ac:dyDescent="0.25">
      <c r="A233" t="s">
        <v>8219</v>
      </c>
      <c r="B233">
        <v>964</v>
      </c>
      <c r="H233" t="s">
        <v>8221</v>
      </c>
      <c r="I233">
        <v>2</v>
      </c>
    </row>
    <row r="234" spans="1:9" x14ac:dyDescent="0.25">
      <c r="A234" t="s">
        <v>8219</v>
      </c>
      <c r="B234">
        <v>286</v>
      </c>
      <c r="H234" t="s">
        <v>8221</v>
      </c>
      <c r="I234">
        <v>1</v>
      </c>
    </row>
    <row r="235" spans="1:9" x14ac:dyDescent="0.25">
      <c r="A235" t="s">
        <v>8219</v>
      </c>
      <c r="B235">
        <v>613</v>
      </c>
      <c r="H235" t="s">
        <v>8221</v>
      </c>
      <c r="I235">
        <v>7</v>
      </c>
    </row>
    <row r="236" spans="1:9" x14ac:dyDescent="0.25">
      <c r="A236" t="s">
        <v>8219</v>
      </c>
      <c r="B236">
        <v>29</v>
      </c>
      <c r="H236" t="s">
        <v>8221</v>
      </c>
      <c r="I236">
        <v>2</v>
      </c>
    </row>
    <row r="237" spans="1:9" x14ac:dyDescent="0.25">
      <c r="A237" t="s">
        <v>8219</v>
      </c>
      <c r="B237">
        <v>165</v>
      </c>
      <c r="H237" t="s">
        <v>8221</v>
      </c>
      <c r="I237">
        <v>8</v>
      </c>
    </row>
    <row r="238" spans="1:9" x14ac:dyDescent="0.25">
      <c r="A238" t="s">
        <v>8219</v>
      </c>
      <c r="B238">
        <v>97</v>
      </c>
      <c r="H238" t="s">
        <v>8221</v>
      </c>
      <c r="I238">
        <v>2</v>
      </c>
    </row>
    <row r="239" spans="1:9" x14ac:dyDescent="0.25">
      <c r="A239" t="s">
        <v>8219</v>
      </c>
      <c r="B239">
        <v>303</v>
      </c>
      <c r="H239" t="s">
        <v>8221</v>
      </c>
      <c r="I239">
        <v>2</v>
      </c>
    </row>
    <row r="240" spans="1:9" x14ac:dyDescent="0.25">
      <c r="A240" t="s">
        <v>8219</v>
      </c>
      <c r="B240">
        <v>267</v>
      </c>
      <c r="H240" t="s">
        <v>8221</v>
      </c>
      <c r="I240">
        <v>7</v>
      </c>
    </row>
    <row r="241" spans="1:9" x14ac:dyDescent="0.25">
      <c r="A241" t="s">
        <v>8219</v>
      </c>
      <c r="B241">
        <v>302</v>
      </c>
      <c r="H241" t="s">
        <v>8221</v>
      </c>
      <c r="I241">
        <v>2</v>
      </c>
    </row>
    <row r="242" spans="1:9" x14ac:dyDescent="0.25">
      <c r="A242" t="s">
        <v>8219</v>
      </c>
      <c r="B242">
        <v>87</v>
      </c>
      <c r="H242" t="s">
        <v>8221</v>
      </c>
      <c r="I242">
        <v>18</v>
      </c>
    </row>
    <row r="243" spans="1:9" x14ac:dyDescent="0.25">
      <c r="A243" t="s">
        <v>8219</v>
      </c>
      <c r="B243">
        <v>354</v>
      </c>
      <c r="H243" t="s">
        <v>8221</v>
      </c>
      <c r="I243">
        <v>9</v>
      </c>
    </row>
    <row r="244" spans="1:9" x14ac:dyDescent="0.25">
      <c r="A244" t="s">
        <v>8219</v>
      </c>
      <c r="B244">
        <v>86</v>
      </c>
      <c r="H244" t="s">
        <v>8221</v>
      </c>
      <c r="I244">
        <v>4</v>
      </c>
    </row>
    <row r="245" spans="1:9" x14ac:dyDescent="0.25">
      <c r="A245" t="s">
        <v>8219</v>
      </c>
      <c r="B245">
        <v>26</v>
      </c>
      <c r="H245" t="s">
        <v>8221</v>
      </c>
      <c r="I245">
        <v>7</v>
      </c>
    </row>
    <row r="246" spans="1:9" x14ac:dyDescent="0.25">
      <c r="A246" t="s">
        <v>8219</v>
      </c>
      <c r="B246">
        <v>113</v>
      </c>
      <c r="H246" t="s">
        <v>8221</v>
      </c>
      <c r="I246">
        <v>29</v>
      </c>
    </row>
    <row r="247" spans="1:9" x14ac:dyDescent="0.25">
      <c r="A247" t="s">
        <v>8219</v>
      </c>
      <c r="B247">
        <v>65</v>
      </c>
      <c r="H247" t="s">
        <v>8221</v>
      </c>
      <c r="I247">
        <v>12</v>
      </c>
    </row>
    <row r="248" spans="1:9" x14ac:dyDescent="0.25">
      <c r="A248" t="s">
        <v>8219</v>
      </c>
      <c r="B248">
        <v>134</v>
      </c>
      <c r="H248" t="s">
        <v>8221</v>
      </c>
      <c r="I248">
        <v>4</v>
      </c>
    </row>
    <row r="249" spans="1:9" x14ac:dyDescent="0.25">
      <c r="A249" t="s">
        <v>8219</v>
      </c>
      <c r="B249">
        <v>119</v>
      </c>
      <c r="H249" t="s">
        <v>8221</v>
      </c>
      <c r="I249">
        <v>28</v>
      </c>
    </row>
    <row r="250" spans="1:9" x14ac:dyDescent="0.25">
      <c r="A250" t="s">
        <v>8219</v>
      </c>
      <c r="B250">
        <v>159</v>
      </c>
      <c r="H250" t="s">
        <v>8221</v>
      </c>
      <c r="I250">
        <v>25</v>
      </c>
    </row>
    <row r="251" spans="1:9" x14ac:dyDescent="0.25">
      <c r="A251" t="s">
        <v>8219</v>
      </c>
      <c r="B251">
        <v>167</v>
      </c>
      <c r="H251" t="s">
        <v>8221</v>
      </c>
      <c r="I251">
        <v>28</v>
      </c>
    </row>
    <row r="252" spans="1:9" x14ac:dyDescent="0.25">
      <c r="A252" t="s">
        <v>8219</v>
      </c>
      <c r="B252">
        <v>43</v>
      </c>
      <c r="H252" t="s">
        <v>8221</v>
      </c>
      <c r="I252">
        <v>310</v>
      </c>
    </row>
    <row r="253" spans="1:9" x14ac:dyDescent="0.25">
      <c r="A253" t="s">
        <v>8219</v>
      </c>
      <c r="B253">
        <v>1062</v>
      </c>
      <c r="H253" t="s">
        <v>8221</v>
      </c>
      <c r="I253">
        <v>15</v>
      </c>
    </row>
    <row r="254" spans="1:9" x14ac:dyDescent="0.25">
      <c r="A254" t="s">
        <v>8219</v>
      </c>
      <c r="B254">
        <v>9</v>
      </c>
      <c r="H254" t="s">
        <v>8221</v>
      </c>
      <c r="I254">
        <v>215</v>
      </c>
    </row>
    <row r="255" spans="1:9" x14ac:dyDescent="0.25">
      <c r="A255" t="s">
        <v>8219</v>
      </c>
      <c r="B255">
        <v>89</v>
      </c>
      <c r="H255" t="s">
        <v>8221</v>
      </c>
      <c r="I255">
        <v>3</v>
      </c>
    </row>
    <row r="256" spans="1:9" x14ac:dyDescent="0.25">
      <c r="A256" t="s">
        <v>8219</v>
      </c>
      <c r="B256">
        <v>174</v>
      </c>
      <c r="H256" t="s">
        <v>8221</v>
      </c>
      <c r="I256">
        <v>2</v>
      </c>
    </row>
    <row r="257" spans="1:9" x14ac:dyDescent="0.25">
      <c r="A257" t="s">
        <v>8219</v>
      </c>
      <c r="B257">
        <v>14</v>
      </c>
      <c r="H257" t="s">
        <v>8221</v>
      </c>
      <c r="I257">
        <v>26</v>
      </c>
    </row>
    <row r="258" spans="1:9" x14ac:dyDescent="0.25">
      <c r="A258" t="s">
        <v>8219</v>
      </c>
      <c r="B258">
        <v>48</v>
      </c>
      <c r="H258" t="s">
        <v>8221</v>
      </c>
      <c r="I258">
        <v>24</v>
      </c>
    </row>
    <row r="259" spans="1:9" x14ac:dyDescent="0.25">
      <c r="A259" t="s">
        <v>8219</v>
      </c>
      <c r="B259">
        <v>133</v>
      </c>
      <c r="H259" t="s">
        <v>8221</v>
      </c>
      <c r="I259">
        <v>96</v>
      </c>
    </row>
    <row r="260" spans="1:9" x14ac:dyDescent="0.25">
      <c r="A260" t="s">
        <v>8219</v>
      </c>
      <c r="B260">
        <v>83</v>
      </c>
      <c r="H260" t="s">
        <v>8221</v>
      </c>
      <c r="I260">
        <v>17</v>
      </c>
    </row>
    <row r="261" spans="1:9" x14ac:dyDescent="0.25">
      <c r="A261" t="s">
        <v>8219</v>
      </c>
      <c r="B261">
        <v>149</v>
      </c>
      <c r="H261" t="s">
        <v>8221</v>
      </c>
      <c r="I261">
        <v>94</v>
      </c>
    </row>
    <row r="262" spans="1:9" x14ac:dyDescent="0.25">
      <c r="A262" t="s">
        <v>8219</v>
      </c>
      <c r="B262">
        <v>49</v>
      </c>
      <c r="H262" t="s">
        <v>8221</v>
      </c>
      <c r="I262">
        <v>129</v>
      </c>
    </row>
    <row r="263" spans="1:9" x14ac:dyDescent="0.25">
      <c r="A263" t="s">
        <v>8219</v>
      </c>
      <c r="B263">
        <v>251</v>
      </c>
      <c r="H263" t="s">
        <v>8221</v>
      </c>
      <c r="I263">
        <v>1</v>
      </c>
    </row>
    <row r="264" spans="1:9" x14ac:dyDescent="0.25">
      <c r="A264" t="s">
        <v>8219</v>
      </c>
      <c r="B264">
        <v>22</v>
      </c>
      <c r="H264" t="s">
        <v>8221</v>
      </c>
      <c r="I264">
        <v>4</v>
      </c>
    </row>
    <row r="265" spans="1:9" x14ac:dyDescent="0.25">
      <c r="A265" t="s">
        <v>8219</v>
      </c>
      <c r="B265">
        <v>48</v>
      </c>
      <c r="H265" t="s">
        <v>8221</v>
      </c>
      <c r="I265">
        <v>3</v>
      </c>
    </row>
    <row r="266" spans="1:9" x14ac:dyDescent="0.25">
      <c r="A266" t="s">
        <v>8219</v>
      </c>
      <c r="B266">
        <v>383</v>
      </c>
      <c r="H266" t="s">
        <v>8221</v>
      </c>
      <c r="I266">
        <v>135</v>
      </c>
    </row>
    <row r="267" spans="1:9" x14ac:dyDescent="0.25">
      <c r="A267" t="s">
        <v>8219</v>
      </c>
      <c r="B267">
        <v>237</v>
      </c>
      <c r="H267" t="s">
        <v>8221</v>
      </c>
      <c r="I267">
        <v>10</v>
      </c>
    </row>
    <row r="268" spans="1:9" x14ac:dyDescent="0.25">
      <c r="A268" t="s">
        <v>8219</v>
      </c>
      <c r="B268">
        <v>13</v>
      </c>
      <c r="H268" t="s">
        <v>8221</v>
      </c>
      <c r="I268">
        <v>0</v>
      </c>
    </row>
    <row r="269" spans="1:9" x14ac:dyDescent="0.25">
      <c r="A269" t="s">
        <v>8219</v>
      </c>
      <c r="B269">
        <v>562</v>
      </c>
      <c r="H269" t="s">
        <v>8221</v>
      </c>
      <c r="I269">
        <v>6</v>
      </c>
    </row>
    <row r="270" spans="1:9" x14ac:dyDescent="0.25">
      <c r="A270" t="s">
        <v>8219</v>
      </c>
      <c r="B270">
        <v>71</v>
      </c>
      <c r="H270" t="s">
        <v>8221</v>
      </c>
      <c r="I270">
        <v>36</v>
      </c>
    </row>
    <row r="271" spans="1:9" x14ac:dyDescent="0.25">
      <c r="A271" t="s">
        <v>8219</v>
      </c>
      <c r="B271">
        <v>1510</v>
      </c>
      <c r="H271" t="s">
        <v>8221</v>
      </c>
      <c r="I271">
        <v>336</v>
      </c>
    </row>
    <row r="272" spans="1:9" x14ac:dyDescent="0.25">
      <c r="A272" t="s">
        <v>8219</v>
      </c>
      <c r="B272">
        <v>14</v>
      </c>
      <c r="H272" t="s">
        <v>8221</v>
      </c>
      <c r="I272">
        <v>34</v>
      </c>
    </row>
    <row r="273" spans="1:9" x14ac:dyDescent="0.25">
      <c r="A273" t="s">
        <v>8219</v>
      </c>
      <c r="B273">
        <v>193</v>
      </c>
      <c r="H273" t="s">
        <v>8221</v>
      </c>
      <c r="I273">
        <v>10</v>
      </c>
    </row>
    <row r="274" spans="1:9" x14ac:dyDescent="0.25">
      <c r="A274" t="s">
        <v>8219</v>
      </c>
      <c r="B274">
        <v>206</v>
      </c>
      <c r="H274" t="s">
        <v>8221</v>
      </c>
      <c r="I274">
        <v>201</v>
      </c>
    </row>
    <row r="275" spans="1:9" x14ac:dyDescent="0.25">
      <c r="A275" t="s">
        <v>8219</v>
      </c>
      <c r="B275">
        <v>351</v>
      </c>
      <c r="H275" t="s">
        <v>8221</v>
      </c>
      <c r="I275">
        <v>296</v>
      </c>
    </row>
    <row r="276" spans="1:9" x14ac:dyDescent="0.25">
      <c r="A276" t="s">
        <v>8219</v>
      </c>
      <c r="B276">
        <v>50</v>
      </c>
      <c r="H276" t="s">
        <v>8221</v>
      </c>
      <c r="I276">
        <v>7</v>
      </c>
    </row>
    <row r="277" spans="1:9" x14ac:dyDescent="0.25">
      <c r="A277" t="s">
        <v>8219</v>
      </c>
      <c r="B277">
        <v>184</v>
      </c>
      <c r="H277" t="s">
        <v>8221</v>
      </c>
      <c r="I277">
        <v>7</v>
      </c>
    </row>
    <row r="278" spans="1:9" x14ac:dyDescent="0.25">
      <c r="A278" t="s">
        <v>8219</v>
      </c>
      <c r="B278">
        <v>196</v>
      </c>
      <c r="H278" t="s">
        <v>8221</v>
      </c>
      <c r="I278">
        <v>1</v>
      </c>
    </row>
    <row r="279" spans="1:9" x14ac:dyDescent="0.25">
      <c r="A279" t="s">
        <v>8219</v>
      </c>
      <c r="B279">
        <v>229</v>
      </c>
      <c r="H279" t="s">
        <v>8221</v>
      </c>
      <c r="I279">
        <v>114</v>
      </c>
    </row>
    <row r="280" spans="1:9" x14ac:dyDescent="0.25">
      <c r="A280" t="s">
        <v>8219</v>
      </c>
      <c r="B280">
        <v>67</v>
      </c>
      <c r="H280" t="s">
        <v>8221</v>
      </c>
      <c r="I280">
        <v>29</v>
      </c>
    </row>
    <row r="281" spans="1:9" x14ac:dyDescent="0.25">
      <c r="A281" t="s">
        <v>8219</v>
      </c>
      <c r="B281">
        <v>95</v>
      </c>
      <c r="H281" t="s">
        <v>8221</v>
      </c>
      <c r="I281">
        <v>890</v>
      </c>
    </row>
    <row r="282" spans="1:9" x14ac:dyDescent="0.25">
      <c r="A282" t="s">
        <v>8219</v>
      </c>
      <c r="B282">
        <v>62</v>
      </c>
      <c r="H282" t="s">
        <v>8221</v>
      </c>
      <c r="I282">
        <v>31</v>
      </c>
    </row>
    <row r="283" spans="1:9" x14ac:dyDescent="0.25">
      <c r="A283" t="s">
        <v>8219</v>
      </c>
      <c r="B283">
        <v>73</v>
      </c>
      <c r="H283" t="s">
        <v>8221</v>
      </c>
      <c r="I283">
        <v>21</v>
      </c>
    </row>
    <row r="284" spans="1:9" x14ac:dyDescent="0.25">
      <c r="A284" t="s">
        <v>8219</v>
      </c>
      <c r="B284">
        <v>43</v>
      </c>
      <c r="H284" t="s">
        <v>8221</v>
      </c>
      <c r="I284">
        <v>37</v>
      </c>
    </row>
    <row r="285" spans="1:9" x14ac:dyDescent="0.25">
      <c r="A285" t="s">
        <v>8219</v>
      </c>
      <c r="B285">
        <v>70</v>
      </c>
      <c r="H285" t="s">
        <v>8221</v>
      </c>
      <c r="I285">
        <v>7</v>
      </c>
    </row>
    <row r="286" spans="1:9" x14ac:dyDescent="0.25">
      <c r="A286" t="s">
        <v>8219</v>
      </c>
      <c r="B286">
        <v>271</v>
      </c>
      <c r="H286" t="s">
        <v>8221</v>
      </c>
      <c r="I286">
        <v>4</v>
      </c>
    </row>
    <row r="287" spans="1:9" x14ac:dyDescent="0.25">
      <c r="A287" t="s">
        <v>8219</v>
      </c>
      <c r="B287">
        <v>55</v>
      </c>
      <c r="H287" t="s">
        <v>8221</v>
      </c>
      <c r="I287">
        <v>5</v>
      </c>
    </row>
    <row r="288" spans="1:9" x14ac:dyDescent="0.25">
      <c r="A288" t="s">
        <v>8219</v>
      </c>
      <c r="B288">
        <v>35</v>
      </c>
      <c r="H288" t="s">
        <v>8221</v>
      </c>
      <c r="I288">
        <v>0</v>
      </c>
    </row>
    <row r="289" spans="1:9" x14ac:dyDescent="0.25">
      <c r="A289" t="s">
        <v>8219</v>
      </c>
      <c r="B289">
        <v>22</v>
      </c>
      <c r="H289" t="s">
        <v>8221</v>
      </c>
      <c r="I289">
        <v>456</v>
      </c>
    </row>
    <row r="290" spans="1:9" x14ac:dyDescent="0.25">
      <c r="A290" t="s">
        <v>8219</v>
      </c>
      <c r="B290">
        <v>38</v>
      </c>
      <c r="H290" t="s">
        <v>8221</v>
      </c>
      <c r="I290">
        <v>369</v>
      </c>
    </row>
    <row r="291" spans="1:9" x14ac:dyDescent="0.25">
      <c r="A291" t="s">
        <v>8219</v>
      </c>
      <c r="B291">
        <v>15</v>
      </c>
      <c r="H291" t="s">
        <v>8221</v>
      </c>
      <c r="I291">
        <v>2</v>
      </c>
    </row>
    <row r="292" spans="1:9" x14ac:dyDescent="0.25">
      <c r="A292" t="s">
        <v>8219</v>
      </c>
      <c r="B292">
        <v>7</v>
      </c>
      <c r="H292" t="s">
        <v>8221</v>
      </c>
      <c r="I292">
        <v>0</v>
      </c>
    </row>
    <row r="293" spans="1:9" x14ac:dyDescent="0.25">
      <c r="A293" t="s">
        <v>8219</v>
      </c>
      <c r="B293">
        <v>241</v>
      </c>
      <c r="H293" t="s">
        <v>8221</v>
      </c>
      <c r="I293">
        <v>338</v>
      </c>
    </row>
    <row r="294" spans="1:9" x14ac:dyDescent="0.25">
      <c r="A294" t="s">
        <v>8219</v>
      </c>
      <c r="B294">
        <v>55</v>
      </c>
      <c r="H294" t="s">
        <v>8221</v>
      </c>
      <c r="I294">
        <v>4</v>
      </c>
    </row>
    <row r="295" spans="1:9" x14ac:dyDescent="0.25">
      <c r="A295" t="s">
        <v>8219</v>
      </c>
      <c r="B295">
        <v>171</v>
      </c>
      <c r="H295" t="s">
        <v>8221</v>
      </c>
      <c r="I295">
        <v>1</v>
      </c>
    </row>
    <row r="296" spans="1:9" x14ac:dyDescent="0.25">
      <c r="A296" t="s">
        <v>8219</v>
      </c>
      <c r="B296">
        <v>208</v>
      </c>
      <c r="H296" t="s">
        <v>8221</v>
      </c>
      <c r="I296">
        <v>28</v>
      </c>
    </row>
    <row r="297" spans="1:9" x14ac:dyDescent="0.25">
      <c r="A297" t="s">
        <v>8219</v>
      </c>
      <c r="B297">
        <v>21</v>
      </c>
      <c r="H297" t="s">
        <v>8221</v>
      </c>
      <c r="I297">
        <v>12</v>
      </c>
    </row>
    <row r="298" spans="1:9" x14ac:dyDescent="0.25">
      <c r="A298" t="s">
        <v>8219</v>
      </c>
      <c r="B298">
        <v>25</v>
      </c>
      <c r="H298" t="s">
        <v>8221</v>
      </c>
      <c r="I298">
        <v>16</v>
      </c>
    </row>
    <row r="299" spans="1:9" x14ac:dyDescent="0.25">
      <c r="A299" t="s">
        <v>8219</v>
      </c>
      <c r="B299">
        <v>52</v>
      </c>
      <c r="H299" t="s">
        <v>8221</v>
      </c>
      <c r="I299">
        <v>4</v>
      </c>
    </row>
    <row r="300" spans="1:9" x14ac:dyDescent="0.25">
      <c r="A300" t="s">
        <v>8219</v>
      </c>
      <c r="B300">
        <v>104</v>
      </c>
      <c r="H300" t="s">
        <v>8221</v>
      </c>
      <c r="I300">
        <v>4</v>
      </c>
    </row>
    <row r="301" spans="1:9" x14ac:dyDescent="0.25">
      <c r="A301" t="s">
        <v>8219</v>
      </c>
      <c r="B301">
        <v>73</v>
      </c>
      <c r="H301" t="s">
        <v>8221</v>
      </c>
      <c r="I301">
        <v>10</v>
      </c>
    </row>
    <row r="302" spans="1:9" x14ac:dyDescent="0.25">
      <c r="A302" t="s">
        <v>8219</v>
      </c>
      <c r="B302">
        <v>34</v>
      </c>
      <c r="H302" t="s">
        <v>8221</v>
      </c>
      <c r="I302">
        <v>0</v>
      </c>
    </row>
    <row r="303" spans="1:9" x14ac:dyDescent="0.25">
      <c r="A303" t="s">
        <v>8219</v>
      </c>
      <c r="B303">
        <v>56</v>
      </c>
      <c r="H303" t="s">
        <v>8221</v>
      </c>
      <c r="I303">
        <v>6</v>
      </c>
    </row>
    <row r="304" spans="1:9" x14ac:dyDescent="0.25">
      <c r="A304" t="s">
        <v>8219</v>
      </c>
      <c r="B304">
        <v>31</v>
      </c>
      <c r="H304" t="s">
        <v>8221</v>
      </c>
      <c r="I304">
        <v>0</v>
      </c>
    </row>
    <row r="305" spans="1:9" x14ac:dyDescent="0.25">
      <c r="A305" t="s">
        <v>8219</v>
      </c>
      <c r="B305">
        <v>84</v>
      </c>
      <c r="H305" t="s">
        <v>8221</v>
      </c>
      <c r="I305">
        <v>1</v>
      </c>
    </row>
    <row r="306" spans="1:9" x14ac:dyDescent="0.25">
      <c r="A306" t="s">
        <v>8219</v>
      </c>
      <c r="B306">
        <v>130</v>
      </c>
      <c r="H306" t="s">
        <v>8221</v>
      </c>
      <c r="I306">
        <v>0</v>
      </c>
    </row>
    <row r="307" spans="1:9" x14ac:dyDescent="0.25">
      <c r="A307" t="s">
        <v>8219</v>
      </c>
      <c r="B307">
        <v>12</v>
      </c>
      <c r="H307" t="s">
        <v>8221</v>
      </c>
      <c r="I307">
        <v>44</v>
      </c>
    </row>
    <row r="308" spans="1:9" x14ac:dyDescent="0.25">
      <c r="A308" t="s">
        <v>8219</v>
      </c>
      <c r="B308">
        <v>23</v>
      </c>
      <c r="H308" t="s">
        <v>8221</v>
      </c>
      <c r="I308">
        <v>0</v>
      </c>
    </row>
    <row r="309" spans="1:9" x14ac:dyDescent="0.25">
      <c r="A309" t="s">
        <v>8219</v>
      </c>
      <c r="B309">
        <v>158</v>
      </c>
      <c r="H309" t="s">
        <v>8221</v>
      </c>
      <c r="I309">
        <v>3</v>
      </c>
    </row>
    <row r="310" spans="1:9" x14ac:dyDescent="0.25">
      <c r="A310" t="s">
        <v>8219</v>
      </c>
      <c r="B310">
        <v>30</v>
      </c>
      <c r="H310" t="s">
        <v>8221</v>
      </c>
      <c r="I310">
        <v>0</v>
      </c>
    </row>
    <row r="311" spans="1:9" x14ac:dyDescent="0.25">
      <c r="A311" t="s">
        <v>8219</v>
      </c>
      <c r="B311">
        <v>18</v>
      </c>
      <c r="H311" t="s">
        <v>8221</v>
      </c>
      <c r="I311">
        <v>52</v>
      </c>
    </row>
    <row r="312" spans="1:9" x14ac:dyDescent="0.25">
      <c r="A312" t="s">
        <v>8219</v>
      </c>
      <c r="B312">
        <v>29</v>
      </c>
      <c r="H312" t="s">
        <v>8221</v>
      </c>
      <c r="I312">
        <v>0</v>
      </c>
    </row>
    <row r="313" spans="1:9" x14ac:dyDescent="0.25">
      <c r="A313" t="s">
        <v>8219</v>
      </c>
      <c r="B313">
        <v>31</v>
      </c>
      <c r="H313" t="s">
        <v>8221</v>
      </c>
      <c r="I313">
        <v>1</v>
      </c>
    </row>
    <row r="314" spans="1:9" x14ac:dyDescent="0.25">
      <c r="A314" t="s">
        <v>8219</v>
      </c>
      <c r="B314">
        <v>173</v>
      </c>
      <c r="H314" t="s">
        <v>8221</v>
      </c>
      <c r="I314">
        <v>1</v>
      </c>
    </row>
    <row r="315" spans="1:9" x14ac:dyDescent="0.25">
      <c r="A315" t="s">
        <v>8219</v>
      </c>
      <c r="B315">
        <v>17</v>
      </c>
      <c r="H315" t="s">
        <v>8221</v>
      </c>
      <c r="I315">
        <v>2</v>
      </c>
    </row>
    <row r="316" spans="1:9" x14ac:dyDescent="0.25">
      <c r="A316" t="s">
        <v>8219</v>
      </c>
      <c r="B316">
        <v>48</v>
      </c>
      <c r="H316" t="s">
        <v>8221</v>
      </c>
      <c r="I316">
        <v>9</v>
      </c>
    </row>
    <row r="317" spans="1:9" x14ac:dyDescent="0.25">
      <c r="A317" t="s">
        <v>8219</v>
      </c>
      <c r="B317">
        <v>59</v>
      </c>
      <c r="H317" t="s">
        <v>8221</v>
      </c>
      <c r="I317">
        <v>5</v>
      </c>
    </row>
    <row r="318" spans="1:9" x14ac:dyDescent="0.25">
      <c r="A318" t="s">
        <v>8219</v>
      </c>
      <c r="B318">
        <v>39</v>
      </c>
      <c r="H318" t="s">
        <v>8221</v>
      </c>
      <c r="I318">
        <v>57</v>
      </c>
    </row>
    <row r="319" spans="1:9" x14ac:dyDescent="0.25">
      <c r="A319" t="s">
        <v>8219</v>
      </c>
      <c r="B319">
        <v>59</v>
      </c>
      <c r="H319" t="s">
        <v>8221</v>
      </c>
      <c r="I319">
        <v>3</v>
      </c>
    </row>
    <row r="320" spans="1:9" x14ac:dyDescent="0.25">
      <c r="A320" t="s">
        <v>8219</v>
      </c>
      <c r="B320">
        <v>60</v>
      </c>
      <c r="H320" t="s">
        <v>8221</v>
      </c>
      <c r="I320">
        <v>1</v>
      </c>
    </row>
    <row r="321" spans="1:9" x14ac:dyDescent="0.25">
      <c r="A321" t="s">
        <v>8219</v>
      </c>
      <c r="B321">
        <v>20</v>
      </c>
      <c r="H321" t="s">
        <v>8221</v>
      </c>
      <c r="I321">
        <v>6</v>
      </c>
    </row>
    <row r="322" spans="1:9" x14ac:dyDescent="0.25">
      <c r="A322" t="s">
        <v>8219</v>
      </c>
      <c r="B322">
        <v>2</v>
      </c>
      <c r="H322" t="s">
        <v>8221</v>
      </c>
      <c r="I322">
        <v>48</v>
      </c>
    </row>
    <row r="323" spans="1:9" x14ac:dyDescent="0.25">
      <c r="A323" t="s">
        <v>8219</v>
      </c>
      <c r="B323">
        <v>315</v>
      </c>
      <c r="H323" t="s">
        <v>8221</v>
      </c>
      <c r="I323">
        <v>2</v>
      </c>
    </row>
    <row r="324" spans="1:9" x14ac:dyDescent="0.25">
      <c r="A324" t="s">
        <v>8219</v>
      </c>
      <c r="B324">
        <v>2174</v>
      </c>
      <c r="H324" t="s">
        <v>8221</v>
      </c>
      <c r="I324">
        <v>4</v>
      </c>
    </row>
    <row r="325" spans="1:9" x14ac:dyDescent="0.25">
      <c r="A325" t="s">
        <v>8219</v>
      </c>
      <c r="B325">
        <v>152</v>
      </c>
      <c r="H325" t="s">
        <v>8221</v>
      </c>
      <c r="I325">
        <v>5</v>
      </c>
    </row>
    <row r="326" spans="1:9" x14ac:dyDescent="0.25">
      <c r="A326" t="s">
        <v>8219</v>
      </c>
      <c r="B326">
        <v>1021</v>
      </c>
      <c r="H326" t="s">
        <v>8221</v>
      </c>
      <c r="I326">
        <v>79</v>
      </c>
    </row>
    <row r="327" spans="1:9" x14ac:dyDescent="0.25">
      <c r="A327" t="s">
        <v>8219</v>
      </c>
      <c r="B327">
        <v>237</v>
      </c>
      <c r="H327" t="s">
        <v>8221</v>
      </c>
      <c r="I327">
        <v>2</v>
      </c>
    </row>
    <row r="328" spans="1:9" x14ac:dyDescent="0.25">
      <c r="A328" t="s">
        <v>8219</v>
      </c>
      <c r="B328">
        <v>27</v>
      </c>
      <c r="H328" t="s">
        <v>8221</v>
      </c>
      <c r="I328">
        <v>11</v>
      </c>
    </row>
    <row r="329" spans="1:9" x14ac:dyDescent="0.25">
      <c r="A329" t="s">
        <v>8219</v>
      </c>
      <c r="B329">
        <v>17</v>
      </c>
      <c r="H329" t="s">
        <v>8221</v>
      </c>
      <c r="I329">
        <v>11</v>
      </c>
    </row>
    <row r="330" spans="1:9" x14ac:dyDescent="0.25">
      <c r="A330" t="s">
        <v>8219</v>
      </c>
      <c r="B330">
        <v>27</v>
      </c>
      <c r="H330" t="s">
        <v>8221</v>
      </c>
      <c r="I330">
        <v>1</v>
      </c>
    </row>
    <row r="331" spans="1:9" x14ac:dyDescent="0.25">
      <c r="A331" t="s">
        <v>8219</v>
      </c>
      <c r="B331">
        <v>82</v>
      </c>
      <c r="H331" t="s">
        <v>8221</v>
      </c>
      <c r="I331">
        <v>3</v>
      </c>
    </row>
    <row r="332" spans="1:9" x14ac:dyDescent="0.25">
      <c r="A332" t="s">
        <v>8219</v>
      </c>
      <c r="B332">
        <v>48</v>
      </c>
      <c r="H332" t="s">
        <v>8221</v>
      </c>
      <c r="I332">
        <v>5</v>
      </c>
    </row>
    <row r="333" spans="1:9" x14ac:dyDescent="0.25">
      <c r="A333" t="s">
        <v>8219</v>
      </c>
      <c r="B333">
        <v>105</v>
      </c>
      <c r="H333" t="s">
        <v>8221</v>
      </c>
      <c r="I333">
        <v>12</v>
      </c>
    </row>
    <row r="334" spans="1:9" x14ac:dyDescent="0.25">
      <c r="A334" t="s">
        <v>8219</v>
      </c>
      <c r="B334">
        <v>28</v>
      </c>
      <c r="H334" t="s">
        <v>8221</v>
      </c>
      <c r="I334">
        <v>2</v>
      </c>
    </row>
    <row r="335" spans="1:9" x14ac:dyDescent="0.25">
      <c r="A335" t="s">
        <v>8219</v>
      </c>
      <c r="B335">
        <v>1107</v>
      </c>
      <c r="H335" t="s">
        <v>8221</v>
      </c>
      <c r="I335">
        <v>5</v>
      </c>
    </row>
    <row r="336" spans="1:9" x14ac:dyDescent="0.25">
      <c r="A336" t="s">
        <v>8219</v>
      </c>
      <c r="B336">
        <v>1013</v>
      </c>
      <c r="H336" t="s">
        <v>8221</v>
      </c>
      <c r="I336">
        <v>21</v>
      </c>
    </row>
    <row r="337" spans="1:9" x14ac:dyDescent="0.25">
      <c r="A337" t="s">
        <v>8219</v>
      </c>
      <c r="B337">
        <v>274</v>
      </c>
      <c r="H337" t="s">
        <v>8221</v>
      </c>
      <c r="I337">
        <v>0</v>
      </c>
    </row>
    <row r="338" spans="1:9" x14ac:dyDescent="0.25">
      <c r="A338" t="s">
        <v>8219</v>
      </c>
      <c r="B338">
        <v>87</v>
      </c>
      <c r="H338" t="s">
        <v>8221</v>
      </c>
      <c r="I338">
        <v>45</v>
      </c>
    </row>
    <row r="339" spans="1:9" x14ac:dyDescent="0.25">
      <c r="A339" t="s">
        <v>8219</v>
      </c>
      <c r="B339">
        <v>99</v>
      </c>
      <c r="H339" t="s">
        <v>8221</v>
      </c>
      <c r="I339">
        <v>29</v>
      </c>
    </row>
    <row r="340" spans="1:9" x14ac:dyDescent="0.25">
      <c r="A340" t="s">
        <v>8219</v>
      </c>
      <c r="B340">
        <v>276</v>
      </c>
      <c r="H340" t="s">
        <v>8221</v>
      </c>
      <c r="I340">
        <v>2</v>
      </c>
    </row>
    <row r="341" spans="1:9" x14ac:dyDescent="0.25">
      <c r="A341" t="s">
        <v>8219</v>
      </c>
      <c r="B341">
        <v>21</v>
      </c>
      <c r="H341" t="s">
        <v>8221</v>
      </c>
      <c r="I341">
        <v>30</v>
      </c>
    </row>
    <row r="342" spans="1:9" x14ac:dyDescent="0.25">
      <c r="A342" t="s">
        <v>8219</v>
      </c>
      <c r="B342">
        <v>41</v>
      </c>
      <c r="H342" t="s">
        <v>8221</v>
      </c>
      <c r="I342">
        <v>8</v>
      </c>
    </row>
    <row r="343" spans="1:9" x14ac:dyDescent="0.25">
      <c r="A343" t="s">
        <v>8219</v>
      </c>
      <c r="B343">
        <v>119</v>
      </c>
      <c r="H343" t="s">
        <v>8221</v>
      </c>
      <c r="I343">
        <v>1</v>
      </c>
    </row>
    <row r="344" spans="1:9" x14ac:dyDescent="0.25">
      <c r="A344" t="s">
        <v>8219</v>
      </c>
      <c r="B344">
        <v>153</v>
      </c>
      <c r="H344" t="s">
        <v>8221</v>
      </c>
      <c r="I344">
        <v>14</v>
      </c>
    </row>
    <row r="345" spans="1:9" x14ac:dyDescent="0.25">
      <c r="A345" t="s">
        <v>8219</v>
      </c>
      <c r="B345">
        <v>100</v>
      </c>
      <c r="H345" t="s">
        <v>8221</v>
      </c>
      <c r="I345">
        <v>24</v>
      </c>
    </row>
    <row r="346" spans="1:9" x14ac:dyDescent="0.25">
      <c r="A346" t="s">
        <v>8219</v>
      </c>
      <c r="B346">
        <v>143</v>
      </c>
      <c r="H346" t="s">
        <v>8221</v>
      </c>
      <c r="I346">
        <v>2</v>
      </c>
    </row>
    <row r="347" spans="1:9" x14ac:dyDescent="0.25">
      <c r="A347" t="s">
        <v>8219</v>
      </c>
      <c r="B347">
        <v>140</v>
      </c>
      <c r="H347" t="s">
        <v>8221</v>
      </c>
      <c r="I347">
        <v>21</v>
      </c>
    </row>
    <row r="348" spans="1:9" x14ac:dyDescent="0.25">
      <c r="A348" t="s">
        <v>8219</v>
      </c>
      <c r="B348">
        <v>35</v>
      </c>
      <c r="H348" t="s">
        <v>8221</v>
      </c>
      <c r="I348">
        <v>7</v>
      </c>
    </row>
    <row r="349" spans="1:9" x14ac:dyDescent="0.25">
      <c r="A349" t="s">
        <v>8219</v>
      </c>
      <c r="B349">
        <v>149</v>
      </c>
      <c r="H349" t="s">
        <v>8221</v>
      </c>
      <c r="I349">
        <v>0</v>
      </c>
    </row>
    <row r="350" spans="1:9" x14ac:dyDescent="0.25">
      <c r="A350" t="s">
        <v>8219</v>
      </c>
      <c r="B350">
        <v>130</v>
      </c>
      <c r="H350" t="s">
        <v>8221</v>
      </c>
      <c r="I350">
        <v>4</v>
      </c>
    </row>
    <row r="351" spans="1:9" x14ac:dyDescent="0.25">
      <c r="A351" t="s">
        <v>8219</v>
      </c>
      <c r="B351">
        <v>120</v>
      </c>
      <c r="H351" t="s">
        <v>8221</v>
      </c>
      <c r="I351">
        <v>32</v>
      </c>
    </row>
    <row r="352" spans="1:9" x14ac:dyDescent="0.25">
      <c r="A352" t="s">
        <v>8219</v>
      </c>
      <c r="B352">
        <v>265</v>
      </c>
      <c r="H352" t="s">
        <v>8221</v>
      </c>
      <c r="I352">
        <v>4</v>
      </c>
    </row>
    <row r="353" spans="1:9" x14ac:dyDescent="0.25">
      <c r="A353" t="s">
        <v>8219</v>
      </c>
      <c r="B353">
        <v>71</v>
      </c>
      <c r="H353" t="s">
        <v>8221</v>
      </c>
      <c r="I353">
        <v>9</v>
      </c>
    </row>
    <row r="354" spans="1:9" x14ac:dyDescent="0.25">
      <c r="A354" t="s">
        <v>8219</v>
      </c>
      <c r="B354">
        <v>13</v>
      </c>
      <c r="H354" t="s">
        <v>8221</v>
      </c>
      <c r="I354">
        <v>17</v>
      </c>
    </row>
    <row r="355" spans="1:9" x14ac:dyDescent="0.25">
      <c r="A355" t="s">
        <v>8219</v>
      </c>
      <c r="B355">
        <v>169</v>
      </c>
      <c r="H355" t="s">
        <v>8221</v>
      </c>
      <c r="I355">
        <v>5</v>
      </c>
    </row>
    <row r="356" spans="1:9" x14ac:dyDescent="0.25">
      <c r="A356" t="s">
        <v>8219</v>
      </c>
      <c r="B356">
        <v>57</v>
      </c>
      <c r="H356" t="s">
        <v>8221</v>
      </c>
      <c r="I356">
        <v>53</v>
      </c>
    </row>
    <row r="357" spans="1:9" x14ac:dyDescent="0.25">
      <c r="A357" t="s">
        <v>8219</v>
      </c>
      <c r="B357">
        <v>229</v>
      </c>
      <c r="H357" t="s">
        <v>8221</v>
      </c>
      <c r="I357">
        <v>7</v>
      </c>
    </row>
    <row r="358" spans="1:9" x14ac:dyDescent="0.25">
      <c r="A358" t="s">
        <v>8219</v>
      </c>
      <c r="B358">
        <v>108</v>
      </c>
      <c r="H358" t="s">
        <v>8221</v>
      </c>
      <c r="I358">
        <v>72</v>
      </c>
    </row>
    <row r="359" spans="1:9" x14ac:dyDescent="0.25">
      <c r="A359" t="s">
        <v>8219</v>
      </c>
      <c r="B359">
        <v>108</v>
      </c>
      <c r="H359" t="s">
        <v>8221</v>
      </c>
      <c r="I359">
        <v>0</v>
      </c>
    </row>
    <row r="360" spans="1:9" x14ac:dyDescent="0.25">
      <c r="A360" t="s">
        <v>8219</v>
      </c>
      <c r="B360">
        <v>41</v>
      </c>
      <c r="H360" t="s">
        <v>8221</v>
      </c>
      <c r="I360">
        <v>2</v>
      </c>
    </row>
    <row r="361" spans="1:9" x14ac:dyDescent="0.25">
      <c r="A361" t="s">
        <v>8219</v>
      </c>
      <c r="B361">
        <v>139</v>
      </c>
      <c r="H361" t="s">
        <v>8221</v>
      </c>
      <c r="I361">
        <v>8</v>
      </c>
    </row>
    <row r="362" spans="1:9" x14ac:dyDescent="0.25">
      <c r="A362" t="s">
        <v>8219</v>
      </c>
      <c r="B362">
        <v>19</v>
      </c>
      <c r="H362" t="s">
        <v>8221</v>
      </c>
      <c r="I362">
        <v>2</v>
      </c>
    </row>
    <row r="363" spans="1:9" x14ac:dyDescent="0.25">
      <c r="A363" t="s">
        <v>8219</v>
      </c>
      <c r="B363">
        <v>94</v>
      </c>
      <c r="H363" t="s">
        <v>8221</v>
      </c>
      <c r="I363">
        <v>0</v>
      </c>
    </row>
    <row r="364" spans="1:9" x14ac:dyDescent="0.25">
      <c r="A364" t="s">
        <v>8219</v>
      </c>
      <c r="B364">
        <v>23</v>
      </c>
      <c r="H364" t="s">
        <v>8221</v>
      </c>
      <c r="I364">
        <v>3</v>
      </c>
    </row>
    <row r="365" spans="1:9" x14ac:dyDescent="0.25">
      <c r="A365" t="s">
        <v>8219</v>
      </c>
      <c r="B365">
        <v>15</v>
      </c>
      <c r="H365" t="s">
        <v>8221</v>
      </c>
      <c r="I365">
        <v>4</v>
      </c>
    </row>
    <row r="366" spans="1:9" x14ac:dyDescent="0.25">
      <c r="A366" t="s">
        <v>8219</v>
      </c>
      <c r="B366">
        <v>62</v>
      </c>
      <c r="H366" t="s">
        <v>8221</v>
      </c>
      <c r="I366">
        <v>3</v>
      </c>
    </row>
    <row r="367" spans="1:9" x14ac:dyDescent="0.25">
      <c r="A367" t="s">
        <v>8219</v>
      </c>
      <c r="B367">
        <v>74</v>
      </c>
      <c r="H367" t="s">
        <v>8221</v>
      </c>
      <c r="I367">
        <v>6</v>
      </c>
    </row>
    <row r="368" spans="1:9" x14ac:dyDescent="0.25">
      <c r="A368" t="s">
        <v>8219</v>
      </c>
      <c r="B368">
        <v>97</v>
      </c>
      <c r="H368" t="s">
        <v>8221</v>
      </c>
      <c r="I368">
        <v>0</v>
      </c>
    </row>
    <row r="369" spans="1:9" x14ac:dyDescent="0.25">
      <c r="A369" t="s">
        <v>8219</v>
      </c>
      <c r="B369">
        <v>55</v>
      </c>
      <c r="H369" t="s">
        <v>8221</v>
      </c>
      <c r="I369">
        <v>0</v>
      </c>
    </row>
    <row r="370" spans="1:9" x14ac:dyDescent="0.25">
      <c r="A370" t="s">
        <v>8219</v>
      </c>
      <c r="B370">
        <v>44</v>
      </c>
      <c r="H370" t="s">
        <v>8221</v>
      </c>
      <c r="I370">
        <v>0</v>
      </c>
    </row>
    <row r="371" spans="1:9" x14ac:dyDescent="0.25">
      <c r="A371" t="s">
        <v>8219</v>
      </c>
      <c r="B371">
        <v>110</v>
      </c>
      <c r="H371" t="s">
        <v>8221</v>
      </c>
      <c r="I371">
        <v>8</v>
      </c>
    </row>
    <row r="372" spans="1:9" x14ac:dyDescent="0.25">
      <c r="A372" t="s">
        <v>8219</v>
      </c>
      <c r="B372">
        <v>59</v>
      </c>
      <c r="H372" t="s">
        <v>8221</v>
      </c>
      <c r="I372">
        <v>5</v>
      </c>
    </row>
    <row r="373" spans="1:9" x14ac:dyDescent="0.25">
      <c r="A373" t="s">
        <v>8219</v>
      </c>
      <c r="B373">
        <v>62</v>
      </c>
      <c r="H373" t="s">
        <v>8221</v>
      </c>
      <c r="I373">
        <v>0</v>
      </c>
    </row>
    <row r="374" spans="1:9" x14ac:dyDescent="0.25">
      <c r="A374" t="s">
        <v>8219</v>
      </c>
      <c r="B374">
        <v>105</v>
      </c>
      <c r="H374" t="s">
        <v>8221</v>
      </c>
      <c r="I374">
        <v>2</v>
      </c>
    </row>
    <row r="375" spans="1:9" x14ac:dyDescent="0.25">
      <c r="A375" t="s">
        <v>8219</v>
      </c>
      <c r="B375">
        <v>26</v>
      </c>
      <c r="H375" t="s">
        <v>8221</v>
      </c>
      <c r="I375">
        <v>24</v>
      </c>
    </row>
    <row r="376" spans="1:9" x14ac:dyDescent="0.25">
      <c r="A376" t="s">
        <v>8219</v>
      </c>
      <c r="B376">
        <v>49</v>
      </c>
      <c r="H376" t="s">
        <v>8221</v>
      </c>
      <c r="I376">
        <v>0</v>
      </c>
    </row>
    <row r="377" spans="1:9" x14ac:dyDescent="0.25">
      <c r="A377" t="s">
        <v>8219</v>
      </c>
      <c r="B377">
        <v>68</v>
      </c>
      <c r="H377" t="s">
        <v>8221</v>
      </c>
      <c r="I377">
        <v>9</v>
      </c>
    </row>
    <row r="378" spans="1:9" x14ac:dyDescent="0.25">
      <c r="A378" t="s">
        <v>8219</v>
      </c>
      <c r="B378">
        <v>22</v>
      </c>
      <c r="H378" t="s">
        <v>8221</v>
      </c>
      <c r="I378">
        <v>0</v>
      </c>
    </row>
    <row r="379" spans="1:9" x14ac:dyDescent="0.25">
      <c r="A379" t="s">
        <v>8219</v>
      </c>
      <c r="B379">
        <v>18</v>
      </c>
      <c r="H379" t="s">
        <v>8221</v>
      </c>
      <c r="I379">
        <v>1</v>
      </c>
    </row>
    <row r="380" spans="1:9" x14ac:dyDescent="0.25">
      <c r="A380" t="s">
        <v>8219</v>
      </c>
      <c r="B380">
        <v>19</v>
      </c>
      <c r="H380" t="s">
        <v>8221</v>
      </c>
      <c r="I380">
        <v>10</v>
      </c>
    </row>
    <row r="381" spans="1:9" x14ac:dyDescent="0.25">
      <c r="A381" t="s">
        <v>8219</v>
      </c>
      <c r="B381">
        <v>99</v>
      </c>
      <c r="H381" t="s">
        <v>8221</v>
      </c>
      <c r="I381">
        <v>1</v>
      </c>
    </row>
    <row r="382" spans="1:9" x14ac:dyDescent="0.25">
      <c r="A382" t="s">
        <v>8219</v>
      </c>
      <c r="B382">
        <v>27</v>
      </c>
      <c r="H382" t="s">
        <v>8221</v>
      </c>
      <c r="I382">
        <v>0</v>
      </c>
    </row>
    <row r="383" spans="1:9" x14ac:dyDescent="0.25">
      <c r="A383" t="s">
        <v>8219</v>
      </c>
      <c r="B383">
        <v>25</v>
      </c>
      <c r="H383" t="s">
        <v>8221</v>
      </c>
      <c r="I383">
        <v>20</v>
      </c>
    </row>
    <row r="384" spans="1:9" x14ac:dyDescent="0.25">
      <c r="A384" t="s">
        <v>8219</v>
      </c>
      <c r="B384">
        <v>14</v>
      </c>
      <c r="H384" t="s">
        <v>8221</v>
      </c>
      <c r="I384">
        <v>30</v>
      </c>
    </row>
    <row r="385" spans="1:9" x14ac:dyDescent="0.25">
      <c r="A385" t="s">
        <v>8219</v>
      </c>
      <c r="B385">
        <v>35</v>
      </c>
      <c r="H385" t="s">
        <v>8221</v>
      </c>
      <c r="I385">
        <v>6</v>
      </c>
    </row>
    <row r="386" spans="1:9" x14ac:dyDescent="0.25">
      <c r="A386" t="s">
        <v>8219</v>
      </c>
      <c r="B386">
        <v>10</v>
      </c>
      <c r="H386" t="s">
        <v>8221</v>
      </c>
      <c r="I386">
        <v>15</v>
      </c>
    </row>
    <row r="387" spans="1:9" x14ac:dyDescent="0.25">
      <c r="A387" t="s">
        <v>8219</v>
      </c>
      <c r="B387">
        <v>29</v>
      </c>
      <c r="H387" t="s">
        <v>8221</v>
      </c>
      <c r="I387">
        <v>5</v>
      </c>
    </row>
    <row r="388" spans="1:9" x14ac:dyDescent="0.25">
      <c r="A388" t="s">
        <v>8219</v>
      </c>
      <c r="B388">
        <v>44</v>
      </c>
      <c r="H388" t="s">
        <v>8221</v>
      </c>
      <c r="I388">
        <v>0</v>
      </c>
    </row>
    <row r="389" spans="1:9" x14ac:dyDescent="0.25">
      <c r="A389" t="s">
        <v>8219</v>
      </c>
      <c r="B389">
        <v>17</v>
      </c>
      <c r="H389" t="s">
        <v>8221</v>
      </c>
      <c r="I389">
        <v>0</v>
      </c>
    </row>
    <row r="390" spans="1:9" x14ac:dyDescent="0.25">
      <c r="A390" t="s">
        <v>8219</v>
      </c>
      <c r="B390">
        <v>34</v>
      </c>
      <c r="H390" t="s">
        <v>8221</v>
      </c>
      <c r="I390">
        <v>28</v>
      </c>
    </row>
    <row r="391" spans="1:9" x14ac:dyDescent="0.25">
      <c r="A391" t="s">
        <v>8219</v>
      </c>
      <c r="B391">
        <v>14</v>
      </c>
      <c r="H391" t="s">
        <v>8221</v>
      </c>
      <c r="I391">
        <v>0</v>
      </c>
    </row>
    <row r="392" spans="1:9" x14ac:dyDescent="0.25">
      <c r="A392" t="s">
        <v>8219</v>
      </c>
      <c r="B392">
        <v>156</v>
      </c>
      <c r="H392" t="s">
        <v>8221</v>
      </c>
      <c r="I392">
        <v>5</v>
      </c>
    </row>
    <row r="393" spans="1:9" x14ac:dyDescent="0.25">
      <c r="A393" t="s">
        <v>8219</v>
      </c>
      <c r="B393">
        <v>128</v>
      </c>
      <c r="H393" t="s">
        <v>8221</v>
      </c>
      <c r="I393">
        <v>7</v>
      </c>
    </row>
    <row r="394" spans="1:9" x14ac:dyDescent="0.25">
      <c r="A394" t="s">
        <v>8219</v>
      </c>
      <c r="B394">
        <v>60</v>
      </c>
      <c r="H394" t="s">
        <v>8221</v>
      </c>
      <c r="I394">
        <v>30</v>
      </c>
    </row>
    <row r="395" spans="1:9" x14ac:dyDescent="0.25">
      <c r="A395" t="s">
        <v>8219</v>
      </c>
      <c r="B395">
        <v>32</v>
      </c>
      <c r="H395" t="s">
        <v>8221</v>
      </c>
      <c r="I395">
        <v>2</v>
      </c>
    </row>
    <row r="396" spans="1:9" x14ac:dyDescent="0.25">
      <c r="A396" t="s">
        <v>8219</v>
      </c>
      <c r="B396">
        <v>53</v>
      </c>
      <c r="H396" t="s">
        <v>8221</v>
      </c>
      <c r="I396">
        <v>30</v>
      </c>
    </row>
    <row r="397" spans="1:9" x14ac:dyDescent="0.25">
      <c r="A397" t="s">
        <v>8219</v>
      </c>
      <c r="B397">
        <v>184</v>
      </c>
      <c r="H397" t="s">
        <v>8221</v>
      </c>
      <c r="I397">
        <v>2</v>
      </c>
    </row>
    <row r="398" spans="1:9" x14ac:dyDescent="0.25">
      <c r="A398" t="s">
        <v>8219</v>
      </c>
      <c r="B398">
        <v>90</v>
      </c>
      <c r="H398" t="s">
        <v>8221</v>
      </c>
      <c r="I398">
        <v>0</v>
      </c>
    </row>
    <row r="399" spans="1:9" x14ac:dyDescent="0.25">
      <c r="A399" t="s">
        <v>8219</v>
      </c>
      <c r="B399">
        <v>71</v>
      </c>
      <c r="H399" t="s">
        <v>8221</v>
      </c>
      <c r="I399">
        <v>2</v>
      </c>
    </row>
    <row r="400" spans="1:9" x14ac:dyDescent="0.25">
      <c r="A400" t="s">
        <v>8219</v>
      </c>
      <c r="B400">
        <v>87</v>
      </c>
      <c r="H400" t="s">
        <v>8221</v>
      </c>
      <c r="I400">
        <v>1</v>
      </c>
    </row>
    <row r="401" spans="1:9" x14ac:dyDescent="0.25">
      <c r="A401" t="s">
        <v>8219</v>
      </c>
      <c r="B401">
        <v>28</v>
      </c>
      <c r="H401" t="s">
        <v>8221</v>
      </c>
      <c r="I401">
        <v>2</v>
      </c>
    </row>
    <row r="402" spans="1:9" x14ac:dyDescent="0.25">
      <c r="A402" t="s">
        <v>8219</v>
      </c>
      <c r="B402">
        <v>56</v>
      </c>
      <c r="H402" t="s">
        <v>8221</v>
      </c>
      <c r="I402">
        <v>14</v>
      </c>
    </row>
    <row r="403" spans="1:9" x14ac:dyDescent="0.25">
      <c r="A403" t="s">
        <v>8219</v>
      </c>
      <c r="B403">
        <v>51</v>
      </c>
      <c r="H403" t="s">
        <v>8221</v>
      </c>
      <c r="I403">
        <v>31</v>
      </c>
    </row>
    <row r="404" spans="1:9" x14ac:dyDescent="0.25">
      <c r="A404" t="s">
        <v>8219</v>
      </c>
      <c r="B404">
        <v>75</v>
      </c>
      <c r="H404" t="s">
        <v>8221</v>
      </c>
      <c r="I404">
        <v>16</v>
      </c>
    </row>
    <row r="405" spans="1:9" x14ac:dyDescent="0.25">
      <c r="A405" t="s">
        <v>8219</v>
      </c>
      <c r="B405">
        <v>38</v>
      </c>
      <c r="H405" t="s">
        <v>8221</v>
      </c>
      <c r="I405">
        <v>12</v>
      </c>
    </row>
    <row r="406" spans="1:9" x14ac:dyDescent="0.25">
      <c r="A406" t="s">
        <v>8219</v>
      </c>
      <c r="B406">
        <v>18</v>
      </c>
      <c r="H406" t="s">
        <v>8221</v>
      </c>
      <c r="I406">
        <v>96</v>
      </c>
    </row>
    <row r="407" spans="1:9" x14ac:dyDescent="0.25">
      <c r="A407" t="s">
        <v>8219</v>
      </c>
      <c r="B407">
        <v>54</v>
      </c>
      <c r="H407" t="s">
        <v>8221</v>
      </c>
      <c r="I407">
        <v>16</v>
      </c>
    </row>
    <row r="408" spans="1:9" x14ac:dyDescent="0.25">
      <c r="A408" t="s">
        <v>8219</v>
      </c>
      <c r="B408">
        <v>71</v>
      </c>
      <c r="H408" t="s">
        <v>8221</v>
      </c>
      <c r="I408">
        <v>5</v>
      </c>
    </row>
    <row r="409" spans="1:9" x14ac:dyDescent="0.25">
      <c r="A409" t="s">
        <v>8219</v>
      </c>
      <c r="B409">
        <v>57</v>
      </c>
      <c r="H409" t="s">
        <v>8221</v>
      </c>
      <c r="I409">
        <v>0</v>
      </c>
    </row>
    <row r="410" spans="1:9" x14ac:dyDescent="0.25">
      <c r="A410" t="s">
        <v>8219</v>
      </c>
      <c r="B410">
        <v>43</v>
      </c>
      <c r="H410" t="s">
        <v>8221</v>
      </c>
      <c r="I410">
        <v>8</v>
      </c>
    </row>
    <row r="411" spans="1:9" x14ac:dyDescent="0.25">
      <c r="A411" t="s">
        <v>8219</v>
      </c>
      <c r="B411">
        <v>52</v>
      </c>
      <c r="H411" t="s">
        <v>8221</v>
      </c>
      <c r="I411">
        <v>7</v>
      </c>
    </row>
    <row r="412" spans="1:9" x14ac:dyDescent="0.25">
      <c r="A412" t="s">
        <v>8219</v>
      </c>
      <c r="B412">
        <v>27</v>
      </c>
      <c r="H412" t="s">
        <v>8221</v>
      </c>
      <c r="I412">
        <v>24</v>
      </c>
    </row>
    <row r="413" spans="1:9" x14ac:dyDescent="0.25">
      <c r="A413" t="s">
        <v>8219</v>
      </c>
      <c r="B413">
        <v>12</v>
      </c>
      <c r="H413" t="s">
        <v>8221</v>
      </c>
      <c r="I413">
        <v>121</v>
      </c>
    </row>
    <row r="414" spans="1:9" x14ac:dyDescent="0.25">
      <c r="A414" t="s">
        <v>8219</v>
      </c>
      <c r="B414">
        <v>33</v>
      </c>
      <c r="H414" t="s">
        <v>8221</v>
      </c>
      <c r="I414">
        <v>196</v>
      </c>
    </row>
    <row r="415" spans="1:9" x14ac:dyDescent="0.25">
      <c r="A415" t="s">
        <v>8219</v>
      </c>
      <c r="B415">
        <v>96</v>
      </c>
      <c r="H415" t="s">
        <v>8221</v>
      </c>
      <c r="I415">
        <v>5</v>
      </c>
    </row>
    <row r="416" spans="1:9" x14ac:dyDescent="0.25">
      <c r="A416" t="s">
        <v>8219</v>
      </c>
      <c r="B416">
        <v>28</v>
      </c>
      <c r="H416" t="s">
        <v>8221</v>
      </c>
      <c r="I416">
        <v>73</v>
      </c>
    </row>
    <row r="417" spans="1:9" x14ac:dyDescent="0.25">
      <c r="A417" t="s">
        <v>8219</v>
      </c>
      <c r="B417">
        <v>43</v>
      </c>
      <c r="H417" t="s">
        <v>8221</v>
      </c>
      <c r="I417">
        <v>93</v>
      </c>
    </row>
    <row r="418" spans="1:9" x14ac:dyDescent="0.25">
      <c r="A418" t="s">
        <v>8219</v>
      </c>
      <c r="B418">
        <v>205</v>
      </c>
      <c r="H418" t="s">
        <v>8221</v>
      </c>
      <c r="I418">
        <v>17</v>
      </c>
    </row>
    <row r="419" spans="1:9" x14ac:dyDescent="0.25">
      <c r="A419" t="s">
        <v>8219</v>
      </c>
      <c r="B419">
        <v>23</v>
      </c>
      <c r="H419" t="s">
        <v>8221</v>
      </c>
      <c r="I419">
        <v>7</v>
      </c>
    </row>
    <row r="420" spans="1:9" x14ac:dyDescent="0.25">
      <c r="A420" t="s">
        <v>8219</v>
      </c>
      <c r="B420">
        <v>19</v>
      </c>
      <c r="H420" t="s">
        <v>8221</v>
      </c>
      <c r="I420">
        <v>17</v>
      </c>
    </row>
    <row r="421" spans="1:9" x14ac:dyDescent="0.25">
      <c r="A421" t="s">
        <v>8219</v>
      </c>
      <c r="B421">
        <v>14</v>
      </c>
      <c r="H421" t="s">
        <v>8221</v>
      </c>
      <c r="I421">
        <v>171</v>
      </c>
    </row>
    <row r="422" spans="1:9" x14ac:dyDescent="0.25">
      <c r="A422" t="s">
        <v>8219</v>
      </c>
      <c r="B422">
        <v>38</v>
      </c>
      <c r="H422" t="s">
        <v>8221</v>
      </c>
      <c r="I422">
        <v>188</v>
      </c>
    </row>
    <row r="423" spans="1:9" x14ac:dyDescent="0.25">
      <c r="A423" t="s">
        <v>8219</v>
      </c>
      <c r="B423">
        <v>78</v>
      </c>
      <c r="H423" t="s">
        <v>8221</v>
      </c>
      <c r="I423">
        <v>110</v>
      </c>
    </row>
    <row r="424" spans="1:9" x14ac:dyDescent="0.25">
      <c r="A424" t="s">
        <v>8219</v>
      </c>
      <c r="B424">
        <v>69</v>
      </c>
      <c r="H424" t="s">
        <v>8221</v>
      </c>
      <c r="I424">
        <v>37</v>
      </c>
    </row>
    <row r="425" spans="1:9" x14ac:dyDescent="0.25">
      <c r="A425" t="s">
        <v>8219</v>
      </c>
      <c r="B425">
        <v>33</v>
      </c>
      <c r="H425" t="s">
        <v>8221</v>
      </c>
      <c r="I425">
        <v>9</v>
      </c>
    </row>
    <row r="426" spans="1:9" x14ac:dyDescent="0.25">
      <c r="A426" t="s">
        <v>8219</v>
      </c>
      <c r="B426">
        <v>54</v>
      </c>
      <c r="H426" t="s">
        <v>8221</v>
      </c>
      <c r="I426">
        <v>29</v>
      </c>
    </row>
    <row r="427" spans="1:9" x14ac:dyDescent="0.25">
      <c r="A427" t="s">
        <v>8219</v>
      </c>
      <c r="B427">
        <v>99</v>
      </c>
      <c r="H427" t="s">
        <v>8221</v>
      </c>
      <c r="I427">
        <v>6</v>
      </c>
    </row>
    <row r="428" spans="1:9" x14ac:dyDescent="0.25">
      <c r="A428" t="s">
        <v>8219</v>
      </c>
      <c r="B428">
        <v>49</v>
      </c>
      <c r="H428" t="s">
        <v>8221</v>
      </c>
      <c r="I428">
        <v>30</v>
      </c>
    </row>
    <row r="429" spans="1:9" x14ac:dyDescent="0.25">
      <c r="A429" t="s">
        <v>8219</v>
      </c>
      <c r="B429">
        <v>11</v>
      </c>
      <c r="H429" t="s">
        <v>8221</v>
      </c>
      <c r="I429">
        <v>81</v>
      </c>
    </row>
    <row r="430" spans="1:9" x14ac:dyDescent="0.25">
      <c r="A430" t="s">
        <v>8219</v>
      </c>
      <c r="B430">
        <v>38</v>
      </c>
      <c r="H430" t="s">
        <v>8221</v>
      </c>
      <c r="I430">
        <v>4</v>
      </c>
    </row>
    <row r="431" spans="1:9" x14ac:dyDescent="0.25">
      <c r="A431" t="s">
        <v>8219</v>
      </c>
      <c r="B431">
        <v>16</v>
      </c>
      <c r="H431" t="s">
        <v>8221</v>
      </c>
      <c r="I431">
        <v>11</v>
      </c>
    </row>
    <row r="432" spans="1:9" x14ac:dyDescent="0.25">
      <c r="A432" t="s">
        <v>8219</v>
      </c>
      <c r="B432">
        <v>32</v>
      </c>
      <c r="H432" t="s">
        <v>8221</v>
      </c>
      <c r="I432">
        <v>14</v>
      </c>
    </row>
    <row r="433" spans="1:9" x14ac:dyDescent="0.25">
      <c r="A433" t="s">
        <v>8219</v>
      </c>
      <c r="B433">
        <v>20</v>
      </c>
      <c r="H433" t="s">
        <v>8221</v>
      </c>
      <c r="I433">
        <v>5</v>
      </c>
    </row>
    <row r="434" spans="1:9" x14ac:dyDescent="0.25">
      <c r="A434" t="s">
        <v>8219</v>
      </c>
      <c r="B434">
        <v>154</v>
      </c>
      <c r="H434" t="s">
        <v>8221</v>
      </c>
      <c r="I434">
        <v>45</v>
      </c>
    </row>
    <row r="435" spans="1:9" x14ac:dyDescent="0.25">
      <c r="A435" t="s">
        <v>8219</v>
      </c>
      <c r="B435">
        <v>41</v>
      </c>
      <c r="H435" t="s">
        <v>8221</v>
      </c>
      <c r="I435">
        <v>8</v>
      </c>
    </row>
    <row r="436" spans="1:9" x14ac:dyDescent="0.25">
      <c r="A436" t="s">
        <v>8219</v>
      </c>
      <c r="B436">
        <v>75</v>
      </c>
      <c r="H436" t="s">
        <v>8221</v>
      </c>
      <c r="I436">
        <v>3</v>
      </c>
    </row>
    <row r="437" spans="1:9" x14ac:dyDescent="0.25">
      <c r="A437" t="s">
        <v>8219</v>
      </c>
      <c r="B437">
        <v>40</v>
      </c>
      <c r="H437" t="s">
        <v>8221</v>
      </c>
      <c r="I437">
        <v>24</v>
      </c>
    </row>
    <row r="438" spans="1:9" x14ac:dyDescent="0.25">
      <c r="A438" t="s">
        <v>8219</v>
      </c>
      <c r="B438">
        <v>46</v>
      </c>
      <c r="H438" t="s">
        <v>8221</v>
      </c>
      <c r="I438">
        <v>18</v>
      </c>
    </row>
    <row r="439" spans="1:9" x14ac:dyDescent="0.25">
      <c r="A439" t="s">
        <v>8219</v>
      </c>
      <c r="B439">
        <v>62</v>
      </c>
      <c r="H439" t="s">
        <v>8221</v>
      </c>
      <c r="I439">
        <v>12</v>
      </c>
    </row>
    <row r="440" spans="1:9" x14ac:dyDescent="0.25">
      <c r="A440" t="s">
        <v>8219</v>
      </c>
      <c r="B440">
        <v>61</v>
      </c>
      <c r="H440" t="s">
        <v>8221</v>
      </c>
      <c r="I440">
        <v>123</v>
      </c>
    </row>
    <row r="441" spans="1:9" x14ac:dyDescent="0.25">
      <c r="A441" t="s">
        <v>8219</v>
      </c>
      <c r="B441">
        <v>96</v>
      </c>
      <c r="H441" t="s">
        <v>8221</v>
      </c>
      <c r="I441">
        <v>96</v>
      </c>
    </row>
    <row r="442" spans="1:9" x14ac:dyDescent="0.25">
      <c r="A442" t="s">
        <v>8219</v>
      </c>
      <c r="B442">
        <v>190</v>
      </c>
      <c r="H442" t="s">
        <v>8221</v>
      </c>
      <c r="I442">
        <v>31</v>
      </c>
    </row>
    <row r="443" spans="1:9" x14ac:dyDescent="0.25">
      <c r="A443" t="s">
        <v>8219</v>
      </c>
      <c r="B443">
        <v>94</v>
      </c>
      <c r="H443" t="s">
        <v>8221</v>
      </c>
      <c r="I443">
        <v>4</v>
      </c>
    </row>
    <row r="444" spans="1:9" x14ac:dyDescent="0.25">
      <c r="A444" t="s">
        <v>8219</v>
      </c>
      <c r="B444">
        <v>39</v>
      </c>
      <c r="H444" t="s">
        <v>8221</v>
      </c>
      <c r="I444">
        <v>3</v>
      </c>
    </row>
    <row r="445" spans="1:9" x14ac:dyDescent="0.25">
      <c r="A445" t="s">
        <v>8219</v>
      </c>
      <c r="B445">
        <v>127</v>
      </c>
      <c r="H445" t="s">
        <v>8221</v>
      </c>
      <c r="I445">
        <v>179</v>
      </c>
    </row>
    <row r="446" spans="1:9" x14ac:dyDescent="0.25">
      <c r="A446" t="s">
        <v>8219</v>
      </c>
      <c r="B446">
        <v>159</v>
      </c>
      <c r="H446" t="s">
        <v>8221</v>
      </c>
      <c r="I446">
        <v>3</v>
      </c>
    </row>
    <row r="447" spans="1:9" x14ac:dyDescent="0.25">
      <c r="A447" t="s">
        <v>8219</v>
      </c>
      <c r="B447">
        <v>177</v>
      </c>
      <c r="H447" t="s">
        <v>8221</v>
      </c>
      <c r="I447">
        <v>23</v>
      </c>
    </row>
    <row r="448" spans="1:9" x14ac:dyDescent="0.25">
      <c r="A448" t="s">
        <v>8219</v>
      </c>
      <c r="B448">
        <v>47</v>
      </c>
      <c r="H448" t="s">
        <v>8221</v>
      </c>
      <c r="I448">
        <v>23</v>
      </c>
    </row>
    <row r="449" spans="1:9" x14ac:dyDescent="0.25">
      <c r="A449" t="s">
        <v>8219</v>
      </c>
      <c r="B449">
        <v>1</v>
      </c>
      <c r="H449" t="s">
        <v>8221</v>
      </c>
      <c r="I449">
        <v>41</v>
      </c>
    </row>
    <row r="450" spans="1:9" x14ac:dyDescent="0.25">
      <c r="A450" t="s">
        <v>8219</v>
      </c>
      <c r="B450">
        <v>16</v>
      </c>
      <c r="H450" t="s">
        <v>8221</v>
      </c>
      <c r="I450">
        <v>0</v>
      </c>
    </row>
    <row r="451" spans="1:9" x14ac:dyDescent="0.25">
      <c r="A451" t="s">
        <v>8219</v>
      </c>
      <c r="B451">
        <v>115</v>
      </c>
      <c r="H451" t="s">
        <v>8221</v>
      </c>
      <c r="I451">
        <v>32</v>
      </c>
    </row>
    <row r="452" spans="1:9" x14ac:dyDescent="0.25">
      <c r="A452" t="s">
        <v>8219</v>
      </c>
      <c r="B452">
        <v>133</v>
      </c>
      <c r="H452" t="s">
        <v>8221</v>
      </c>
      <c r="I452">
        <v>2</v>
      </c>
    </row>
    <row r="453" spans="1:9" x14ac:dyDescent="0.25">
      <c r="A453" t="s">
        <v>8219</v>
      </c>
      <c r="B453">
        <v>70</v>
      </c>
      <c r="H453" t="s">
        <v>8221</v>
      </c>
      <c r="I453">
        <v>7</v>
      </c>
    </row>
    <row r="454" spans="1:9" x14ac:dyDescent="0.25">
      <c r="A454" t="s">
        <v>8219</v>
      </c>
      <c r="B454">
        <v>62</v>
      </c>
      <c r="H454" t="s">
        <v>8221</v>
      </c>
      <c r="I454">
        <v>4</v>
      </c>
    </row>
    <row r="455" spans="1:9" x14ac:dyDescent="0.25">
      <c r="A455" t="s">
        <v>8219</v>
      </c>
      <c r="B455">
        <v>10</v>
      </c>
      <c r="H455" t="s">
        <v>8221</v>
      </c>
      <c r="I455">
        <v>196</v>
      </c>
    </row>
    <row r="456" spans="1:9" x14ac:dyDescent="0.25">
      <c r="A456" t="s">
        <v>8219</v>
      </c>
      <c r="B456">
        <v>499</v>
      </c>
      <c r="H456" t="s">
        <v>8221</v>
      </c>
      <c r="I456">
        <v>11</v>
      </c>
    </row>
    <row r="457" spans="1:9" x14ac:dyDescent="0.25">
      <c r="A457" t="s">
        <v>8219</v>
      </c>
      <c r="B457">
        <v>47</v>
      </c>
      <c r="H457" t="s">
        <v>8221</v>
      </c>
      <c r="I457">
        <v>9</v>
      </c>
    </row>
    <row r="458" spans="1:9" x14ac:dyDescent="0.25">
      <c r="A458" t="s">
        <v>8219</v>
      </c>
      <c r="B458">
        <v>28</v>
      </c>
      <c r="H458" t="s">
        <v>8221</v>
      </c>
      <c r="I458">
        <v>5</v>
      </c>
    </row>
    <row r="459" spans="1:9" x14ac:dyDescent="0.25">
      <c r="A459" t="s">
        <v>8219</v>
      </c>
      <c r="B459">
        <v>24</v>
      </c>
      <c r="H459" t="s">
        <v>8221</v>
      </c>
      <c r="I459">
        <v>8</v>
      </c>
    </row>
    <row r="460" spans="1:9" x14ac:dyDescent="0.25">
      <c r="A460" t="s">
        <v>8219</v>
      </c>
      <c r="B460">
        <v>76</v>
      </c>
      <c r="H460" t="s">
        <v>8221</v>
      </c>
      <c r="I460">
        <v>229</v>
      </c>
    </row>
    <row r="461" spans="1:9" x14ac:dyDescent="0.25">
      <c r="A461" t="s">
        <v>8219</v>
      </c>
      <c r="B461">
        <v>98</v>
      </c>
      <c r="H461" t="s">
        <v>8221</v>
      </c>
      <c r="I461">
        <v>40</v>
      </c>
    </row>
    <row r="462" spans="1:9" x14ac:dyDescent="0.25">
      <c r="A462" t="s">
        <v>8219</v>
      </c>
      <c r="B462">
        <v>30</v>
      </c>
      <c r="H462" t="s">
        <v>8221</v>
      </c>
      <c r="I462">
        <v>123</v>
      </c>
    </row>
    <row r="463" spans="1:9" x14ac:dyDescent="0.25">
      <c r="A463" t="s">
        <v>8219</v>
      </c>
      <c r="B463">
        <v>478</v>
      </c>
      <c r="H463" t="s">
        <v>8221</v>
      </c>
      <c r="I463">
        <v>5</v>
      </c>
    </row>
    <row r="464" spans="1:9" x14ac:dyDescent="0.25">
      <c r="A464" t="s">
        <v>8219</v>
      </c>
      <c r="B464">
        <v>74</v>
      </c>
      <c r="H464" t="s">
        <v>8221</v>
      </c>
      <c r="I464">
        <v>148</v>
      </c>
    </row>
    <row r="465" spans="1:9" x14ac:dyDescent="0.25">
      <c r="A465" t="s">
        <v>8219</v>
      </c>
      <c r="B465">
        <v>131</v>
      </c>
      <c r="H465" t="s">
        <v>8221</v>
      </c>
      <c r="I465">
        <v>10</v>
      </c>
    </row>
    <row r="466" spans="1:9" x14ac:dyDescent="0.25">
      <c r="A466" t="s">
        <v>8219</v>
      </c>
      <c r="B466">
        <v>61</v>
      </c>
      <c r="H466" t="s">
        <v>8221</v>
      </c>
      <c r="I466">
        <v>4</v>
      </c>
    </row>
    <row r="467" spans="1:9" x14ac:dyDescent="0.25">
      <c r="A467" t="s">
        <v>8219</v>
      </c>
      <c r="B467">
        <v>1071</v>
      </c>
      <c r="H467" t="s">
        <v>8221</v>
      </c>
      <c r="I467">
        <v>21</v>
      </c>
    </row>
    <row r="468" spans="1:9" x14ac:dyDescent="0.25">
      <c r="A468" t="s">
        <v>8219</v>
      </c>
      <c r="B468">
        <v>122</v>
      </c>
      <c r="H468" t="s">
        <v>8221</v>
      </c>
      <c r="I468">
        <v>2</v>
      </c>
    </row>
    <row r="469" spans="1:9" x14ac:dyDescent="0.25">
      <c r="A469" t="s">
        <v>8219</v>
      </c>
      <c r="B469">
        <v>111</v>
      </c>
      <c r="H469" t="s">
        <v>8221</v>
      </c>
      <c r="I469">
        <v>0</v>
      </c>
    </row>
    <row r="470" spans="1:9" x14ac:dyDescent="0.25">
      <c r="A470" t="s">
        <v>8219</v>
      </c>
      <c r="B470">
        <v>255</v>
      </c>
      <c r="H470" t="s">
        <v>8221</v>
      </c>
      <c r="I470">
        <v>4</v>
      </c>
    </row>
    <row r="471" spans="1:9" x14ac:dyDescent="0.25">
      <c r="A471" t="s">
        <v>8219</v>
      </c>
      <c r="B471">
        <v>141</v>
      </c>
      <c r="H471" t="s">
        <v>8221</v>
      </c>
      <c r="I471">
        <v>1</v>
      </c>
    </row>
    <row r="472" spans="1:9" x14ac:dyDescent="0.25">
      <c r="A472" t="s">
        <v>8219</v>
      </c>
      <c r="B472">
        <v>159</v>
      </c>
      <c r="H472" t="s">
        <v>8221</v>
      </c>
      <c r="I472">
        <v>30</v>
      </c>
    </row>
    <row r="473" spans="1:9" x14ac:dyDescent="0.25">
      <c r="A473" t="s">
        <v>8219</v>
      </c>
      <c r="B473">
        <v>99</v>
      </c>
      <c r="H473" t="s">
        <v>8221</v>
      </c>
      <c r="I473">
        <v>3</v>
      </c>
    </row>
    <row r="474" spans="1:9" x14ac:dyDescent="0.25">
      <c r="A474" t="s">
        <v>8219</v>
      </c>
      <c r="B474">
        <v>96</v>
      </c>
      <c r="H474" t="s">
        <v>8221</v>
      </c>
      <c r="I474">
        <v>975</v>
      </c>
    </row>
    <row r="475" spans="1:9" x14ac:dyDescent="0.25">
      <c r="A475" t="s">
        <v>8219</v>
      </c>
      <c r="B475">
        <v>27</v>
      </c>
      <c r="H475" t="s">
        <v>8221</v>
      </c>
      <c r="I475">
        <v>167</v>
      </c>
    </row>
    <row r="476" spans="1:9" x14ac:dyDescent="0.25">
      <c r="A476" t="s">
        <v>8219</v>
      </c>
      <c r="B476">
        <v>166</v>
      </c>
      <c r="H476" t="s">
        <v>8221</v>
      </c>
      <c r="I476">
        <v>5</v>
      </c>
    </row>
    <row r="477" spans="1:9" x14ac:dyDescent="0.25">
      <c r="A477" t="s">
        <v>8219</v>
      </c>
      <c r="B477">
        <v>76</v>
      </c>
      <c r="H477" t="s">
        <v>8221</v>
      </c>
      <c r="I477">
        <v>18</v>
      </c>
    </row>
    <row r="478" spans="1:9" x14ac:dyDescent="0.25">
      <c r="A478" t="s">
        <v>8219</v>
      </c>
      <c r="B478">
        <v>211</v>
      </c>
      <c r="H478" t="s">
        <v>8221</v>
      </c>
      <c r="I478">
        <v>98</v>
      </c>
    </row>
    <row r="479" spans="1:9" x14ac:dyDescent="0.25">
      <c r="A479" t="s">
        <v>8219</v>
      </c>
      <c r="B479">
        <v>21</v>
      </c>
      <c r="H479" t="s">
        <v>8221</v>
      </c>
      <c r="I479">
        <v>4</v>
      </c>
    </row>
    <row r="480" spans="1:9" x14ac:dyDescent="0.25">
      <c r="A480" t="s">
        <v>8219</v>
      </c>
      <c r="B480">
        <v>61</v>
      </c>
      <c r="H480" t="s">
        <v>8221</v>
      </c>
      <c r="I480">
        <v>3</v>
      </c>
    </row>
    <row r="481" spans="1:9" x14ac:dyDescent="0.25">
      <c r="A481" t="s">
        <v>8219</v>
      </c>
      <c r="B481">
        <v>30</v>
      </c>
      <c r="H481" t="s">
        <v>8221</v>
      </c>
      <c r="I481">
        <v>1</v>
      </c>
    </row>
    <row r="482" spans="1:9" x14ac:dyDescent="0.25">
      <c r="A482" t="s">
        <v>8219</v>
      </c>
      <c r="B482">
        <v>375</v>
      </c>
      <c r="H482" t="s">
        <v>8221</v>
      </c>
      <c r="I482">
        <v>0</v>
      </c>
    </row>
    <row r="483" spans="1:9" x14ac:dyDescent="0.25">
      <c r="A483" t="s">
        <v>8219</v>
      </c>
      <c r="B483">
        <v>111</v>
      </c>
      <c r="H483" t="s">
        <v>8221</v>
      </c>
      <c r="I483">
        <v>9</v>
      </c>
    </row>
    <row r="484" spans="1:9" x14ac:dyDescent="0.25">
      <c r="A484" t="s">
        <v>8219</v>
      </c>
      <c r="B484">
        <v>123</v>
      </c>
      <c r="H484" t="s">
        <v>8221</v>
      </c>
      <c r="I484">
        <v>2</v>
      </c>
    </row>
    <row r="485" spans="1:9" x14ac:dyDescent="0.25">
      <c r="A485" t="s">
        <v>8219</v>
      </c>
      <c r="B485">
        <v>70</v>
      </c>
      <c r="H485" t="s">
        <v>8221</v>
      </c>
      <c r="I485">
        <v>0</v>
      </c>
    </row>
    <row r="486" spans="1:9" x14ac:dyDescent="0.25">
      <c r="A486" t="s">
        <v>8219</v>
      </c>
      <c r="B486">
        <v>85</v>
      </c>
      <c r="H486" t="s">
        <v>8221</v>
      </c>
      <c r="I486">
        <v>147</v>
      </c>
    </row>
    <row r="487" spans="1:9" x14ac:dyDescent="0.25">
      <c r="A487" t="s">
        <v>8219</v>
      </c>
      <c r="B487">
        <v>86</v>
      </c>
      <c r="H487" t="s">
        <v>8221</v>
      </c>
      <c r="I487">
        <v>49</v>
      </c>
    </row>
    <row r="488" spans="1:9" x14ac:dyDescent="0.25">
      <c r="A488" t="s">
        <v>8219</v>
      </c>
      <c r="B488">
        <v>13</v>
      </c>
      <c r="H488" t="s">
        <v>8221</v>
      </c>
      <c r="I488">
        <v>1</v>
      </c>
    </row>
    <row r="489" spans="1:9" x14ac:dyDescent="0.25">
      <c r="A489" t="s">
        <v>8219</v>
      </c>
      <c r="B489">
        <v>33</v>
      </c>
      <c r="H489" t="s">
        <v>8221</v>
      </c>
      <c r="I489">
        <v>2</v>
      </c>
    </row>
    <row r="490" spans="1:9" x14ac:dyDescent="0.25">
      <c r="A490" t="s">
        <v>8219</v>
      </c>
      <c r="B490">
        <v>15</v>
      </c>
      <c r="H490" t="s">
        <v>8221</v>
      </c>
      <c r="I490">
        <v>7</v>
      </c>
    </row>
    <row r="491" spans="1:9" x14ac:dyDescent="0.25">
      <c r="A491" t="s">
        <v>8219</v>
      </c>
      <c r="B491">
        <v>273</v>
      </c>
      <c r="H491" t="s">
        <v>8221</v>
      </c>
      <c r="I491">
        <v>4</v>
      </c>
    </row>
    <row r="492" spans="1:9" x14ac:dyDescent="0.25">
      <c r="A492" t="s">
        <v>8219</v>
      </c>
      <c r="B492">
        <v>714</v>
      </c>
      <c r="H492" t="s">
        <v>8221</v>
      </c>
      <c r="I492">
        <v>27</v>
      </c>
    </row>
    <row r="493" spans="1:9" x14ac:dyDescent="0.25">
      <c r="A493" t="s">
        <v>8219</v>
      </c>
      <c r="B493">
        <v>170</v>
      </c>
      <c r="H493" t="s">
        <v>8221</v>
      </c>
      <c r="I493">
        <v>94</v>
      </c>
    </row>
    <row r="494" spans="1:9" x14ac:dyDescent="0.25">
      <c r="A494" t="s">
        <v>8219</v>
      </c>
      <c r="B494">
        <v>512</v>
      </c>
      <c r="H494" t="s">
        <v>8221</v>
      </c>
      <c r="I494">
        <v>29</v>
      </c>
    </row>
    <row r="495" spans="1:9" x14ac:dyDescent="0.25">
      <c r="A495" t="s">
        <v>8219</v>
      </c>
      <c r="B495">
        <v>314</v>
      </c>
      <c r="H495" t="s">
        <v>8221</v>
      </c>
      <c r="I495">
        <v>7</v>
      </c>
    </row>
    <row r="496" spans="1:9" x14ac:dyDescent="0.25">
      <c r="A496" t="s">
        <v>8219</v>
      </c>
      <c r="B496">
        <v>167</v>
      </c>
      <c r="H496" t="s">
        <v>8221</v>
      </c>
      <c r="I496">
        <v>22</v>
      </c>
    </row>
    <row r="497" spans="1:9" x14ac:dyDescent="0.25">
      <c r="A497" t="s">
        <v>8219</v>
      </c>
      <c r="B497">
        <v>9</v>
      </c>
      <c r="H497" t="s">
        <v>8221</v>
      </c>
      <c r="I497">
        <v>1</v>
      </c>
    </row>
    <row r="498" spans="1:9" x14ac:dyDescent="0.25">
      <c r="A498" t="s">
        <v>8219</v>
      </c>
      <c r="B498">
        <v>103</v>
      </c>
      <c r="H498" t="s">
        <v>8221</v>
      </c>
      <c r="I498">
        <v>10</v>
      </c>
    </row>
    <row r="499" spans="1:9" x14ac:dyDescent="0.25">
      <c r="A499" t="s">
        <v>8219</v>
      </c>
      <c r="B499">
        <v>111</v>
      </c>
      <c r="H499" t="s">
        <v>8221</v>
      </c>
      <c r="I499">
        <v>6</v>
      </c>
    </row>
    <row r="500" spans="1:9" x14ac:dyDescent="0.25">
      <c r="A500" t="s">
        <v>8219</v>
      </c>
      <c r="B500">
        <v>271</v>
      </c>
      <c r="H500" t="s">
        <v>8221</v>
      </c>
      <c r="I500">
        <v>24</v>
      </c>
    </row>
    <row r="501" spans="1:9" x14ac:dyDescent="0.25">
      <c r="A501" t="s">
        <v>8219</v>
      </c>
      <c r="B501">
        <v>101</v>
      </c>
      <c r="H501" t="s">
        <v>8221</v>
      </c>
      <c r="I501">
        <v>15</v>
      </c>
    </row>
    <row r="502" spans="1:9" x14ac:dyDescent="0.25">
      <c r="A502" t="s">
        <v>8219</v>
      </c>
      <c r="B502">
        <v>57</v>
      </c>
      <c r="H502" t="s">
        <v>8221</v>
      </c>
      <c r="I502">
        <v>37</v>
      </c>
    </row>
    <row r="503" spans="1:9" x14ac:dyDescent="0.25">
      <c r="A503" t="s">
        <v>8219</v>
      </c>
      <c r="B503">
        <v>62</v>
      </c>
      <c r="H503" t="s">
        <v>8221</v>
      </c>
      <c r="I503">
        <v>20</v>
      </c>
    </row>
    <row r="504" spans="1:9" x14ac:dyDescent="0.25">
      <c r="A504" t="s">
        <v>8219</v>
      </c>
      <c r="B504">
        <v>32</v>
      </c>
      <c r="H504" t="s">
        <v>8221</v>
      </c>
      <c r="I504">
        <v>7</v>
      </c>
    </row>
    <row r="505" spans="1:9" x14ac:dyDescent="0.25">
      <c r="A505" t="s">
        <v>8219</v>
      </c>
      <c r="B505">
        <v>141</v>
      </c>
      <c r="H505" t="s">
        <v>8221</v>
      </c>
      <c r="I505">
        <v>0</v>
      </c>
    </row>
    <row r="506" spans="1:9" x14ac:dyDescent="0.25">
      <c r="A506" t="s">
        <v>8219</v>
      </c>
      <c r="B506">
        <v>75</v>
      </c>
      <c r="H506" t="s">
        <v>8221</v>
      </c>
      <c r="I506">
        <v>21</v>
      </c>
    </row>
    <row r="507" spans="1:9" x14ac:dyDescent="0.25">
      <c r="A507" t="s">
        <v>8219</v>
      </c>
      <c r="B507">
        <v>46</v>
      </c>
      <c r="H507" t="s">
        <v>8221</v>
      </c>
      <c r="I507">
        <v>3</v>
      </c>
    </row>
    <row r="508" spans="1:9" x14ac:dyDescent="0.25">
      <c r="A508" t="s">
        <v>8219</v>
      </c>
      <c r="B508">
        <v>103</v>
      </c>
      <c r="H508" t="s">
        <v>8221</v>
      </c>
      <c r="I508">
        <v>11</v>
      </c>
    </row>
    <row r="509" spans="1:9" x14ac:dyDescent="0.25">
      <c r="A509" t="s">
        <v>8219</v>
      </c>
      <c r="B509">
        <v>6</v>
      </c>
      <c r="H509" t="s">
        <v>8221</v>
      </c>
      <c r="I509">
        <v>1</v>
      </c>
    </row>
    <row r="510" spans="1:9" x14ac:dyDescent="0.25">
      <c r="A510" t="s">
        <v>8219</v>
      </c>
      <c r="B510">
        <v>83</v>
      </c>
      <c r="H510" t="s">
        <v>8221</v>
      </c>
      <c r="I510">
        <v>312</v>
      </c>
    </row>
    <row r="511" spans="1:9" x14ac:dyDescent="0.25">
      <c r="A511" t="s">
        <v>8219</v>
      </c>
      <c r="B511">
        <v>108</v>
      </c>
      <c r="H511" t="s">
        <v>8221</v>
      </c>
      <c r="I511">
        <v>1</v>
      </c>
    </row>
    <row r="512" spans="1:9" x14ac:dyDescent="0.25">
      <c r="A512" t="s">
        <v>8219</v>
      </c>
      <c r="B512">
        <v>25</v>
      </c>
      <c r="H512" t="s">
        <v>8221</v>
      </c>
      <c r="I512">
        <v>3</v>
      </c>
    </row>
    <row r="513" spans="1:9" x14ac:dyDescent="0.25">
      <c r="A513" t="s">
        <v>8219</v>
      </c>
      <c r="B513">
        <v>549</v>
      </c>
      <c r="H513" t="s">
        <v>8221</v>
      </c>
      <c r="I513">
        <v>4</v>
      </c>
    </row>
    <row r="514" spans="1:9" x14ac:dyDescent="0.25">
      <c r="A514" t="s">
        <v>8219</v>
      </c>
      <c r="B514">
        <v>222</v>
      </c>
      <c r="H514" t="s">
        <v>8221</v>
      </c>
      <c r="I514">
        <v>10</v>
      </c>
    </row>
    <row r="515" spans="1:9" x14ac:dyDescent="0.25">
      <c r="A515" t="s">
        <v>8219</v>
      </c>
      <c r="B515">
        <v>183</v>
      </c>
      <c r="H515" t="s">
        <v>8221</v>
      </c>
      <c r="I515">
        <v>8</v>
      </c>
    </row>
    <row r="516" spans="1:9" x14ac:dyDescent="0.25">
      <c r="A516" t="s">
        <v>8219</v>
      </c>
      <c r="B516">
        <v>89</v>
      </c>
      <c r="H516" t="s">
        <v>8221</v>
      </c>
      <c r="I516">
        <v>3</v>
      </c>
    </row>
    <row r="517" spans="1:9" x14ac:dyDescent="0.25">
      <c r="A517" t="s">
        <v>8219</v>
      </c>
      <c r="B517">
        <v>253</v>
      </c>
      <c r="H517" t="s">
        <v>8221</v>
      </c>
      <c r="I517">
        <v>1</v>
      </c>
    </row>
    <row r="518" spans="1:9" x14ac:dyDescent="0.25">
      <c r="A518" t="s">
        <v>8219</v>
      </c>
      <c r="B518">
        <v>140</v>
      </c>
      <c r="H518" t="s">
        <v>8221</v>
      </c>
      <c r="I518">
        <v>0</v>
      </c>
    </row>
    <row r="519" spans="1:9" x14ac:dyDescent="0.25">
      <c r="A519" t="s">
        <v>8219</v>
      </c>
      <c r="B519">
        <v>103</v>
      </c>
      <c r="H519" t="s">
        <v>8221</v>
      </c>
      <c r="I519">
        <v>5</v>
      </c>
    </row>
    <row r="520" spans="1:9" x14ac:dyDescent="0.25">
      <c r="A520" t="s">
        <v>8219</v>
      </c>
      <c r="B520">
        <v>138</v>
      </c>
      <c r="H520" t="s">
        <v>8221</v>
      </c>
      <c r="I520">
        <v>0</v>
      </c>
    </row>
    <row r="521" spans="1:9" x14ac:dyDescent="0.25">
      <c r="A521" t="s">
        <v>8219</v>
      </c>
      <c r="B521">
        <v>191</v>
      </c>
      <c r="H521" t="s">
        <v>8221</v>
      </c>
      <c r="I521">
        <v>3</v>
      </c>
    </row>
    <row r="522" spans="1:9" x14ac:dyDescent="0.25">
      <c r="A522" t="s">
        <v>8219</v>
      </c>
      <c r="B522">
        <v>45</v>
      </c>
      <c r="H522" t="s">
        <v>8221</v>
      </c>
      <c r="I522">
        <v>7</v>
      </c>
    </row>
    <row r="523" spans="1:9" x14ac:dyDescent="0.25">
      <c r="A523" t="s">
        <v>8219</v>
      </c>
      <c r="B523">
        <v>17</v>
      </c>
      <c r="H523" t="s">
        <v>8221</v>
      </c>
      <c r="I523">
        <v>0</v>
      </c>
    </row>
    <row r="524" spans="1:9" x14ac:dyDescent="0.25">
      <c r="A524" t="s">
        <v>8219</v>
      </c>
      <c r="B524">
        <v>31</v>
      </c>
      <c r="H524" t="s">
        <v>8221</v>
      </c>
      <c r="I524">
        <v>2</v>
      </c>
    </row>
    <row r="525" spans="1:9" x14ac:dyDescent="0.25">
      <c r="A525" t="s">
        <v>8219</v>
      </c>
      <c r="B525">
        <v>50</v>
      </c>
      <c r="H525" t="s">
        <v>8221</v>
      </c>
      <c r="I525">
        <v>23</v>
      </c>
    </row>
    <row r="526" spans="1:9" x14ac:dyDescent="0.25">
      <c r="A526" t="s">
        <v>8219</v>
      </c>
      <c r="B526">
        <v>59</v>
      </c>
      <c r="H526" t="s">
        <v>8221</v>
      </c>
      <c r="I526">
        <v>1</v>
      </c>
    </row>
    <row r="527" spans="1:9" x14ac:dyDescent="0.25">
      <c r="A527" t="s">
        <v>8219</v>
      </c>
      <c r="B527">
        <v>81</v>
      </c>
      <c r="H527" t="s">
        <v>8221</v>
      </c>
      <c r="I527">
        <v>2</v>
      </c>
    </row>
    <row r="528" spans="1:9" x14ac:dyDescent="0.25">
      <c r="A528" t="s">
        <v>8219</v>
      </c>
      <c r="B528">
        <v>508</v>
      </c>
      <c r="H528" t="s">
        <v>8221</v>
      </c>
      <c r="I528">
        <v>3</v>
      </c>
    </row>
    <row r="529" spans="1:9" x14ac:dyDescent="0.25">
      <c r="A529" t="s">
        <v>8219</v>
      </c>
      <c r="B529">
        <v>74</v>
      </c>
      <c r="H529" t="s">
        <v>8221</v>
      </c>
      <c r="I529">
        <v>0</v>
      </c>
    </row>
    <row r="530" spans="1:9" x14ac:dyDescent="0.25">
      <c r="A530" t="s">
        <v>8219</v>
      </c>
      <c r="B530">
        <v>141</v>
      </c>
      <c r="H530" t="s">
        <v>8221</v>
      </c>
      <c r="I530">
        <v>13</v>
      </c>
    </row>
    <row r="531" spans="1:9" x14ac:dyDescent="0.25">
      <c r="A531" t="s">
        <v>8219</v>
      </c>
      <c r="B531">
        <v>711</v>
      </c>
      <c r="H531" t="s">
        <v>8221</v>
      </c>
      <c r="I531">
        <v>1</v>
      </c>
    </row>
    <row r="532" spans="1:9" x14ac:dyDescent="0.25">
      <c r="A532" t="s">
        <v>8219</v>
      </c>
      <c r="B532">
        <v>141</v>
      </c>
      <c r="H532" t="s">
        <v>8221</v>
      </c>
      <c r="I532">
        <v>1</v>
      </c>
    </row>
    <row r="533" spans="1:9" x14ac:dyDescent="0.25">
      <c r="A533" t="s">
        <v>8219</v>
      </c>
      <c r="B533">
        <v>109</v>
      </c>
      <c r="H533" t="s">
        <v>8221</v>
      </c>
      <c r="I533">
        <v>1</v>
      </c>
    </row>
    <row r="534" spans="1:9" x14ac:dyDescent="0.25">
      <c r="A534" t="s">
        <v>8219</v>
      </c>
      <c r="B534">
        <v>361</v>
      </c>
      <c r="H534" t="s">
        <v>8221</v>
      </c>
      <c r="I534">
        <v>6</v>
      </c>
    </row>
    <row r="535" spans="1:9" x14ac:dyDescent="0.25">
      <c r="A535" t="s">
        <v>8219</v>
      </c>
      <c r="B535">
        <v>176</v>
      </c>
      <c r="H535" t="s">
        <v>8221</v>
      </c>
      <c r="I535">
        <v>39</v>
      </c>
    </row>
    <row r="536" spans="1:9" x14ac:dyDescent="0.25">
      <c r="A536" t="s">
        <v>8219</v>
      </c>
      <c r="B536">
        <v>670</v>
      </c>
      <c r="H536" t="s">
        <v>8221</v>
      </c>
      <c r="I536">
        <v>4</v>
      </c>
    </row>
    <row r="537" spans="1:9" x14ac:dyDescent="0.25">
      <c r="A537" t="s">
        <v>8219</v>
      </c>
      <c r="B537">
        <v>96</v>
      </c>
      <c r="H537" t="s">
        <v>8221</v>
      </c>
      <c r="I537">
        <v>1</v>
      </c>
    </row>
    <row r="538" spans="1:9" x14ac:dyDescent="0.25">
      <c r="A538" t="s">
        <v>8219</v>
      </c>
      <c r="B538">
        <v>74</v>
      </c>
      <c r="H538" t="s">
        <v>8221</v>
      </c>
      <c r="I538">
        <v>0</v>
      </c>
    </row>
    <row r="539" spans="1:9" x14ac:dyDescent="0.25">
      <c r="A539" t="s">
        <v>8219</v>
      </c>
      <c r="B539">
        <v>52</v>
      </c>
      <c r="H539" t="s">
        <v>8221</v>
      </c>
      <c r="I539">
        <v>0</v>
      </c>
    </row>
    <row r="540" spans="1:9" x14ac:dyDescent="0.25">
      <c r="A540" t="s">
        <v>8219</v>
      </c>
      <c r="B540">
        <v>105</v>
      </c>
      <c r="H540" t="s">
        <v>8221</v>
      </c>
      <c r="I540">
        <v>0</v>
      </c>
    </row>
    <row r="541" spans="1:9" x14ac:dyDescent="0.25">
      <c r="A541" t="s">
        <v>8219</v>
      </c>
      <c r="B541">
        <v>41</v>
      </c>
      <c r="H541" t="s">
        <v>8221</v>
      </c>
      <c r="I541">
        <v>8</v>
      </c>
    </row>
    <row r="542" spans="1:9" x14ac:dyDescent="0.25">
      <c r="A542" t="s">
        <v>8219</v>
      </c>
      <c r="B542">
        <v>34</v>
      </c>
      <c r="H542" t="s">
        <v>8221</v>
      </c>
      <c r="I542">
        <v>0</v>
      </c>
    </row>
    <row r="543" spans="1:9" x14ac:dyDescent="0.25">
      <c r="A543" t="s">
        <v>8219</v>
      </c>
      <c r="B543">
        <v>66</v>
      </c>
      <c r="H543" t="s">
        <v>8221</v>
      </c>
      <c r="I543">
        <v>1</v>
      </c>
    </row>
    <row r="544" spans="1:9" x14ac:dyDescent="0.25">
      <c r="A544" t="s">
        <v>8219</v>
      </c>
      <c r="B544">
        <v>50</v>
      </c>
      <c r="H544" t="s">
        <v>8221</v>
      </c>
      <c r="I544">
        <v>12</v>
      </c>
    </row>
    <row r="545" spans="1:9" x14ac:dyDescent="0.25">
      <c r="A545" t="s">
        <v>8219</v>
      </c>
      <c r="B545">
        <v>159</v>
      </c>
      <c r="H545" t="s">
        <v>8221</v>
      </c>
      <c r="I545">
        <v>0</v>
      </c>
    </row>
    <row r="546" spans="1:9" x14ac:dyDescent="0.25">
      <c r="A546" t="s">
        <v>8219</v>
      </c>
      <c r="B546">
        <v>182</v>
      </c>
      <c r="H546" t="s">
        <v>8221</v>
      </c>
      <c r="I546">
        <v>3</v>
      </c>
    </row>
    <row r="547" spans="1:9" x14ac:dyDescent="0.25">
      <c r="A547" t="s">
        <v>8219</v>
      </c>
      <c r="B547">
        <v>206</v>
      </c>
      <c r="H547" t="s">
        <v>8221</v>
      </c>
      <c r="I547">
        <v>2</v>
      </c>
    </row>
    <row r="548" spans="1:9" x14ac:dyDescent="0.25">
      <c r="A548" t="s">
        <v>8219</v>
      </c>
      <c r="B548">
        <v>169</v>
      </c>
      <c r="H548" t="s">
        <v>8221</v>
      </c>
      <c r="I548">
        <v>6</v>
      </c>
    </row>
    <row r="549" spans="1:9" x14ac:dyDescent="0.25">
      <c r="A549" t="s">
        <v>8219</v>
      </c>
      <c r="B549">
        <v>31</v>
      </c>
      <c r="H549" t="s">
        <v>8221</v>
      </c>
      <c r="I549">
        <v>0</v>
      </c>
    </row>
    <row r="550" spans="1:9" x14ac:dyDescent="0.25">
      <c r="A550" t="s">
        <v>8219</v>
      </c>
      <c r="B550">
        <v>28</v>
      </c>
      <c r="H550" t="s">
        <v>8221</v>
      </c>
      <c r="I550">
        <v>15</v>
      </c>
    </row>
    <row r="551" spans="1:9" x14ac:dyDescent="0.25">
      <c r="A551" t="s">
        <v>8219</v>
      </c>
      <c r="B551">
        <v>54</v>
      </c>
      <c r="H551" t="s">
        <v>8221</v>
      </c>
      <c r="I551">
        <v>1</v>
      </c>
    </row>
    <row r="552" spans="1:9" x14ac:dyDescent="0.25">
      <c r="A552" t="s">
        <v>8219</v>
      </c>
      <c r="B552">
        <v>467</v>
      </c>
      <c r="H552" t="s">
        <v>8221</v>
      </c>
      <c r="I552">
        <v>3</v>
      </c>
    </row>
    <row r="553" spans="1:9" x14ac:dyDescent="0.25">
      <c r="A553" t="s">
        <v>8219</v>
      </c>
      <c r="B553">
        <v>389</v>
      </c>
      <c r="H553" t="s">
        <v>8221</v>
      </c>
      <c r="I553">
        <v>8</v>
      </c>
    </row>
    <row r="554" spans="1:9" x14ac:dyDescent="0.25">
      <c r="A554" t="s">
        <v>8219</v>
      </c>
      <c r="B554">
        <v>68</v>
      </c>
      <c r="H554" t="s">
        <v>8221</v>
      </c>
      <c r="I554">
        <v>0</v>
      </c>
    </row>
    <row r="555" spans="1:9" x14ac:dyDescent="0.25">
      <c r="A555" t="s">
        <v>8219</v>
      </c>
      <c r="B555">
        <v>413</v>
      </c>
      <c r="H555" t="s">
        <v>8221</v>
      </c>
      <c r="I555">
        <v>3</v>
      </c>
    </row>
    <row r="556" spans="1:9" x14ac:dyDescent="0.25">
      <c r="A556" t="s">
        <v>8219</v>
      </c>
      <c r="B556">
        <v>190</v>
      </c>
      <c r="H556" t="s">
        <v>8221</v>
      </c>
      <c r="I556">
        <v>3</v>
      </c>
    </row>
    <row r="557" spans="1:9" x14ac:dyDescent="0.25">
      <c r="A557" t="s">
        <v>8219</v>
      </c>
      <c r="B557">
        <v>189</v>
      </c>
      <c r="H557" t="s">
        <v>8221</v>
      </c>
      <c r="I557">
        <v>0</v>
      </c>
    </row>
    <row r="558" spans="1:9" x14ac:dyDescent="0.25">
      <c r="A558" t="s">
        <v>8219</v>
      </c>
      <c r="B558">
        <v>130</v>
      </c>
      <c r="H558" t="s">
        <v>8221</v>
      </c>
      <c r="I558">
        <v>19</v>
      </c>
    </row>
    <row r="559" spans="1:9" x14ac:dyDescent="0.25">
      <c r="A559" t="s">
        <v>8219</v>
      </c>
      <c r="B559">
        <v>74</v>
      </c>
      <c r="H559" t="s">
        <v>8221</v>
      </c>
      <c r="I559">
        <v>0</v>
      </c>
    </row>
    <row r="560" spans="1:9" x14ac:dyDescent="0.25">
      <c r="A560" t="s">
        <v>8219</v>
      </c>
      <c r="B560">
        <v>274</v>
      </c>
      <c r="H560" t="s">
        <v>8221</v>
      </c>
      <c r="I560">
        <v>2</v>
      </c>
    </row>
    <row r="561" spans="1:9" x14ac:dyDescent="0.25">
      <c r="A561" t="s">
        <v>8219</v>
      </c>
      <c r="B561">
        <v>22</v>
      </c>
      <c r="H561" t="s">
        <v>8221</v>
      </c>
      <c r="I561">
        <v>0</v>
      </c>
    </row>
    <row r="562" spans="1:9" x14ac:dyDescent="0.25">
      <c r="A562" t="s">
        <v>8219</v>
      </c>
      <c r="B562">
        <v>31</v>
      </c>
      <c r="H562" t="s">
        <v>8221</v>
      </c>
      <c r="I562">
        <v>0</v>
      </c>
    </row>
    <row r="563" spans="1:9" x14ac:dyDescent="0.25">
      <c r="A563" t="s">
        <v>8219</v>
      </c>
      <c r="B563">
        <v>63</v>
      </c>
      <c r="H563" t="s">
        <v>8221</v>
      </c>
      <c r="I563">
        <v>25</v>
      </c>
    </row>
    <row r="564" spans="1:9" x14ac:dyDescent="0.25">
      <c r="A564" t="s">
        <v>8219</v>
      </c>
      <c r="B564">
        <v>20</v>
      </c>
      <c r="H564" t="s">
        <v>8221</v>
      </c>
      <c r="I564">
        <v>8</v>
      </c>
    </row>
    <row r="565" spans="1:9" x14ac:dyDescent="0.25">
      <c r="A565" t="s">
        <v>8219</v>
      </c>
      <c r="B565">
        <v>25</v>
      </c>
      <c r="H565" t="s">
        <v>8221</v>
      </c>
      <c r="I565">
        <v>16</v>
      </c>
    </row>
    <row r="566" spans="1:9" x14ac:dyDescent="0.25">
      <c r="A566" t="s">
        <v>8219</v>
      </c>
      <c r="B566">
        <v>61</v>
      </c>
      <c r="H566" t="s">
        <v>8221</v>
      </c>
      <c r="I566">
        <v>3</v>
      </c>
    </row>
    <row r="567" spans="1:9" x14ac:dyDescent="0.25">
      <c r="A567" t="s">
        <v>8219</v>
      </c>
      <c r="B567">
        <v>52</v>
      </c>
      <c r="H567" t="s">
        <v>8221</v>
      </c>
      <c r="I567">
        <v>3</v>
      </c>
    </row>
    <row r="568" spans="1:9" x14ac:dyDescent="0.25">
      <c r="A568" t="s">
        <v>8219</v>
      </c>
      <c r="B568">
        <v>86</v>
      </c>
      <c r="H568" t="s">
        <v>8221</v>
      </c>
      <c r="I568">
        <v>2</v>
      </c>
    </row>
    <row r="569" spans="1:9" x14ac:dyDescent="0.25">
      <c r="A569" t="s">
        <v>8219</v>
      </c>
      <c r="B569">
        <v>42</v>
      </c>
      <c r="H569" t="s">
        <v>8221</v>
      </c>
      <c r="I569">
        <v>1</v>
      </c>
    </row>
    <row r="570" spans="1:9" x14ac:dyDescent="0.25">
      <c r="A570" t="s">
        <v>8219</v>
      </c>
      <c r="B570">
        <v>52</v>
      </c>
      <c r="H570" t="s">
        <v>8221</v>
      </c>
      <c r="I570">
        <v>0</v>
      </c>
    </row>
    <row r="571" spans="1:9" x14ac:dyDescent="0.25">
      <c r="A571" t="s">
        <v>8219</v>
      </c>
      <c r="B571">
        <v>120</v>
      </c>
      <c r="H571" t="s">
        <v>8221</v>
      </c>
      <c r="I571">
        <v>1</v>
      </c>
    </row>
    <row r="572" spans="1:9" x14ac:dyDescent="0.25">
      <c r="A572" t="s">
        <v>8219</v>
      </c>
      <c r="B572">
        <v>22</v>
      </c>
      <c r="H572" t="s">
        <v>8221</v>
      </c>
      <c r="I572">
        <v>19</v>
      </c>
    </row>
    <row r="573" spans="1:9" x14ac:dyDescent="0.25">
      <c r="A573" t="s">
        <v>8219</v>
      </c>
      <c r="B573">
        <v>64</v>
      </c>
      <c r="H573" t="s">
        <v>8221</v>
      </c>
      <c r="I573">
        <v>9</v>
      </c>
    </row>
    <row r="574" spans="1:9" x14ac:dyDescent="0.25">
      <c r="A574" t="s">
        <v>8219</v>
      </c>
      <c r="B574">
        <v>23</v>
      </c>
      <c r="H574" t="s">
        <v>8221</v>
      </c>
      <c r="I574">
        <v>1</v>
      </c>
    </row>
    <row r="575" spans="1:9" x14ac:dyDescent="0.25">
      <c r="A575" t="s">
        <v>8219</v>
      </c>
      <c r="B575">
        <v>238</v>
      </c>
      <c r="H575" t="s">
        <v>8221</v>
      </c>
      <c r="I575">
        <v>0</v>
      </c>
    </row>
    <row r="576" spans="1:9" x14ac:dyDescent="0.25">
      <c r="A576" t="s">
        <v>8219</v>
      </c>
      <c r="B576">
        <v>33</v>
      </c>
      <c r="H576" t="s">
        <v>8221</v>
      </c>
      <c r="I576">
        <v>1</v>
      </c>
    </row>
    <row r="577" spans="1:9" x14ac:dyDescent="0.25">
      <c r="A577" t="s">
        <v>8219</v>
      </c>
      <c r="B577">
        <v>32</v>
      </c>
      <c r="H577" t="s">
        <v>8221</v>
      </c>
      <c r="I577">
        <v>5</v>
      </c>
    </row>
    <row r="578" spans="1:9" x14ac:dyDescent="0.25">
      <c r="A578" t="s">
        <v>8219</v>
      </c>
      <c r="B578">
        <v>24</v>
      </c>
      <c r="H578" t="s">
        <v>8221</v>
      </c>
      <c r="I578">
        <v>85</v>
      </c>
    </row>
    <row r="579" spans="1:9" x14ac:dyDescent="0.25">
      <c r="A579" t="s">
        <v>8219</v>
      </c>
      <c r="B579">
        <v>29</v>
      </c>
      <c r="H579" t="s">
        <v>8221</v>
      </c>
      <c r="I579">
        <v>3</v>
      </c>
    </row>
    <row r="580" spans="1:9" x14ac:dyDescent="0.25">
      <c r="A580" t="s">
        <v>8219</v>
      </c>
      <c r="B580">
        <v>50</v>
      </c>
      <c r="H580" t="s">
        <v>8221</v>
      </c>
      <c r="I580">
        <v>4</v>
      </c>
    </row>
    <row r="581" spans="1:9" x14ac:dyDescent="0.25">
      <c r="A581" t="s">
        <v>8219</v>
      </c>
      <c r="B581">
        <v>108</v>
      </c>
      <c r="H581" t="s">
        <v>8221</v>
      </c>
      <c r="I581">
        <v>3</v>
      </c>
    </row>
    <row r="582" spans="1:9" x14ac:dyDescent="0.25">
      <c r="A582" t="s">
        <v>8219</v>
      </c>
      <c r="B582">
        <v>139</v>
      </c>
      <c r="H582" t="s">
        <v>8221</v>
      </c>
      <c r="I582">
        <v>5</v>
      </c>
    </row>
    <row r="583" spans="1:9" x14ac:dyDescent="0.25">
      <c r="A583" t="s">
        <v>8219</v>
      </c>
      <c r="B583">
        <v>7</v>
      </c>
      <c r="H583" t="s">
        <v>8221</v>
      </c>
      <c r="I583">
        <v>17</v>
      </c>
    </row>
    <row r="584" spans="1:9" x14ac:dyDescent="0.25">
      <c r="A584" t="s">
        <v>8219</v>
      </c>
      <c r="B584">
        <v>149</v>
      </c>
      <c r="H584" t="s">
        <v>8221</v>
      </c>
      <c r="I584">
        <v>3</v>
      </c>
    </row>
    <row r="585" spans="1:9" x14ac:dyDescent="0.25">
      <c r="A585" t="s">
        <v>8219</v>
      </c>
      <c r="B585">
        <v>31</v>
      </c>
      <c r="H585" t="s">
        <v>8221</v>
      </c>
      <c r="I585">
        <v>2</v>
      </c>
    </row>
    <row r="586" spans="1:9" x14ac:dyDescent="0.25">
      <c r="A586" t="s">
        <v>8219</v>
      </c>
      <c r="B586">
        <v>26</v>
      </c>
      <c r="H586" t="s">
        <v>8221</v>
      </c>
      <c r="I586">
        <v>6</v>
      </c>
    </row>
    <row r="587" spans="1:9" x14ac:dyDescent="0.25">
      <c r="A587" t="s">
        <v>8219</v>
      </c>
      <c r="B587">
        <v>172</v>
      </c>
      <c r="H587" t="s">
        <v>8221</v>
      </c>
      <c r="I587">
        <v>0</v>
      </c>
    </row>
    <row r="588" spans="1:9" x14ac:dyDescent="0.25">
      <c r="A588" t="s">
        <v>8219</v>
      </c>
      <c r="B588">
        <v>78</v>
      </c>
      <c r="H588" t="s">
        <v>8221</v>
      </c>
      <c r="I588">
        <v>1</v>
      </c>
    </row>
    <row r="589" spans="1:9" x14ac:dyDescent="0.25">
      <c r="A589" t="s">
        <v>8219</v>
      </c>
      <c r="B589">
        <v>120</v>
      </c>
      <c r="H589" t="s">
        <v>8221</v>
      </c>
      <c r="I589">
        <v>3</v>
      </c>
    </row>
    <row r="590" spans="1:9" x14ac:dyDescent="0.25">
      <c r="A590" t="s">
        <v>8219</v>
      </c>
      <c r="B590">
        <v>227</v>
      </c>
      <c r="H590" t="s">
        <v>8221</v>
      </c>
      <c r="I590">
        <v>13</v>
      </c>
    </row>
    <row r="591" spans="1:9" x14ac:dyDescent="0.25">
      <c r="A591" t="s">
        <v>8219</v>
      </c>
      <c r="B591">
        <v>42</v>
      </c>
      <c r="H591" t="s">
        <v>8221</v>
      </c>
      <c r="I591">
        <v>1</v>
      </c>
    </row>
    <row r="592" spans="1:9" x14ac:dyDescent="0.25">
      <c r="A592" t="s">
        <v>8219</v>
      </c>
      <c r="B592">
        <v>64</v>
      </c>
      <c r="H592" t="s">
        <v>8221</v>
      </c>
      <c r="I592">
        <v>1</v>
      </c>
    </row>
    <row r="593" spans="1:9" x14ac:dyDescent="0.25">
      <c r="A593" t="s">
        <v>8219</v>
      </c>
      <c r="B593">
        <v>121</v>
      </c>
      <c r="H593" t="s">
        <v>8221</v>
      </c>
      <c r="I593">
        <v>9</v>
      </c>
    </row>
    <row r="594" spans="1:9" x14ac:dyDescent="0.25">
      <c r="A594" t="s">
        <v>8219</v>
      </c>
      <c r="B594">
        <v>87</v>
      </c>
      <c r="H594" t="s">
        <v>8221</v>
      </c>
      <c r="I594">
        <v>0</v>
      </c>
    </row>
    <row r="595" spans="1:9" x14ac:dyDescent="0.25">
      <c r="A595" t="s">
        <v>8219</v>
      </c>
      <c r="B595">
        <v>65</v>
      </c>
      <c r="H595" t="s">
        <v>8221</v>
      </c>
      <c r="I595">
        <v>2</v>
      </c>
    </row>
    <row r="596" spans="1:9" x14ac:dyDescent="0.25">
      <c r="A596" t="s">
        <v>8219</v>
      </c>
      <c r="B596">
        <v>49</v>
      </c>
      <c r="H596" t="s">
        <v>8221</v>
      </c>
      <c r="I596">
        <v>1</v>
      </c>
    </row>
    <row r="597" spans="1:9" x14ac:dyDescent="0.25">
      <c r="A597" t="s">
        <v>8219</v>
      </c>
      <c r="B597">
        <v>19</v>
      </c>
      <c r="H597" t="s">
        <v>8221</v>
      </c>
      <c r="I597">
        <v>10</v>
      </c>
    </row>
    <row r="598" spans="1:9" x14ac:dyDescent="0.25">
      <c r="A598" t="s">
        <v>8219</v>
      </c>
      <c r="B598">
        <v>81</v>
      </c>
      <c r="H598" t="s">
        <v>8221</v>
      </c>
      <c r="I598">
        <v>3</v>
      </c>
    </row>
    <row r="599" spans="1:9" x14ac:dyDescent="0.25">
      <c r="A599" t="s">
        <v>8219</v>
      </c>
      <c r="B599">
        <v>264</v>
      </c>
      <c r="H599" t="s">
        <v>8221</v>
      </c>
      <c r="I599">
        <v>2</v>
      </c>
    </row>
    <row r="600" spans="1:9" x14ac:dyDescent="0.25">
      <c r="A600" t="s">
        <v>8219</v>
      </c>
      <c r="B600">
        <v>25</v>
      </c>
      <c r="H600" t="s">
        <v>8221</v>
      </c>
      <c r="I600">
        <v>2</v>
      </c>
    </row>
    <row r="601" spans="1:9" x14ac:dyDescent="0.25">
      <c r="A601" t="s">
        <v>8219</v>
      </c>
      <c r="B601">
        <v>5</v>
      </c>
      <c r="H601" t="s">
        <v>8221</v>
      </c>
      <c r="I601">
        <v>1</v>
      </c>
    </row>
    <row r="602" spans="1:9" x14ac:dyDescent="0.25">
      <c r="A602" t="s">
        <v>8219</v>
      </c>
      <c r="B602">
        <v>144</v>
      </c>
      <c r="H602" t="s">
        <v>8221</v>
      </c>
      <c r="I602">
        <v>14</v>
      </c>
    </row>
    <row r="603" spans="1:9" x14ac:dyDescent="0.25">
      <c r="A603" t="s">
        <v>8219</v>
      </c>
      <c r="B603">
        <v>92</v>
      </c>
      <c r="H603" t="s">
        <v>8221</v>
      </c>
      <c r="I603">
        <v>0</v>
      </c>
    </row>
    <row r="604" spans="1:9" x14ac:dyDescent="0.25">
      <c r="A604" t="s">
        <v>8219</v>
      </c>
      <c r="B604">
        <v>147</v>
      </c>
      <c r="H604" t="s">
        <v>8221</v>
      </c>
      <c r="I604">
        <v>0</v>
      </c>
    </row>
    <row r="605" spans="1:9" x14ac:dyDescent="0.25">
      <c r="A605" t="s">
        <v>8219</v>
      </c>
      <c r="B605">
        <v>90</v>
      </c>
      <c r="H605" t="s">
        <v>8221</v>
      </c>
      <c r="I605">
        <v>4</v>
      </c>
    </row>
    <row r="606" spans="1:9" x14ac:dyDescent="0.25">
      <c r="A606" t="s">
        <v>8219</v>
      </c>
      <c r="B606">
        <v>87</v>
      </c>
      <c r="H606" t="s">
        <v>8221</v>
      </c>
      <c r="I606">
        <v>3</v>
      </c>
    </row>
    <row r="607" spans="1:9" x14ac:dyDescent="0.25">
      <c r="A607" t="s">
        <v>8219</v>
      </c>
      <c r="B607">
        <v>406</v>
      </c>
      <c r="H607" t="s">
        <v>8221</v>
      </c>
      <c r="I607">
        <v>0</v>
      </c>
    </row>
    <row r="608" spans="1:9" x14ac:dyDescent="0.25">
      <c r="A608" t="s">
        <v>8219</v>
      </c>
      <c r="B608">
        <v>20</v>
      </c>
      <c r="H608" t="s">
        <v>8221</v>
      </c>
      <c r="I608">
        <v>5</v>
      </c>
    </row>
    <row r="609" spans="1:9" x14ac:dyDescent="0.25">
      <c r="A609" t="s">
        <v>8219</v>
      </c>
      <c r="B609">
        <v>70</v>
      </c>
      <c r="H609" t="s">
        <v>8221</v>
      </c>
      <c r="I609">
        <v>47</v>
      </c>
    </row>
    <row r="610" spans="1:9" x14ac:dyDescent="0.25">
      <c r="A610" t="s">
        <v>8219</v>
      </c>
      <c r="B610">
        <v>16</v>
      </c>
      <c r="H610" t="s">
        <v>8221</v>
      </c>
      <c r="I610">
        <v>0</v>
      </c>
    </row>
    <row r="611" spans="1:9" x14ac:dyDescent="0.25">
      <c r="A611" t="s">
        <v>8219</v>
      </c>
      <c r="B611">
        <v>52</v>
      </c>
      <c r="H611" t="s">
        <v>8221</v>
      </c>
      <c r="I611">
        <v>10</v>
      </c>
    </row>
    <row r="612" spans="1:9" x14ac:dyDescent="0.25">
      <c r="A612" t="s">
        <v>8219</v>
      </c>
      <c r="B612">
        <v>66</v>
      </c>
      <c r="H612" t="s">
        <v>8221</v>
      </c>
      <c r="I612">
        <v>11</v>
      </c>
    </row>
    <row r="613" spans="1:9" x14ac:dyDescent="0.25">
      <c r="A613" t="s">
        <v>8219</v>
      </c>
      <c r="B613">
        <v>109</v>
      </c>
      <c r="H613" t="s">
        <v>8221</v>
      </c>
      <c r="I613">
        <v>2</v>
      </c>
    </row>
    <row r="614" spans="1:9" x14ac:dyDescent="0.25">
      <c r="A614" t="s">
        <v>8219</v>
      </c>
      <c r="B614">
        <v>168</v>
      </c>
      <c r="H614" t="s">
        <v>8221</v>
      </c>
      <c r="I614">
        <v>2</v>
      </c>
    </row>
    <row r="615" spans="1:9" x14ac:dyDescent="0.25">
      <c r="A615" t="s">
        <v>8219</v>
      </c>
      <c r="B615">
        <v>31</v>
      </c>
      <c r="H615" t="s">
        <v>8221</v>
      </c>
      <c r="I615">
        <v>22</v>
      </c>
    </row>
    <row r="616" spans="1:9" x14ac:dyDescent="0.25">
      <c r="A616" t="s">
        <v>8219</v>
      </c>
      <c r="B616">
        <v>133</v>
      </c>
      <c r="H616" t="s">
        <v>8221</v>
      </c>
      <c r="I616">
        <v>8</v>
      </c>
    </row>
    <row r="617" spans="1:9" x14ac:dyDescent="0.25">
      <c r="A617" t="s">
        <v>8219</v>
      </c>
      <c r="B617">
        <v>151</v>
      </c>
      <c r="H617" t="s">
        <v>8221</v>
      </c>
      <c r="I617">
        <v>6</v>
      </c>
    </row>
    <row r="618" spans="1:9" x14ac:dyDescent="0.25">
      <c r="A618" t="s">
        <v>8219</v>
      </c>
      <c r="B618">
        <v>5</v>
      </c>
      <c r="H618" t="s">
        <v>8221</v>
      </c>
      <c r="I618">
        <v>1</v>
      </c>
    </row>
    <row r="619" spans="1:9" x14ac:dyDescent="0.25">
      <c r="A619" t="s">
        <v>8219</v>
      </c>
      <c r="B619">
        <v>73</v>
      </c>
      <c r="H619" t="s">
        <v>8221</v>
      </c>
      <c r="I619">
        <v>3</v>
      </c>
    </row>
    <row r="620" spans="1:9" x14ac:dyDescent="0.25">
      <c r="A620" t="s">
        <v>8219</v>
      </c>
      <c r="B620">
        <v>148</v>
      </c>
      <c r="H620" t="s">
        <v>8221</v>
      </c>
      <c r="I620">
        <v>0</v>
      </c>
    </row>
    <row r="621" spans="1:9" x14ac:dyDescent="0.25">
      <c r="A621" t="s">
        <v>8219</v>
      </c>
      <c r="B621">
        <v>93</v>
      </c>
      <c r="H621" t="s">
        <v>8221</v>
      </c>
      <c r="I621">
        <v>0</v>
      </c>
    </row>
    <row r="622" spans="1:9" x14ac:dyDescent="0.25">
      <c r="A622" t="s">
        <v>8219</v>
      </c>
      <c r="B622">
        <v>63</v>
      </c>
      <c r="H622" t="s">
        <v>8221</v>
      </c>
      <c r="I622">
        <v>0</v>
      </c>
    </row>
    <row r="623" spans="1:9" x14ac:dyDescent="0.25">
      <c r="A623" t="s">
        <v>8219</v>
      </c>
      <c r="B623">
        <v>134</v>
      </c>
      <c r="H623" t="s">
        <v>8221</v>
      </c>
      <c r="I623">
        <v>0</v>
      </c>
    </row>
    <row r="624" spans="1:9" x14ac:dyDescent="0.25">
      <c r="A624" t="s">
        <v>8219</v>
      </c>
      <c r="B624">
        <v>14</v>
      </c>
      <c r="H624" t="s">
        <v>8221</v>
      </c>
      <c r="I624">
        <v>0</v>
      </c>
    </row>
    <row r="625" spans="1:9" x14ac:dyDescent="0.25">
      <c r="A625" t="s">
        <v>8219</v>
      </c>
      <c r="B625">
        <v>78</v>
      </c>
      <c r="H625" t="s">
        <v>8221</v>
      </c>
      <c r="I625">
        <v>3</v>
      </c>
    </row>
    <row r="626" spans="1:9" x14ac:dyDescent="0.25">
      <c r="A626" t="s">
        <v>8219</v>
      </c>
      <c r="B626">
        <v>112</v>
      </c>
      <c r="H626" t="s">
        <v>8221</v>
      </c>
      <c r="I626">
        <v>0</v>
      </c>
    </row>
    <row r="627" spans="1:9" x14ac:dyDescent="0.25">
      <c r="A627" t="s">
        <v>8219</v>
      </c>
      <c r="B627">
        <v>34</v>
      </c>
      <c r="H627" t="s">
        <v>8221</v>
      </c>
      <c r="I627">
        <v>0</v>
      </c>
    </row>
    <row r="628" spans="1:9" x14ac:dyDescent="0.25">
      <c r="A628" t="s">
        <v>8219</v>
      </c>
      <c r="B628">
        <v>19</v>
      </c>
      <c r="H628" t="s">
        <v>8221</v>
      </c>
      <c r="I628">
        <v>1</v>
      </c>
    </row>
    <row r="629" spans="1:9" x14ac:dyDescent="0.25">
      <c r="A629" t="s">
        <v>8219</v>
      </c>
      <c r="B629">
        <v>13</v>
      </c>
      <c r="H629" t="s">
        <v>8221</v>
      </c>
      <c r="I629">
        <v>6</v>
      </c>
    </row>
    <row r="630" spans="1:9" x14ac:dyDescent="0.25">
      <c r="A630" t="s">
        <v>8219</v>
      </c>
      <c r="B630">
        <v>104</v>
      </c>
      <c r="H630" t="s">
        <v>8221</v>
      </c>
      <c r="I630">
        <v>1</v>
      </c>
    </row>
    <row r="631" spans="1:9" x14ac:dyDescent="0.25">
      <c r="A631" t="s">
        <v>8219</v>
      </c>
      <c r="B631">
        <v>52</v>
      </c>
      <c r="H631" t="s">
        <v>8221</v>
      </c>
      <c r="I631">
        <v>2</v>
      </c>
    </row>
    <row r="632" spans="1:9" x14ac:dyDescent="0.25">
      <c r="A632" t="s">
        <v>8219</v>
      </c>
      <c r="B632">
        <v>17</v>
      </c>
      <c r="H632" t="s">
        <v>8221</v>
      </c>
      <c r="I632">
        <v>0</v>
      </c>
    </row>
    <row r="633" spans="1:9" x14ac:dyDescent="0.25">
      <c r="A633" t="s">
        <v>8219</v>
      </c>
      <c r="B633">
        <v>82</v>
      </c>
      <c r="H633" t="s">
        <v>8221</v>
      </c>
      <c r="I633">
        <v>3</v>
      </c>
    </row>
    <row r="634" spans="1:9" x14ac:dyDescent="0.25">
      <c r="A634" t="s">
        <v>8219</v>
      </c>
      <c r="B634">
        <v>73</v>
      </c>
      <c r="H634" t="s">
        <v>8221</v>
      </c>
      <c r="I634">
        <v>3</v>
      </c>
    </row>
    <row r="635" spans="1:9" x14ac:dyDescent="0.25">
      <c r="A635" t="s">
        <v>8219</v>
      </c>
      <c r="B635">
        <v>158</v>
      </c>
      <c r="H635" t="s">
        <v>8221</v>
      </c>
      <c r="I635">
        <v>0</v>
      </c>
    </row>
    <row r="636" spans="1:9" x14ac:dyDescent="0.25">
      <c r="A636" t="s">
        <v>8219</v>
      </c>
      <c r="B636">
        <v>65</v>
      </c>
      <c r="H636" t="s">
        <v>8221</v>
      </c>
      <c r="I636">
        <v>6</v>
      </c>
    </row>
    <row r="637" spans="1:9" x14ac:dyDescent="0.25">
      <c r="A637" t="s">
        <v>8219</v>
      </c>
      <c r="B637">
        <v>184</v>
      </c>
      <c r="H637" t="s">
        <v>8221</v>
      </c>
      <c r="I637">
        <v>0</v>
      </c>
    </row>
    <row r="638" spans="1:9" x14ac:dyDescent="0.25">
      <c r="A638" t="s">
        <v>8219</v>
      </c>
      <c r="B638">
        <v>34</v>
      </c>
      <c r="H638" t="s">
        <v>8221</v>
      </c>
      <c r="I638">
        <v>19</v>
      </c>
    </row>
    <row r="639" spans="1:9" x14ac:dyDescent="0.25">
      <c r="A639" t="s">
        <v>8219</v>
      </c>
      <c r="B639">
        <v>240</v>
      </c>
      <c r="H639" t="s">
        <v>8221</v>
      </c>
      <c r="I639">
        <v>1</v>
      </c>
    </row>
    <row r="640" spans="1:9" x14ac:dyDescent="0.25">
      <c r="A640" t="s">
        <v>8219</v>
      </c>
      <c r="B640">
        <v>113</v>
      </c>
      <c r="H640" t="s">
        <v>8221</v>
      </c>
      <c r="I640">
        <v>2</v>
      </c>
    </row>
    <row r="641" spans="1:9" x14ac:dyDescent="0.25">
      <c r="A641" t="s">
        <v>8219</v>
      </c>
      <c r="B641">
        <v>66</v>
      </c>
      <c r="H641" t="s">
        <v>8221</v>
      </c>
      <c r="I641">
        <v>0</v>
      </c>
    </row>
    <row r="642" spans="1:9" x14ac:dyDescent="0.25">
      <c r="A642" t="s">
        <v>8219</v>
      </c>
      <c r="B642">
        <v>340</v>
      </c>
      <c r="H642" t="s">
        <v>8221</v>
      </c>
      <c r="I642">
        <v>11</v>
      </c>
    </row>
    <row r="643" spans="1:9" x14ac:dyDescent="0.25">
      <c r="A643" t="s">
        <v>8219</v>
      </c>
      <c r="B643">
        <v>150</v>
      </c>
      <c r="H643" t="s">
        <v>8221</v>
      </c>
      <c r="I643">
        <v>0</v>
      </c>
    </row>
    <row r="644" spans="1:9" x14ac:dyDescent="0.25">
      <c r="A644" t="s">
        <v>8219</v>
      </c>
      <c r="B644">
        <v>25</v>
      </c>
      <c r="H644" t="s">
        <v>8221</v>
      </c>
      <c r="I644">
        <v>0</v>
      </c>
    </row>
    <row r="645" spans="1:9" x14ac:dyDescent="0.25">
      <c r="A645" t="s">
        <v>8219</v>
      </c>
      <c r="B645">
        <v>234</v>
      </c>
      <c r="H645" t="s">
        <v>8221</v>
      </c>
      <c r="I645">
        <v>1</v>
      </c>
    </row>
    <row r="646" spans="1:9" x14ac:dyDescent="0.25">
      <c r="A646" t="s">
        <v>8219</v>
      </c>
      <c r="B646">
        <v>2602</v>
      </c>
      <c r="H646" t="s">
        <v>8221</v>
      </c>
      <c r="I646">
        <v>3</v>
      </c>
    </row>
    <row r="647" spans="1:9" x14ac:dyDescent="0.25">
      <c r="A647" t="s">
        <v>8219</v>
      </c>
      <c r="B647">
        <v>248</v>
      </c>
      <c r="H647" t="s">
        <v>8221</v>
      </c>
      <c r="I647">
        <v>1</v>
      </c>
    </row>
    <row r="648" spans="1:9" x14ac:dyDescent="0.25">
      <c r="A648" t="s">
        <v>8219</v>
      </c>
      <c r="B648">
        <v>600</v>
      </c>
      <c r="H648" t="s">
        <v>8221</v>
      </c>
      <c r="I648">
        <v>15</v>
      </c>
    </row>
    <row r="649" spans="1:9" x14ac:dyDescent="0.25">
      <c r="A649" t="s">
        <v>8219</v>
      </c>
      <c r="B649">
        <v>293</v>
      </c>
      <c r="H649" t="s">
        <v>8221</v>
      </c>
      <c r="I649">
        <v>2</v>
      </c>
    </row>
    <row r="650" spans="1:9" x14ac:dyDescent="0.25">
      <c r="A650" t="s">
        <v>8219</v>
      </c>
      <c r="B650">
        <v>321</v>
      </c>
      <c r="H650" t="s">
        <v>8221</v>
      </c>
      <c r="I650">
        <v>1</v>
      </c>
    </row>
    <row r="651" spans="1:9" x14ac:dyDescent="0.25">
      <c r="A651" t="s">
        <v>8219</v>
      </c>
      <c r="B651">
        <v>81</v>
      </c>
      <c r="H651" t="s">
        <v>8221</v>
      </c>
      <c r="I651">
        <v>1</v>
      </c>
    </row>
    <row r="652" spans="1:9" x14ac:dyDescent="0.25">
      <c r="A652" t="s">
        <v>8219</v>
      </c>
      <c r="B652">
        <v>343</v>
      </c>
      <c r="H652" t="s">
        <v>8221</v>
      </c>
      <c r="I652">
        <v>0</v>
      </c>
    </row>
    <row r="653" spans="1:9" x14ac:dyDescent="0.25">
      <c r="A653" t="s">
        <v>8219</v>
      </c>
      <c r="B653">
        <v>336</v>
      </c>
      <c r="H653" t="s">
        <v>8221</v>
      </c>
      <c r="I653">
        <v>1</v>
      </c>
    </row>
    <row r="654" spans="1:9" x14ac:dyDescent="0.25">
      <c r="A654" t="s">
        <v>8219</v>
      </c>
      <c r="B654">
        <v>47</v>
      </c>
      <c r="H654" t="s">
        <v>8221</v>
      </c>
      <c r="I654">
        <v>11</v>
      </c>
    </row>
    <row r="655" spans="1:9" x14ac:dyDescent="0.25">
      <c r="A655" t="s">
        <v>8219</v>
      </c>
      <c r="B655">
        <v>76</v>
      </c>
      <c r="H655" t="s">
        <v>8221</v>
      </c>
      <c r="I655">
        <v>0</v>
      </c>
    </row>
    <row r="656" spans="1:9" x14ac:dyDescent="0.25">
      <c r="A656" t="s">
        <v>8219</v>
      </c>
      <c r="B656">
        <v>441</v>
      </c>
      <c r="H656" t="s">
        <v>8221</v>
      </c>
      <c r="I656">
        <v>1</v>
      </c>
    </row>
    <row r="657" spans="1:9" x14ac:dyDescent="0.25">
      <c r="A657" t="s">
        <v>8219</v>
      </c>
      <c r="B657">
        <v>916</v>
      </c>
      <c r="H657" t="s">
        <v>8221</v>
      </c>
      <c r="I657">
        <v>6</v>
      </c>
    </row>
    <row r="658" spans="1:9" x14ac:dyDescent="0.25">
      <c r="A658" t="s">
        <v>8219</v>
      </c>
      <c r="B658">
        <v>369</v>
      </c>
      <c r="H658" t="s">
        <v>8221</v>
      </c>
      <c r="I658">
        <v>7</v>
      </c>
    </row>
    <row r="659" spans="1:9" x14ac:dyDescent="0.25">
      <c r="A659" t="s">
        <v>8219</v>
      </c>
      <c r="B659">
        <v>20242</v>
      </c>
      <c r="H659" t="s">
        <v>8221</v>
      </c>
      <c r="I659">
        <v>0</v>
      </c>
    </row>
    <row r="660" spans="1:9" x14ac:dyDescent="0.25">
      <c r="A660" t="s">
        <v>8219</v>
      </c>
      <c r="B660">
        <v>71</v>
      </c>
      <c r="H660" t="s">
        <v>8221</v>
      </c>
      <c r="I660">
        <v>16</v>
      </c>
    </row>
    <row r="661" spans="1:9" x14ac:dyDescent="0.25">
      <c r="A661" t="s">
        <v>8219</v>
      </c>
      <c r="B661">
        <v>635</v>
      </c>
      <c r="H661" t="s">
        <v>8221</v>
      </c>
      <c r="I661">
        <v>0</v>
      </c>
    </row>
    <row r="662" spans="1:9" x14ac:dyDescent="0.25">
      <c r="A662" t="s">
        <v>8219</v>
      </c>
      <c r="B662">
        <v>885</v>
      </c>
      <c r="H662" t="s">
        <v>8221</v>
      </c>
      <c r="I662">
        <v>0</v>
      </c>
    </row>
    <row r="663" spans="1:9" x14ac:dyDescent="0.25">
      <c r="A663" t="s">
        <v>8219</v>
      </c>
      <c r="B663">
        <v>329</v>
      </c>
      <c r="H663" t="s">
        <v>8221</v>
      </c>
      <c r="I663">
        <v>0</v>
      </c>
    </row>
    <row r="664" spans="1:9" x14ac:dyDescent="0.25">
      <c r="A664" t="s">
        <v>8219</v>
      </c>
      <c r="B664">
        <v>71</v>
      </c>
      <c r="H664" t="s">
        <v>8221</v>
      </c>
      <c r="I664">
        <v>12</v>
      </c>
    </row>
    <row r="665" spans="1:9" x14ac:dyDescent="0.25">
      <c r="A665" t="s">
        <v>8219</v>
      </c>
      <c r="B665">
        <v>269</v>
      </c>
      <c r="H665" t="s">
        <v>8221</v>
      </c>
      <c r="I665">
        <v>1</v>
      </c>
    </row>
    <row r="666" spans="1:9" x14ac:dyDescent="0.25">
      <c r="A666" t="s">
        <v>8219</v>
      </c>
      <c r="B666">
        <v>345</v>
      </c>
      <c r="H666" t="s">
        <v>8221</v>
      </c>
      <c r="I666">
        <v>3</v>
      </c>
    </row>
    <row r="667" spans="1:9" x14ac:dyDescent="0.25">
      <c r="A667" t="s">
        <v>8219</v>
      </c>
      <c r="B667">
        <v>43</v>
      </c>
      <c r="H667" t="s">
        <v>8221</v>
      </c>
      <c r="I667">
        <v>1</v>
      </c>
    </row>
    <row r="668" spans="1:9" x14ac:dyDescent="0.25">
      <c r="A668" t="s">
        <v>8219</v>
      </c>
      <c r="B668">
        <v>33</v>
      </c>
      <c r="H668" t="s">
        <v>8221</v>
      </c>
      <c r="I668">
        <v>4</v>
      </c>
    </row>
    <row r="669" spans="1:9" x14ac:dyDescent="0.25">
      <c r="A669" t="s">
        <v>8219</v>
      </c>
      <c r="B669">
        <v>211</v>
      </c>
      <c r="H669" t="s">
        <v>8221</v>
      </c>
      <c r="I669">
        <v>1</v>
      </c>
    </row>
    <row r="670" spans="1:9" x14ac:dyDescent="0.25">
      <c r="A670" t="s">
        <v>8219</v>
      </c>
      <c r="B670">
        <v>196</v>
      </c>
      <c r="H670" t="s">
        <v>8221</v>
      </c>
      <c r="I670">
        <v>3</v>
      </c>
    </row>
    <row r="671" spans="1:9" x14ac:dyDescent="0.25">
      <c r="A671" t="s">
        <v>8219</v>
      </c>
      <c r="B671">
        <v>405</v>
      </c>
      <c r="H671" t="s">
        <v>8221</v>
      </c>
      <c r="I671">
        <v>1</v>
      </c>
    </row>
    <row r="672" spans="1:9" x14ac:dyDescent="0.25">
      <c r="A672" t="s">
        <v>8219</v>
      </c>
      <c r="B672">
        <v>206</v>
      </c>
      <c r="H672" t="s">
        <v>8221</v>
      </c>
      <c r="I672">
        <v>0</v>
      </c>
    </row>
    <row r="673" spans="1:9" x14ac:dyDescent="0.25">
      <c r="A673" t="s">
        <v>8219</v>
      </c>
      <c r="B673">
        <v>335</v>
      </c>
      <c r="H673" t="s">
        <v>8221</v>
      </c>
      <c r="I673">
        <v>12</v>
      </c>
    </row>
    <row r="674" spans="1:9" x14ac:dyDescent="0.25">
      <c r="A674" t="s">
        <v>8219</v>
      </c>
      <c r="B674">
        <v>215</v>
      </c>
      <c r="H674" t="s">
        <v>8221</v>
      </c>
      <c r="I674">
        <v>0</v>
      </c>
    </row>
    <row r="675" spans="1:9" x14ac:dyDescent="0.25">
      <c r="A675" t="s">
        <v>8219</v>
      </c>
      <c r="B675">
        <v>176</v>
      </c>
      <c r="H675" t="s">
        <v>8221</v>
      </c>
      <c r="I675">
        <v>1</v>
      </c>
    </row>
    <row r="676" spans="1:9" x14ac:dyDescent="0.25">
      <c r="A676" t="s">
        <v>8219</v>
      </c>
      <c r="B676">
        <v>555</v>
      </c>
      <c r="H676" t="s">
        <v>8221</v>
      </c>
      <c r="I676">
        <v>0</v>
      </c>
    </row>
    <row r="677" spans="1:9" x14ac:dyDescent="0.25">
      <c r="A677" t="s">
        <v>8219</v>
      </c>
      <c r="B677">
        <v>116</v>
      </c>
      <c r="H677" t="s">
        <v>8221</v>
      </c>
      <c r="I677">
        <v>0</v>
      </c>
    </row>
    <row r="678" spans="1:9" x14ac:dyDescent="0.25">
      <c r="A678" t="s">
        <v>8219</v>
      </c>
      <c r="B678">
        <v>615</v>
      </c>
      <c r="H678" t="s">
        <v>8221</v>
      </c>
      <c r="I678">
        <v>2</v>
      </c>
    </row>
    <row r="679" spans="1:9" x14ac:dyDescent="0.25">
      <c r="A679" t="s">
        <v>8219</v>
      </c>
      <c r="B679">
        <v>236</v>
      </c>
      <c r="H679" t="s">
        <v>8221</v>
      </c>
      <c r="I679">
        <v>92</v>
      </c>
    </row>
    <row r="680" spans="1:9" x14ac:dyDescent="0.25">
      <c r="A680" t="s">
        <v>8219</v>
      </c>
      <c r="B680">
        <v>145</v>
      </c>
      <c r="H680" t="s">
        <v>8221</v>
      </c>
      <c r="I680">
        <v>0</v>
      </c>
    </row>
    <row r="681" spans="1:9" x14ac:dyDescent="0.25">
      <c r="A681" t="s">
        <v>8219</v>
      </c>
      <c r="B681">
        <v>167</v>
      </c>
      <c r="H681" t="s">
        <v>8221</v>
      </c>
      <c r="I681">
        <v>3</v>
      </c>
    </row>
    <row r="682" spans="1:9" x14ac:dyDescent="0.25">
      <c r="A682" t="s">
        <v>8219</v>
      </c>
      <c r="B682">
        <v>235</v>
      </c>
      <c r="H682" t="s">
        <v>8221</v>
      </c>
      <c r="I682">
        <v>10</v>
      </c>
    </row>
    <row r="683" spans="1:9" x14ac:dyDescent="0.25">
      <c r="A683" t="s">
        <v>8219</v>
      </c>
      <c r="B683">
        <v>452</v>
      </c>
      <c r="H683" t="s">
        <v>8221</v>
      </c>
      <c r="I683">
        <v>7</v>
      </c>
    </row>
    <row r="684" spans="1:9" x14ac:dyDescent="0.25">
      <c r="A684" t="s">
        <v>8219</v>
      </c>
      <c r="B684">
        <v>241</v>
      </c>
      <c r="H684" t="s">
        <v>8221</v>
      </c>
      <c r="I684">
        <v>3</v>
      </c>
    </row>
    <row r="685" spans="1:9" x14ac:dyDescent="0.25">
      <c r="A685" t="s">
        <v>8219</v>
      </c>
      <c r="B685">
        <v>28</v>
      </c>
      <c r="H685" t="s">
        <v>8221</v>
      </c>
      <c r="I685">
        <v>0</v>
      </c>
    </row>
    <row r="686" spans="1:9" x14ac:dyDescent="0.25">
      <c r="A686" t="s">
        <v>8219</v>
      </c>
      <c r="B686">
        <v>140</v>
      </c>
      <c r="H686" t="s">
        <v>8221</v>
      </c>
      <c r="I686">
        <v>1</v>
      </c>
    </row>
    <row r="687" spans="1:9" x14ac:dyDescent="0.25">
      <c r="A687" t="s">
        <v>8219</v>
      </c>
      <c r="B687">
        <v>280</v>
      </c>
      <c r="H687" t="s">
        <v>8221</v>
      </c>
      <c r="I687">
        <v>0</v>
      </c>
    </row>
    <row r="688" spans="1:9" x14ac:dyDescent="0.25">
      <c r="A688" t="s">
        <v>8219</v>
      </c>
      <c r="B688">
        <v>70</v>
      </c>
      <c r="H688" t="s">
        <v>8221</v>
      </c>
      <c r="I688">
        <v>9</v>
      </c>
    </row>
    <row r="689" spans="1:9" x14ac:dyDescent="0.25">
      <c r="A689" t="s">
        <v>8219</v>
      </c>
      <c r="B689">
        <v>160</v>
      </c>
      <c r="H689" t="s">
        <v>8221</v>
      </c>
      <c r="I689">
        <v>2</v>
      </c>
    </row>
    <row r="690" spans="1:9" x14ac:dyDescent="0.25">
      <c r="A690" t="s">
        <v>8219</v>
      </c>
      <c r="B690">
        <v>141</v>
      </c>
      <c r="H690" t="s">
        <v>8221</v>
      </c>
      <c r="I690">
        <v>1</v>
      </c>
    </row>
    <row r="691" spans="1:9" x14ac:dyDescent="0.25">
      <c r="A691" t="s">
        <v>8219</v>
      </c>
      <c r="B691">
        <v>874</v>
      </c>
      <c r="H691" t="s">
        <v>8221</v>
      </c>
      <c r="I691">
        <v>2</v>
      </c>
    </row>
    <row r="692" spans="1:9" x14ac:dyDescent="0.25">
      <c r="A692" t="s">
        <v>8219</v>
      </c>
      <c r="B692">
        <v>73</v>
      </c>
      <c r="H692" t="s">
        <v>8221</v>
      </c>
      <c r="I692">
        <v>11</v>
      </c>
    </row>
    <row r="693" spans="1:9" x14ac:dyDescent="0.25">
      <c r="A693" t="s">
        <v>8219</v>
      </c>
      <c r="B693">
        <v>294</v>
      </c>
      <c r="H693" t="s">
        <v>8221</v>
      </c>
      <c r="I693">
        <v>0</v>
      </c>
    </row>
    <row r="694" spans="1:9" x14ac:dyDescent="0.25">
      <c r="A694" t="s">
        <v>8219</v>
      </c>
      <c r="B694">
        <v>740</v>
      </c>
      <c r="H694" t="s">
        <v>8221</v>
      </c>
      <c r="I694">
        <v>0</v>
      </c>
    </row>
    <row r="695" spans="1:9" x14ac:dyDescent="0.25">
      <c r="A695" t="s">
        <v>8219</v>
      </c>
      <c r="B695">
        <v>369</v>
      </c>
      <c r="H695" t="s">
        <v>8221</v>
      </c>
      <c r="I695">
        <v>9</v>
      </c>
    </row>
    <row r="696" spans="1:9" x14ac:dyDescent="0.25">
      <c r="A696" t="s">
        <v>8219</v>
      </c>
      <c r="B696">
        <v>110</v>
      </c>
      <c r="H696" t="s">
        <v>8221</v>
      </c>
      <c r="I696">
        <v>0</v>
      </c>
    </row>
    <row r="697" spans="1:9" x14ac:dyDescent="0.25">
      <c r="A697" t="s">
        <v>8219</v>
      </c>
      <c r="B697">
        <v>455</v>
      </c>
      <c r="H697" t="s">
        <v>8221</v>
      </c>
      <c r="I697">
        <v>4</v>
      </c>
    </row>
    <row r="698" spans="1:9" x14ac:dyDescent="0.25">
      <c r="A698" t="s">
        <v>8219</v>
      </c>
      <c r="B698">
        <v>224</v>
      </c>
      <c r="H698" t="s">
        <v>8221</v>
      </c>
      <c r="I698">
        <v>1</v>
      </c>
    </row>
    <row r="699" spans="1:9" x14ac:dyDescent="0.25">
      <c r="A699" t="s">
        <v>8219</v>
      </c>
      <c r="B699">
        <v>46</v>
      </c>
      <c r="H699" t="s">
        <v>8221</v>
      </c>
      <c r="I699">
        <v>2</v>
      </c>
    </row>
    <row r="700" spans="1:9" x14ac:dyDescent="0.25">
      <c r="A700" t="s">
        <v>8219</v>
      </c>
      <c r="B700">
        <v>284</v>
      </c>
      <c r="H700" t="s">
        <v>8221</v>
      </c>
      <c r="I700">
        <v>0</v>
      </c>
    </row>
    <row r="701" spans="1:9" x14ac:dyDescent="0.25">
      <c r="A701" t="s">
        <v>8219</v>
      </c>
      <c r="B701">
        <v>98</v>
      </c>
      <c r="H701" t="s">
        <v>8221</v>
      </c>
      <c r="I701">
        <v>1</v>
      </c>
    </row>
    <row r="702" spans="1:9" x14ac:dyDescent="0.25">
      <c r="A702" t="s">
        <v>8219</v>
      </c>
      <c r="B702">
        <v>56</v>
      </c>
      <c r="H702" t="s">
        <v>8221</v>
      </c>
      <c r="I702">
        <v>17</v>
      </c>
    </row>
    <row r="703" spans="1:9" x14ac:dyDescent="0.25">
      <c r="A703" t="s">
        <v>8219</v>
      </c>
      <c r="B703">
        <v>32</v>
      </c>
      <c r="H703" t="s">
        <v>8221</v>
      </c>
      <c r="I703">
        <v>2</v>
      </c>
    </row>
    <row r="704" spans="1:9" x14ac:dyDescent="0.25">
      <c r="A704" t="s">
        <v>8219</v>
      </c>
      <c r="B704">
        <v>30</v>
      </c>
      <c r="H704" t="s">
        <v>8221</v>
      </c>
      <c r="I704">
        <v>3</v>
      </c>
    </row>
    <row r="705" spans="1:9" x14ac:dyDescent="0.25">
      <c r="A705" t="s">
        <v>8219</v>
      </c>
      <c r="B705">
        <v>70</v>
      </c>
      <c r="H705" t="s">
        <v>8221</v>
      </c>
      <c r="I705">
        <v>41</v>
      </c>
    </row>
    <row r="706" spans="1:9" x14ac:dyDescent="0.25">
      <c r="A706" t="s">
        <v>8219</v>
      </c>
      <c r="B706">
        <v>44</v>
      </c>
      <c r="H706" t="s">
        <v>8221</v>
      </c>
      <c r="I706">
        <v>2</v>
      </c>
    </row>
    <row r="707" spans="1:9" x14ac:dyDescent="0.25">
      <c r="A707" t="s">
        <v>8219</v>
      </c>
      <c r="B707">
        <v>92</v>
      </c>
      <c r="H707" t="s">
        <v>8221</v>
      </c>
      <c r="I707">
        <v>3</v>
      </c>
    </row>
    <row r="708" spans="1:9" x14ac:dyDescent="0.25">
      <c r="A708" t="s">
        <v>8219</v>
      </c>
      <c r="B708">
        <v>205</v>
      </c>
      <c r="H708" t="s">
        <v>8221</v>
      </c>
      <c r="I708">
        <v>8</v>
      </c>
    </row>
    <row r="709" spans="1:9" x14ac:dyDescent="0.25">
      <c r="A709" t="s">
        <v>8219</v>
      </c>
      <c r="B709">
        <v>23</v>
      </c>
      <c r="H709" t="s">
        <v>8221</v>
      </c>
      <c r="I709">
        <v>0</v>
      </c>
    </row>
    <row r="710" spans="1:9" x14ac:dyDescent="0.25">
      <c r="A710" t="s">
        <v>8219</v>
      </c>
      <c r="B710">
        <v>4</v>
      </c>
      <c r="H710" t="s">
        <v>8221</v>
      </c>
      <c r="I710">
        <v>1</v>
      </c>
    </row>
    <row r="711" spans="1:9" x14ac:dyDescent="0.25">
      <c r="A711" t="s">
        <v>8219</v>
      </c>
      <c r="B711">
        <v>112</v>
      </c>
      <c r="H711" t="s">
        <v>8221</v>
      </c>
      <c r="I711">
        <v>3</v>
      </c>
    </row>
    <row r="712" spans="1:9" x14ac:dyDescent="0.25">
      <c r="A712" t="s">
        <v>8219</v>
      </c>
      <c r="B712">
        <v>27</v>
      </c>
      <c r="H712" t="s">
        <v>8221</v>
      </c>
      <c r="I712">
        <v>4</v>
      </c>
    </row>
    <row r="713" spans="1:9" x14ac:dyDescent="0.25">
      <c r="A713" t="s">
        <v>8219</v>
      </c>
      <c r="B713">
        <v>11</v>
      </c>
      <c r="H713" t="s">
        <v>8221</v>
      </c>
      <c r="I713">
        <v>9</v>
      </c>
    </row>
    <row r="714" spans="1:9" x14ac:dyDescent="0.25">
      <c r="A714" t="s">
        <v>8219</v>
      </c>
      <c r="B714">
        <v>26</v>
      </c>
      <c r="H714" t="s">
        <v>8221</v>
      </c>
      <c r="I714">
        <v>16</v>
      </c>
    </row>
    <row r="715" spans="1:9" x14ac:dyDescent="0.25">
      <c r="A715" t="s">
        <v>8219</v>
      </c>
      <c r="B715">
        <v>77</v>
      </c>
      <c r="H715" t="s">
        <v>8221</v>
      </c>
      <c r="I715">
        <v>1</v>
      </c>
    </row>
    <row r="716" spans="1:9" x14ac:dyDescent="0.25">
      <c r="A716" t="s">
        <v>8219</v>
      </c>
      <c r="B716">
        <v>136</v>
      </c>
      <c r="H716" t="s">
        <v>8221</v>
      </c>
      <c r="I716">
        <v>7</v>
      </c>
    </row>
    <row r="717" spans="1:9" x14ac:dyDescent="0.25">
      <c r="A717" t="s">
        <v>8219</v>
      </c>
      <c r="B717">
        <v>157</v>
      </c>
      <c r="H717" t="s">
        <v>8221</v>
      </c>
      <c r="I717">
        <v>0</v>
      </c>
    </row>
    <row r="718" spans="1:9" x14ac:dyDescent="0.25">
      <c r="A718" t="s">
        <v>8219</v>
      </c>
      <c r="B718">
        <v>158</v>
      </c>
      <c r="H718" t="s">
        <v>8221</v>
      </c>
      <c r="I718">
        <v>0</v>
      </c>
    </row>
    <row r="719" spans="1:9" x14ac:dyDescent="0.25">
      <c r="A719" t="s">
        <v>8219</v>
      </c>
      <c r="B719">
        <v>27</v>
      </c>
      <c r="H719" t="s">
        <v>8221</v>
      </c>
      <c r="I719">
        <v>0</v>
      </c>
    </row>
    <row r="720" spans="1:9" x14ac:dyDescent="0.25">
      <c r="A720" t="s">
        <v>8219</v>
      </c>
      <c r="B720">
        <v>23</v>
      </c>
      <c r="H720" t="s">
        <v>8221</v>
      </c>
      <c r="I720">
        <v>0</v>
      </c>
    </row>
    <row r="721" spans="1:9" x14ac:dyDescent="0.25">
      <c r="A721" t="s">
        <v>8219</v>
      </c>
      <c r="B721">
        <v>17</v>
      </c>
      <c r="H721" t="s">
        <v>8221</v>
      </c>
      <c r="I721">
        <v>0</v>
      </c>
    </row>
    <row r="722" spans="1:9" x14ac:dyDescent="0.25">
      <c r="A722" t="s">
        <v>8219</v>
      </c>
      <c r="B722">
        <v>37</v>
      </c>
      <c r="H722" t="s">
        <v>8221</v>
      </c>
      <c r="I722">
        <v>1</v>
      </c>
    </row>
    <row r="723" spans="1:9" x14ac:dyDescent="0.25">
      <c r="A723" t="s">
        <v>8219</v>
      </c>
      <c r="B723">
        <v>65</v>
      </c>
      <c r="H723" t="s">
        <v>8221</v>
      </c>
      <c r="I723">
        <v>2</v>
      </c>
    </row>
    <row r="724" spans="1:9" x14ac:dyDescent="0.25">
      <c r="A724" t="s">
        <v>8219</v>
      </c>
      <c r="B724">
        <v>18</v>
      </c>
      <c r="H724" t="s">
        <v>8221</v>
      </c>
      <c r="I724">
        <v>1</v>
      </c>
    </row>
    <row r="725" spans="1:9" x14ac:dyDescent="0.25">
      <c r="A725" t="s">
        <v>8219</v>
      </c>
      <c r="B725">
        <v>25</v>
      </c>
      <c r="H725" t="s">
        <v>8221</v>
      </c>
      <c r="I725">
        <v>15</v>
      </c>
    </row>
    <row r="726" spans="1:9" x14ac:dyDescent="0.25">
      <c r="A726" t="s">
        <v>8219</v>
      </c>
      <c r="B726">
        <v>104</v>
      </c>
      <c r="H726" t="s">
        <v>8221</v>
      </c>
      <c r="I726">
        <v>1</v>
      </c>
    </row>
    <row r="727" spans="1:9" x14ac:dyDescent="0.25">
      <c r="A727" t="s">
        <v>8219</v>
      </c>
      <c r="B727">
        <v>108</v>
      </c>
      <c r="H727" t="s">
        <v>8221</v>
      </c>
      <c r="I727">
        <v>1</v>
      </c>
    </row>
    <row r="728" spans="1:9" x14ac:dyDescent="0.25">
      <c r="A728" t="s">
        <v>8219</v>
      </c>
      <c r="B728">
        <v>38</v>
      </c>
      <c r="H728" t="s">
        <v>8221</v>
      </c>
      <c r="I728">
        <v>0</v>
      </c>
    </row>
    <row r="729" spans="1:9" x14ac:dyDescent="0.25">
      <c r="A729" t="s">
        <v>8219</v>
      </c>
      <c r="B729">
        <v>88</v>
      </c>
      <c r="H729" t="s">
        <v>8221</v>
      </c>
      <c r="I729">
        <v>39</v>
      </c>
    </row>
    <row r="730" spans="1:9" x14ac:dyDescent="0.25">
      <c r="A730" t="s">
        <v>8219</v>
      </c>
      <c r="B730">
        <v>82</v>
      </c>
      <c r="H730" t="s">
        <v>8221</v>
      </c>
      <c r="I730">
        <v>103</v>
      </c>
    </row>
    <row r="731" spans="1:9" x14ac:dyDescent="0.25">
      <c r="A731" t="s">
        <v>8219</v>
      </c>
      <c r="B731">
        <v>126</v>
      </c>
      <c r="H731" t="s">
        <v>8221</v>
      </c>
      <c r="I731">
        <v>0</v>
      </c>
    </row>
    <row r="732" spans="1:9" x14ac:dyDescent="0.25">
      <c r="A732" t="s">
        <v>8219</v>
      </c>
      <c r="B732">
        <v>133</v>
      </c>
      <c r="H732" t="s">
        <v>8221</v>
      </c>
      <c r="I732">
        <v>39</v>
      </c>
    </row>
    <row r="733" spans="1:9" x14ac:dyDescent="0.25">
      <c r="A733" t="s">
        <v>8219</v>
      </c>
      <c r="B733">
        <v>47</v>
      </c>
      <c r="H733" t="s">
        <v>8221</v>
      </c>
      <c r="I733">
        <v>15</v>
      </c>
    </row>
    <row r="734" spans="1:9" x14ac:dyDescent="0.25">
      <c r="A734" t="s">
        <v>8219</v>
      </c>
      <c r="B734">
        <v>58</v>
      </c>
      <c r="H734" t="s">
        <v>8221</v>
      </c>
      <c r="I734">
        <v>22</v>
      </c>
    </row>
    <row r="735" spans="1:9" x14ac:dyDescent="0.25">
      <c r="A735" t="s">
        <v>8219</v>
      </c>
      <c r="B735">
        <v>32</v>
      </c>
      <c r="H735" t="s">
        <v>8221</v>
      </c>
      <c r="I735">
        <v>92</v>
      </c>
    </row>
    <row r="736" spans="1:9" x14ac:dyDescent="0.25">
      <c r="A736" t="s">
        <v>8219</v>
      </c>
      <c r="B736">
        <v>37</v>
      </c>
      <c r="H736" t="s">
        <v>8221</v>
      </c>
      <c r="I736">
        <v>25</v>
      </c>
    </row>
    <row r="737" spans="1:9" x14ac:dyDescent="0.25">
      <c r="A737" t="s">
        <v>8219</v>
      </c>
      <c r="B737">
        <v>87</v>
      </c>
      <c r="H737" t="s">
        <v>8221</v>
      </c>
      <c r="I737">
        <v>19</v>
      </c>
    </row>
    <row r="738" spans="1:9" x14ac:dyDescent="0.25">
      <c r="A738" t="s">
        <v>8219</v>
      </c>
      <c r="B738">
        <v>15</v>
      </c>
      <c r="H738" t="s">
        <v>8221</v>
      </c>
      <c r="I738">
        <v>19</v>
      </c>
    </row>
    <row r="739" spans="1:9" x14ac:dyDescent="0.25">
      <c r="A739" t="s">
        <v>8219</v>
      </c>
      <c r="B739">
        <v>27</v>
      </c>
      <c r="H739" t="s">
        <v>8221</v>
      </c>
      <c r="I739">
        <v>13</v>
      </c>
    </row>
    <row r="740" spans="1:9" x14ac:dyDescent="0.25">
      <c r="A740" t="s">
        <v>8219</v>
      </c>
      <c r="B740">
        <v>19</v>
      </c>
      <c r="H740" t="s">
        <v>8221</v>
      </c>
      <c r="I740">
        <v>124</v>
      </c>
    </row>
    <row r="741" spans="1:9" x14ac:dyDescent="0.25">
      <c r="A741" t="s">
        <v>8219</v>
      </c>
      <c r="B741">
        <v>17</v>
      </c>
      <c r="H741" t="s">
        <v>8221</v>
      </c>
      <c r="I741">
        <v>4</v>
      </c>
    </row>
    <row r="742" spans="1:9" x14ac:dyDescent="0.25">
      <c r="A742" t="s">
        <v>8219</v>
      </c>
      <c r="B742">
        <v>26</v>
      </c>
      <c r="H742" t="s">
        <v>8221</v>
      </c>
      <c r="I742">
        <v>10</v>
      </c>
    </row>
    <row r="743" spans="1:9" x14ac:dyDescent="0.25">
      <c r="A743" t="s">
        <v>8219</v>
      </c>
      <c r="B743">
        <v>28</v>
      </c>
      <c r="H743" t="s">
        <v>8221</v>
      </c>
      <c r="I743">
        <v>15</v>
      </c>
    </row>
    <row r="744" spans="1:9" x14ac:dyDescent="0.25">
      <c r="A744" t="s">
        <v>8219</v>
      </c>
      <c r="B744">
        <v>37</v>
      </c>
      <c r="H744" t="s">
        <v>8221</v>
      </c>
      <c r="I744">
        <v>38</v>
      </c>
    </row>
    <row r="745" spans="1:9" x14ac:dyDescent="0.25">
      <c r="A745" t="s">
        <v>8219</v>
      </c>
      <c r="B745">
        <v>128</v>
      </c>
      <c r="H745" t="s">
        <v>8221</v>
      </c>
      <c r="I745">
        <v>152</v>
      </c>
    </row>
    <row r="746" spans="1:9" x14ac:dyDescent="0.25">
      <c r="A746" t="s">
        <v>8219</v>
      </c>
      <c r="B746">
        <v>10</v>
      </c>
      <c r="H746" t="s">
        <v>8221</v>
      </c>
      <c r="I746">
        <v>24</v>
      </c>
    </row>
    <row r="747" spans="1:9" x14ac:dyDescent="0.25">
      <c r="A747" t="s">
        <v>8219</v>
      </c>
      <c r="B747">
        <v>83</v>
      </c>
      <c r="H747" t="s">
        <v>8221</v>
      </c>
      <c r="I747">
        <v>76</v>
      </c>
    </row>
    <row r="748" spans="1:9" x14ac:dyDescent="0.25">
      <c r="A748" t="s">
        <v>8219</v>
      </c>
      <c r="B748">
        <v>46</v>
      </c>
      <c r="H748" t="s">
        <v>8221</v>
      </c>
      <c r="I748">
        <v>185</v>
      </c>
    </row>
    <row r="749" spans="1:9" x14ac:dyDescent="0.25">
      <c r="A749" t="s">
        <v>8219</v>
      </c>
      <c r="B749">
        <v>90</v>
      </c>
      <c r="H749" t="s">
        <v>8221</v>
      </c>
      <c r="I749">
        <v>33</v>
      </c>
    </row>
    <row r="750" spans="1:9" x14ac:dyDescent="0.25">
      <c r="A750" t="s">
        <v>8219</v>
      </c>
      <c r="B750">
        <v>81</v>
      </c>
      <c r="H750" t="s">
        <v>8221</v>
      </c>
      <c r="I750">
        <v>108</v>
      </c>
    </row>
    <row r="751" spans="1:9" x14ac:dyDescent="0.25">
      <c r="A751" t="s">
        <v>8219</v>
      </c>
      <c r="B751">
        <v>32</v>
      </c>
      <c r="H751" t="s">
        <v>8221</v>
      </c>
      <c r="I751">
        <v>29</v>
      </c>
    </row>
    <row r="752" spans="1:9" x14ac:dyDescent="0.25">
      <c r="A752" t="s">
        <v>8219</v>
      </c>
      <c r="B752">
        <v>20</v>
      </c>
      <c r="H752" t="s">
        <v>8221</v>
      </c>
      <c r="I752">
        <v>24</v>
      </c>
    </row>
    <row r="753" spans="1:9" x14ac:dyDescent="0.25">
      <c r="A753" t="s">
        <v>8219</v>
      </c>
      <c r="B753">
        <v>70</v>
      </c>
      <c r="H753" t="s">
        <v>8221</v>
      </c>
      <c r="I753">
        <v>4</v>
      </c>
    </row>
    <row r="754" spans="1:9" x14ac:dyDescent="0.25">
      <c r="A754" t="s">
        <v>8219</v>
      </c>
      <c r="B754">
        <v>168</v>
      </c>
      <c r="H754" t="s">
        <v>8221</v>
      </c>
      <c r="I754">
        <v>4</v>
      </c>
    </row>
    <row r="755" spans="1:9" x14ac:dyDescent="0.25">
      <c r="A755" t="s">
        <v>8219</v>
      </c>
      <c r="B755">
        <v>34</v>
      </c>
      <c r="H755" t="s">
        <v>8221</v>
      </c>
      <c r="I755">
        <v>15</v>
      </c>
    </row>
    <row r="756" spans="1:9" x14ac:dyDescent="0.25">
      <c r="A756" t="s">
        <v>8219</v>
      </c>
      <c r="B756">
        <v>48</v>
      </c>
      <c r="H756" t="s">
        <v>8221</v>
      </c>
      <c r="I756">
        <v>4</v>
      </c>
    </row>
    <row r="757" spans="1:9" x14ac:dyDescent="0.25">
      <c r="A757" t="s">
        <v>8219</v>
      </c>
      <c r="B757">
        <v>48</v>
      </c>
      <c r="H757" t="s">
        <v>8221</v>
      </c>
      <c r="I757">
        <v>139</v>
      </c>
    </row>
    <row r="758" spans="1:9" x14ac:dyDescent="0.25">
      <c r="A758" t="s">
        <v>8219</v>
      </c>
      <c r="B758">
        <v>221</v>
      </c>
      <c r="H758" t="s">
        <v>8221</v>
      </c>
      <c r="I758">
        <v>2</v>
      </c>
    </row>
    <row r="759" spans="1:9" x14ac:dyDescent="0.25">
      <c r="A759" t="s">
        <v>8219</v>
      </c>
      <c r="B759">
        <v>107</v>
      </c>
      <c r="H759" t="s">
        <v>8221</v>
      </c>
      <c r="I759">
        <v>18</v>
      </c>
    </row>
    <row r="760" spans="1:9" x14ac:dyDescent="0.25">
      <c r="A760" t="s">
        <v>8219</v>
      </c>
      <c r="B760">
        <v>45</v>
      </c>
      <c r="H760" t="s">
        <v>8221</v>
      </c>
      <c r="I760">
        <v>81</v>
      </c>
    </row>
    <row r="761" spans="1:9" x14ac:dyDescent="0.25">
      <c r="A761" t="s">
        <v>8219</v>
      </c>
      <c r="B761">
        <v>36</v>
      </c>
      <c r="H761" t="s">
        <v>8221</v>
      </c>
      <c r="I761">
        <v>86</v>
      </c>
    </row>
    <row r="762" spans="1:9" x14ac:dyDescent="0.25">
      <c r="A762" t="s">
        <v>8219</v>
      </c>
      <c r="B762">
        <v>101</v>
      </c>
      <c r="H762" t="s">
        <v>8221</v>
      </c>
      <c r="I762">
        <v>140</v>
      </c>
    </row>
    <row r="763" spans="1:9" x14ac:dyDescent="0.25">
      <c r="A763" t="s">
        <v>8219</v>
      </c>
      <c r="B763">
        <v>62</v>
      </c>
      <c r="H763" t="s">
        <v>8221</v>
      </c>
      <c r="I763">
        <v>37</v>
      </c>
    </row>
    <row r="764" spans="1:9" x14ac:dyDescent="0.25">
      <c r="A764" t="s">
        <v>8219</v>
      </c>
      <c r="B764">
        <v>32</v>
      </c>
      <c r="H764" t="s">
        <v>8221</v>
      </c>
      <c r="I764">
        <v>6</v>
      </c>
    </row>
    <row r="765" spans="1:9" x14ac:dyDescent="0.25">
      <c r="A765" t="s">
        <v>8219</v>
      </c>
      <c r="B765">
        <v>89</v>
      </c>
      <c r="H765" t="s">
        <v>8221</v>
      </c>
      <c r="I765">
        <v>113</v>
      </c>
    </row>
    <row r="766" spans="1:9" x14ac:dyDescent="0.25">
      <c r="A766" t="s">
        <v>8219</v>
      </c>
      <c r="B766">
        <v>93</v>
      </c>
      <c r="H766" t="s">
        <v>8221</v>
      </c>
      <c r="I766">
        <v>37</v>
      </c>
    </row>
    <row r="767" spans="1:9" x14ac:dyDescent="0.25">
      <c r="A767" t="s">
        <v>8219</v>
      </c>
      <c r="B767">
        <v>98</v>
      </c>
      <c r="H767" t="s">
        <v>8221</v>
      </c>
      <c r="I767">
        <v>18</v>
      </c>
    </row>
    <row r="768" spans="1:9" x14ac:dyDescent="0.25">
      <c r="A768" t="s">
        <v>8219</v>
      </c>
      <c r="B768">
        <v>82</v>
      </c>
      <c r="H768" t="s">
        <v>8221</v>
      </c>
      <c r="I768">
        <v>75</v>
      </c>
    </row>
    <row r="769" spans="1:9" x14ac:dyDescent="0.25">
      <c r="A769" t="s">
        <v>8219</v>
      </c>
      <c r="B769">
        <v>116</v>
      </c>
      <c r="H769" t="s">
        <v>8221</v>
      </c>
      <c r="I769">
        <v>52</v>
      </c>
    </row>
    <row r="770" spans="1:9" x14ac:dyDescent="0.25">
      <c r="A770" t="s">
        <v>8219</v>
      </c>
      <c r="B770">
        <v>52</v>
      </c>
      <c r="H770" t="s">
        <v>8221</v>
      </c>
      <c r="I770">
        <v>122</v>
      </c>
    </row>
    <row r="771" spans="1:9" x14ac:dyDescent="0.25">
      <c r="A771" t="s">
        <v>8219</v>
      </c>
      <c r="B771">
        <v>23</v>
      </c>
      <c r="H771" t="s">
        <v>8221</v>
      </c>
      <c r="I771">
        <v>8</v>
      </c>
    </row>
    <row r="772" spans="1:9" x14ac:dyDescent="0.25">
      <c r="A772" t="s">
        <v>8219</v>
      </c>
      <c r="B772">
        <v>77</v>
      </c>
      <c r="H772" t="s">
        <v>8221</v>
      </c>
      <c r="I772">
        <v>8</v>
      </c>
    </row>
    <row r="773" spans="1:9" x14ac:dyDescent="0.25">
      <c r="A773" t="s">
        <v>8219</v>
      </c>
      <c r="B773">
        <v>49</v>
      </c>
      <c r="H773" t="s">
        <v>8221</v>
      </c>
      <c r="I773">
        <v>96</v>
      </c>
    </row>
    <row r="774" spans="1:9" x14ac:dyDescent="0.25">
      <c r="A774" t="s">
        <v>8219</v>
      </c>
      <c r="B774">
        <v>59</v>
      </c>
      <c r="H774" t="s">
        <v>8221</v>
      </c>
      <c r="I774">
        <v>9</v>
      </c>
    </row>
    <row r="775" spans="1:9" x14ac:dyDescent="0.25">
      <c r="A775" t="s">
        <v>8219</v>
      </c>
      <c r="B775">
        <v>113</v>
      </c>
      <c r="H775" t="s">
        <v>8221</v>
      </c>
      <c r="I775">
        <v>2</v>
      </c>
    </row>
    <row r="776" spans="1:9" x14ac:dyDescent="0.25">
      <c r="A776" t="s">
        <v>8219</v>
      </c>
      <c r="B776">
        <v>34</v>
      </c>
      <c r="H776" t="s">
        <v>8221</v>
      </c>
      <c r="I776">
        <v>26</v>
      </c>
    </row>
    <row r="777" spans="1:9" x14ac:dyDescent="0.25">
      <c r="A777" t="s">
        <v>8219</v>
      </c>
      <c r="B777">
        <v>42</v>
      </c>
      <c r="H777" t="s">
        <v>8221</v>
      </c>
      <c r="I777">
        <v>23</v>
      </c>
    </row>
    <row r="778" spans="1:9" x14ac:dyDescent="0.25">
      <c r="A778" t="s">
        <v>8219</v>
      </c>
      <c r="B778">
        <v>42</v>
      </c>
      <c r="H778" t="s">
        <v>8221</v>
      </c>
      <c r="I778">
        <v>0</v>
      </c>
    </row>
    <row r="779" spans="1:9" x14ac:dyDescent="0.25">
      <c r="A779" t="s">
        <v>8219</v>
      </c>
      <c r="B779">
        <v>49</v>
      </c>
      <c r="H779" t="s">
        <v>8221</v>
      </c>
      <c r="I779">
        <v>140</v>
      </c>
    </row>
    <row r="780" spans="1:9" x14ac:dyDescent="0.25">
      <c r="A780" t="s">
        <v>8219</v>
      </c>
      <c r="B780">
        <v>56</v>
      </c>
      <c r="H780" t="s">
        <v>8221</v>
      </c>
      <c r="I780">
        <v>0</v>
      </c>
    </row>
    <row r="781" spans="1:9" x14ac:dyDescent="0.25">
      <c r="A781" t="s">
        <v>8219</v>
      </c>
      <c r="B781">
        <v>25</v>
      </c>
      <c r="H781" t="s">
        <v>8221</v>
      </c>
      <c r="I781">
        <v>6</v>
      </c>
    </row>
    <row r="782" spans="1:9" x14ac:dyDescent="0.25">
      <c r="A782" t="s">
        <v>8219</v>
      </c>
      <c r="B782">
        <v>52</v>
      </c>
      <c r="H782" t="s">
        <v>8221</v>
      </c>
      <c r="I782">
        <v>100</v>
      </c>
    </row>
    <row r="783" spans="1:9" x14ac:dyDescent="0.25">
      <c r="A783" t="s">
        <v>8219</v>
      </c>
      <c r="B783">
        <v>34</v>
      </c>
      <c r="H783" t="s">
        <v>8221</v>
      </c>
      <c r="I783">
        <v>0</v>
      </c>
    </row>
    <row r="784" spans="1:9" x14ac:dyDescent="0.25">
      <c r="A784" t="s">
        <v>8219</v>
      </c>
      <c r="B784">
        <v>67</v>
      </c>
      <c r="H784" t="s">
        <v>8221</v>
      </c>
      <c r="I784">
        <v>4</v>
      </c>
    </row>
    <row r="785" spans="1:9" x14ac:dyDescent="0.25">
      <c r="A785" t="s">
        <v>8219</v>
      </c>
      <c r="B785">
        <v>70</v>
      </c>
      <c r="H785" t="s">
        <v>8221</v>
      </c>
      <c r="I785">
        <v>8</v>
      </c>
    </row>
    <row r="786" spans="1:9" x14ac:dyDescent="0.25">
      <c r="A786" t="s">
        <v>8219</v>
      </c>
      <c r="B786">
        <v>89</v>
      </c>
      <c r="H786" t="s">
        <v>8221</v>
      </c>
      <c r="I786">
        <v>0</v>
      </c>
    </row>
    <row r="787" spans="1:9" x14ac:dyDescent="0.25">
      <c r="A787" t="s">
        <v>8219</v>
      </c>
      <c r="B787">
        <v>107</v>
      </c>
      <c r="H787" t="s">
        <v>8221</v>
      </c>
      <c r="I787">
        <v>16</v>
      </c>
    </row>
    <row r="788" spans="1:9" x14ac:dyDescent="0.25">
      <c r="A788" t="s">
        <v>8219</v>
      </c>
      <c r="B788">
        <v>159</v>
      </c>
      <c r="H788" t="s">
        <v>8221</v>
      </c>
      <c r="I788">
        <v>2</v>
      </c>
    </row>
    <row r="789" spans="1:9" x14ac:dyDescent="0.25">
      <c r="A789" t="s">
        <v>8219</v>
      </c>
      <c r="B789">
        <v>181</v>
      </c>
      <c r="H789" t="s">
        <v>8221</v>
      </c>
      <c r="I789">
        <v>48</v>
      </c>
    </row>
    <row r="790" spans="1:9" x14ac:dyDescent="0.25">
      <c r="A790" t="s">
        <v>8219</v>
      </c>
      <c r="B790">
        <v>131</v>
      </c>
      <c r="H790" t="s">
        <v>8221</v>
      </c>
      <c r="I790">
        <v>2</v>
      </c>
    </row>
    <row r="791" spans="1:9" x14ac:dyDescent="0.25">
      <c r="A791" t="s">
        <v>8219</v>
      </c>
      <c r="B791">
        <v>125</v>
      </c>
      <c r="H791" t="s">
        <v>8221</v>
      </c>
      <c r="I791">
        <v>2</v>
      </c>
    </row>
    <row r="792" spans="1:9" x14ac:dyDescent="0.25">
      <c r="A792" t="s">
        <v>8219</v>
      </c>
      <c r="B792">
        <v>61</v>
      </c>
      <c r="H792" t="s">
        <v>8221</v>
      </c>
      <c r="I792">
        <v>1</v>
      </c>
    </row>
    <row r="793" spans="1:9" x14ac:dyDescent="0.25">
      <c r="A793" t="s">
        <v>8219</v>
      </c>
      <c r="B793">
        <v>90</v>
      </c>
      <c r="H793" t="s">
        <v>8221</v>
      </c>
      <c r="I793">
        <v>17</v>
      </c>
    </row>
    <row r="794" spans="1:9" x14ac:dyDescent="0.25">
      <c r="A794" t="s">
        <v>8219</v>
      </c>
      <c r="B794">
        <v>35</v>
      </c>
      <c r="H794" t="s">
        <v>8221</v>
      </c>
      <c r="I794">
        <v>0</v>
      </c>
    </row>
    <row r="795" spans="1:9" x14ac:dyDescent="0.25">
      <c r="A795" t="s">
        <v>8219</v>
      </c>
      <c r="B795">
        <v>90</v>
      </c>
      <c r="H795" t="s">
        <v>8221</v>
      </c>
      <c r="I795">
        <v>11</v>
      </c>
    </row>
    <row r="796" spans="1:9" x14ac:dyDescent="0.25">
      <c r="A796" t="s">
        <v>8219</v>
      </c>
      <c r="B796">
        <v>4</v>
      </c>
      <c r="H796" t="s">
        <v>8221</v>
      </c>
      <c r="I796">
        <v>95</v>
      </c>
    </row>
    <row r="797" spans="1:9" x14ac:dyDescent="0.25">
      <c r="A797" t="s">
        <v>8219</v>
      </c>
      <c r="B797">
        <v>120</v>
      </c>
      <c r="H797" t="s">
        <v>8221</v>
      </c>
      <c r="I797">
        <v>13</v>
      </c>
    </row>
    <row r="798" spans="1:9" x14ac:dyDescent="0.25">
      <c r="A798" t="s">
        <v>8219</v>
      </c>
      <c r="B798">
        <v>14</v>
      </c>
      <c r="H798" t="s">
        <v>8221</v>
      </c>
      <c r="I798">
        <v>2</v>
      </c>
    </row>
    <row r="799" spans="1:9" x14ac:dyDescent="0.25">
      <c r="A799" t="s">
        <v>8219</v>
      </c>
      <c r="B799">
        <v>27</v>
      </c>
      <c r="H799" t="s">
        <v>8221</v>
      </c>
      <c r="I799">
        <v>2</v>
      </c>
    </row>
    <row r="800" spans="1:9" x14ac:dyDescent="0.25">
      <c r="A800" t="s">
        <v>8219</v>
      </c>
      <c r="B800">
        <v>49</v>
      </c>
      <c r="H800" t="s">
        <v>8221</v>
      </c>
      <c r="I800">
        <v>3</v>
      </c>
    </row>
    <row r="801" spans="1:9" x14ac:dyDescent="0.25">
      <c r="A801" t="s">
        <v>8219</v>
      </c>
      <c r="B801">
        <v>102</v>
      </c>
      <c r="H801" t="s">
        <v>8221</v>
      </c>
      <c r="I801">
        <v>0</v>
      </c>
    </row>
    <row r="802" spans="1:9" x14ac:dyDescent="0.25">
      <c r="A802" t="s">
        <v>8219</v>
      </c>
      <c r="B802">
        <v>3</v>
      </c>
      <c r="H802" t="s">
        <v>8221</v>
      </c>
      <c r="I802">
        <v>0</v>
      </c>
    </row>
    <row r="803" spans="1:9" x14ac:dyDescent="0.25">
      <c r="A803" t="s">
        <v>8219</v>
      </c>
      <c r="B803">
        <v>25</v>
      </c>
      <c r="H803" t="s">
        <v>8221</v>
      </c>
      <c r="I803">
        <v>0</v>
      </c>
    </row>
    <row r="804" spans="1:9" x14ac:dyDescent="0.25">
      <c r="A804" t="s">
        <v>8219</v>
      </c>
      <c r="B804">
        <v>118</v>
      </c>
      <c r="H804" t="s">
        <v>8221</v>
      </c>
      <c r="I804">
        <v>2</v>
      </c>
    </row>
    <row r="805" spans="1:9" x14ac:dyDescent="0.25">
      <c r="A805" t="s">
        <v>8219</v>
      </c>
      <c r="B805">
        <v>57</v>
      </c>
      <c r="H805" t="s">
        <v>8221</v>
      </c>
      <c r="I805">
        <v>24</v>
      </c>
    </row>
    <row r="806" spans="1:9" x14ac:dyDescent="0.25">
      <c r="A806" t="s">
        <v>8219</v>
      </c>
      <c r="B806">
        <v>11</v>
      </c>
      <c r="H806" t="s">
        <v>8221</v>
      </c>
      <c r="I806">
        <v>25</v>
      </c>
    </row>
    <row r="807" spans="1:9" x14ac:dyDescent="0.25">
      <c r="A807" t="s">
        <v>8219</v>
      </c>
      <c r="B807">
        <v>33</v>
      </c>
      <c r="H807" t="s">
        <v>8221</v>
      </c>
      <c r="I807">
        <v>3</v>
      </c>
    </row>
    <row r="808" spans="1:9" x14ac:dyDescent="0.25">
      <c r="A808" t="s">
        <v>8219</v>
      </c>
      <c r="B808">
        <v>40</v>
      </c>
      <c r="H808" t="s">
        <v>8221</v>
      </c>
      <c r="I808">
        <v>41</v>
      </c>
    </row>
    <row r="809" spans="1:9" x14ac:dyDescent="0.25">
      <c r="A809" t="s">
        <v>8219</v>
      </c>
      <c r="B809">
        <v>50</v>
      </c>
      <c r="H809" t="s">
        <v>8221</v>
      </c>
      <c r="I809">
        <v>2</v>
      </c>
    </row>
    <row r="810" spans="1:9" x14ac:dyDescent="0.25">
      <c r="A810" t="s">
        <v>8219</v>
      </c>
      <c r="B810">
        <v>38</v>
      </c>
      <c r="H810" t="s">
        <v>8221</v>
      </c>
      <c r="I810">
        <v>4</v>
      </c>
    </row>
    <row r="811" spans="1:9" x14ac:dyDescent="0.25">
      <c r="A811" t="s">
        <v>8219</v>
      </c>
      <c r="B811">
        <v>96</v>
      </c>
      <c r="H811" t="s">
        <v>8221</v>
      </c>
      <c r="I811">
        <v>99</v>
      </c>
    </row>
    <row r="812" spans="1:9" x14ac:dyDescent="0.25">
      <c r="A812" t="s">
        <v>8219</v>
      </c>
      <c r="B812">
        <v>48</v>
      </c>
      <c r="H812" t="s">
        <v>8221</v>
      </c>
      <c r="I812">
        <v>4</v>
      </c>
    </row>
    <row r="813" spans="1:9" x14ac:dyDescent="0.25">
      <c r="A813" t="s">
        <v>8219</v>
      </c>
      <c r="B813">
        <v>33</v>
      </c>
      <c r="H813" t="s">
        <v>8221</v>
      </c>
      <c r="I813">
        <v>4</v>
      </c>
    </row>
    <row r="814" spans="1:9" x14ac:dyDescent="0.25">
      <c r="A814" t="s">
        <v>8219</v>
      </c>
      <c r="B814">
        <v>226</v>
      </c>
      <c r="H814" t="s">
        <v>8221</v>
      </c>
      <c r="I814">
        <v>38</v>
      </c>
    </row>
    <row r="815" spans="1:9" x14ac:dyDescent="0.25">
      <c r="A815" t="s">
        <v>8219</v>
      </c>
      <c r="B815">
        <v>14</v>
      </c>
      <c r="H815" t="s">
        <v>8221</v>
      </c>
      <c r="I815">
        <v>285</v>
      </c>
    </row>
    <row r="816" spans="1:9" x14ac:dyDescent="0.25">
      <c r="A816" t="s">
        <v>8219</v>
      </c>
      <c r="B816">
        <v>20</v>
      </c>
      <c r="H816" t="s">
        <v>8221</v>
      </c>
      <c r="I816">
        <v>1</v>
      </c>
    </row>
    <row r="817" spans="1:9" x14ac:dyDescent="0.25">
      <c r="A817" t="s">
        <v>8219</v>
      </c>
      <c r="B817">
        <v>25</v>
      </c>
      <c r="H817" t="s">
        <v>8221</v>
      </c>
      <c r="I817">
        <v>42</v>
      </c>
    </row>
    <row r="818" spans="1:9" x14ac:dyDescent="0.25">
      <c r="A818" t="s">
        <v>8219</v>
      </c>
      <c r="B818">
        <v>90</v>
      </c>
      <c r="H818" t="s">
        <v>8221</v>
      </c>
      <c r="I818">
        <v>26</v>
      </c>
    </row>
    <row r="819" spans="1:9" x14ac:dyDescent="0.25">
      <c r="A819" t="s">
        <v>8219</v>
      </c>
      <c r="B819">
        <v>11</v>
      </c>
      <c r="H819" t="s">
        <v>8221</v>
      </c>
      <c r="I819">
        <v>2</v>
      </c>
    </row>
    <row r="820" spans="1:9" x14ac:dyDescent="0.25">
      <c r="A820" t="s">
        <v>8219</v>
      </c>
      <c r="B820">
        <v>55</v>
      </c>
      <c r="H820" t="s">
        <v>8221</v>
      </c>
      <c r="I820">
        <v>4</v>
      </c>
    </row>
    <row r="821" spans="1:9" x14ac:dyDescent="0.25">
      <c r="A821" t="s">
        <v>8219</v>
      </c>
      <c r="B821">
        <v>30</v>
      </c>
      <c r="H821" t="s">
        <v>8221</v>
      </c>
      <c r="I821">
        <v>6</v>
      </c>
    </row>
    <row r="822" spans="1:9" x14ac:dyDescent="0.25">
      <c r="A822" t="s">
        <v>8219</v>
      </c>
      <c r="B822">
        <v>28</v>
      </c>
      <c r="H822" t="s">
        <v>8221</v>
      </c>
      <c r="I822">
        <v>70</v>
      </c>
    </row>
    <row r="823" spans="1:9" x14ac:dyDescent="0.25">
      <c r="A823" t="s">
        <v>8219</v>
      </c>
      <c r="B823">
        <v>45</v>
      </c>
      <c r="H823" t="s">
        <v>8221</v>
      </c>
      <c r="I823">
        <v>9</v>
      </c>
    </row>
    <row r="824" spans="1:9" x14ac:dyDescent="0.25">
      <c r="A824" t="s">
        <v>8219</v>
      </c>
      <c r="B824">
        <v>13</v>
      </c>
      <c r="H824" t="s">
        <v>8221</v>
      </c>
      <c r="I824">
        <v>8</v>
      </c>
    </row>
    <row r="825" spans="1:9" x14ac:dyDescent="0.25">
      <c r="A825" t="s">
        <v>8219</v>
      </c>
      <c r="B825">
        <v>40</v>
      </c>
      <c r="H825" t="s">
        <v>8221</v>
      </c>
      <c r="I825">
        <v>105</v>
      </c>
    </row>
    <row r="826" spans="1:9" x14ac:dyDescent="0.25">
      <c r="A826" t="s">
        <v>8219</v>
      </c>
      <c r="B826">
        <v>21</v>
      </c>
      <c r="H826" t="s">
        <v>8221</v>
      </c>
      <c r="I826">
        <v>12</v>
      </c>
    </row>
    <row r="827" spans="1:9" x14ac:dyDescent="0.25">
      <c r="A827" t="s">
        <v>8219</v>
      </c>
      <c r="B827">
        <v>134</v>
      </c>
      <c r="H827" t="s">
        <v>8221</v>
      </c>
      <c r="I827">
        <v>0</v>
      </c>
    </row>
    <row r="828" spans="1:9" x14ac:dyDescent="0.25">
      <c r="A828" t="s">
        <v>8219</v>
      </c>
      <c r="B828">
        <v>20</v>
      </c>
      <c r="H828" t="s">
        <v>8221</v>
      </c>
      <c r="I828">
        <v>16</v>
      </c>
    </row>
    <row r="829" spans="1:9" x14ac:dyDescent="0.25">
      <c r="A829" t="s">
        <v>8219</v>
      </c>
      <c r="B829">
        <v>19</v>
      </c>
      <c r="H829" t="s">
        <v>8221</v>
      </c>
      <c r="I829">
        <v>7</v>
      </c>
    </row>
    <row r="830" spans="1:9" x14ac:dyDescent="0.25">
      <c r="A830" t="s">
        <v>8219</v>
      </c>
      <c r="B830">
        <v>209</v>
      </c>
      <c r="H830" t="s">
        <v>8221</v>
      </c>
      <c r="I830">
        <v>4</v>
      </c>
    </row>
    <row r="831" spans="1:9" x14ac:dyDescent="0.25">
      <c r="A831" t="s">
        <v>8219</v>
      </c>
      <c r="B831">
        <v>38</v>
      </c>
      <c r="H831" t="s">
        <v>8221</v>
      </c>
      <c r="I831">
        <v>1</v>
      </c>
    </row>
    <row r="832" spans="1:9" x14ac:dyDescent="0.25">
      <c r="A832" t="s">
        <v>8219</v>
      </c>
      <c r="B832">
        <v>24</v>
      </c>
      <c r="H832" t="s">
        <v>8221</v>
      </c>
      <c r="I832">
        <v>28</v>
      </c>
    </row>
    <row r="833" spans="1:9" x14ac:dyDescent="0.25">
      <c r="A833" t="s">
        <v>8219</v>
      </c>
      <c r="B833">
        <v>8</v>
      </c>
      <c r="H833" t="s">
        <v>8221</v>
      </c>
      <c r="I833">
        <v>1</v>
      </c>
    </row>
    <row r="834" spans="1:9" x14ac:dyDescent="0.25">
      <c r="A834" t="s">
        <v>8219</v>
      </c>
      <c r="B834">
        <v>179</v>
      </c>
      <c r="H834" t="s">
        <v>8221</v>
      </c>
      <c r="I834">
        <v>1</v>
      </c>
    </row>
    <row r="835" spans="1:9" x14ac:dyDescent="0.25">
      <c r="A835" t="s">
        <v>8219</v>
      </c>
      <c r="B835">
        <v>26</v>
      </c>
      <c r="H835" t="s">
        <v>8221</v>
      </c>
      <c r="I835">
        <v>5</v>
      </c>
    </row>
    <row r="836" spans="1:9" x14ac:dyDescent="0.25">
      <c r="A836" t="s">
        <v>8219</v>
      </c>
      <c r="B836">
        <v>131</v>
      </c>
      <c r="H836" t="s">
        <v>8221</v>
      </c>
      <c r="I836">
        <v>3</v>
      </c>
    </row>
    <row r="837" spans="1:9" x14ac:dyDescent="0.25">
      <c r="A837" t="s">
        <v>8219</v>
      </c>
      <c r="B837">
        <v>14</v>
      </c>
      <c r="H837" t="s">
        <v>8221</v>
      </c>
      <c r="I837">
        <v>2</v>
      </c>
    </row>
    <row r="838" spans="1:9" x14ac:dyDescent="0.25">
      <c r="A838" t="s">
        <v>8219</v>
      </c>
      <c r="B838">
        <v>174</v>
      </c>
      <c r="H838" t="s">
        <v>8221</v>
      </c>
      <c r="I838">
        <v>0</v>
      </c>
    </row>
    <row r="839" spans="1:9" x14ac:dyDescent="0.25">
      <c r="A839" t="s">
        <v>8219</v>
      </c>
      <c r="B839">
        <v>191</v>
      </c>
      <c r="H839" t="s">
        <v>8221</v>
      </c>
      <c r="I839">
        <v>0</v>
      </c>
    </row>
    <row r="840" spans="1:9" x14ac:dyDescent="0.25">
      <c r="A840" t="s">
        <v>8219</v>
      </c>
      <c r="B840">
        <v>38</v>
      </c>
      <c r="H840" t="s">
        <v>8221</v>
      </c>
      <c r="I840">
        <v>3</v>
      </c>
    </row>
    <row r="841" spans="1:9" x14ac:dyDescent="0.25">
      <c r="A841" t="s">
        <v>8219</v>
      </c>
      <c r="B841">
        <v>22</v>
      </c>
      <c r="H841" t="s">
        <v>8221</v>
      </c>
      <c r="I841">
        <v>0</v>
      </c>
    </row>
    <row r="842" spans="1:9" x14ac:dyDescent="0.25">
      <c r="A842" t="s">
        <v>8219</v>
      </c>
      <c r="B842">
        <v>149</v>
      </c>
      <c r="H842" t="s">
        <v>8221</v>
      </c>
      <c r="I842">
        <v>0</v>
      </c>
    </row>
    <row r="843" spans="1:9" x14ac:dyDescent="0.25">
      <c r="A843" t="s">
        <v>8219</v>
      </c>
      <c r="B843">
        <v>56</v>
      </c>
      <c r="H843" t="s">
        <v>8221</v>
      </c>
      <c r="I843">
        <v>3</v>
      </c>
    </row>
    <row r="844" spans="1:9" x14ac:dyDescent="0.25">
      <c r="A844" t="s">
        <v>8219</v>
      </c>
      <c r="B844">
        <v>19</v>
      </c>
      <c r="H844" t="s">
        <v>8221</v>
      </c>
      <c r="I844">
        <v>7</v>
      </c>
    </row>
    <row r="845" spans="1:9" x14ac:dyDescent="0.25">
      <c r="A845" t="s">
        <v>8219</v>
      </c>
      <c r="B845">
        <v>70</v>
      </c>
      <c r="H845" t="s">
        <v>8221</v>
      </c>
      <c r="I845">
        <v>25</v>
      </c>
    </row>
    <row r="846" spans="1:9" x14ac:dyDescent="0.25">
      <c r="A846" t="s">
        <v>8219</v>
      </c>
      <c r="B846">
        <v>81</v>
      </c>
      <c r="H846" t="s">
        <v>8221</v>
      </c>
      <c r="I846">
        <v>10</v>
      </c>
    </row>
    <row r="847" spans="1:9" x14ac:dyDescent="0.25">
      <c r="A847" t="s">
        <v>8219</v>
      </c>
      <c r="B847">
        <v>32</v>
      </c>
      <c r="H847" t="s">
        <v>8221</v>
      </c>
      <c r="I847">
        <v>3</v>
      </c>
    </row>
    <row r="848" spans="1:9" x14ac:dyDescent="0.25">
      <c r="A848" t="s">
        <v>8219</v>
      </c>
      <c r="B848">
        <v>26</v>
      </c>
      <c r="H848" t="s">
        <v>8221</v>
      </c>
      <c r="I848">
        <v>5</v>
      </c>
    </row>
    <row r="849" spans="1:9" x14ac:dyDescent="0.25">
      <c r="A849" t="s">
        <v>8219</v>
      </c>
      <c r="B849">
        <v>105</v>
      </c>
      <c r="H849" t="s">
        <v>8221</v>
      </c>
      <c r="I849">
        <v>5</v>
      </c>
    </row>
    <row r="850" spans="1:9" x14ac:dyDescent="0.25">
      <c r="A850" t="s">
        <v>8219</v>
      </c>
      <c r="B850">
        <v>29</v>
      </c>
      <c r="H850" t="s">
        <v>8221</v>
      </c>
      <c r="I850">
        <v>27</v>
      </c>
    </row>
    <row r="851" spans="1:9" x14ac:dyDescent="0.25">
      <c r="A851" t="s">
        <v>8219</v>
      </c>
      <c r="B851">
        <v>8</v>
      </c>
      <c r="H851" t="s">
        <v>8221</v>
      </c>
      <c r="I851">
        <v>2</v>
      </c>
    </row>
    <row r="852" spans="1:9" x14ac:dyDescent="0.25">
      <c r="A852" t="s">
        <v>8219</v>
      </c>
      <c r="B852">
        <v>89</v>
      </c>
      <c r="H852" t="s">
        <v>8221</v>
      </c>
      <c r="I852">
        <v>236</v>
      </c>
    </row>
    <row r="853" spans="1:9" x14ac:dyDescent="0.25">
      <c r="A853" t="s">
        <v>8219</v>
      </c>
      <c r="B853">
        <v>44</v>
      </c>
      <c r="H853" t="s">
        <v>8221</v>
      </c>
      <c r="I853">
        <v>1</v>
      </c>
    </row>
    <row r="854" spans="1:9" x14ac:dyDescent="0.25">
      <c r="A854" t="s">
        <v>8219</v>
      </c>
      <c r="B854">
        <v>246</v>
      </c>
      <c r="H854" t="s">
        <v>8221</v>
      </c>
      <c r="I854">
        <v>12</v>
      </c>
    </row>
    <row r="855" spans="1:9" x14ac:dyDescent="0.25">
      <c r="A855" t="s">
        <v>8219</v>
      </c>
      <c r="B855">
        <v>120</v>
      </c>
      <c r="H855" t="s">
        <v>8221</v>
      </c>
      <c r="I855">
        <v>4</v>
      </c>
    </row>
    <row r="856" spans="1:9" x14ac:dyDescent="0.25">
      <c r="A856" t="s">
        <v>8219</v>
      </c>
      <c r="B856">
        <v>26</v>
      </c>
      <c r="H856" t="s">
        <v>8221</v>
      </c>
      <c r="I856">
        <v>3</v>
      </c>
    </row>
    <row r="857" spans="1:9" x14ac:dyDescent="0.25">
      <c r="A857" t="s">
        <v>8219</v>
      </c>
      <c r="B857">
        <v>45</v>
      </c>
      <c r="H857" t="s">
        <v>8221</v>
      </c>
      <c r="I857">
        <v>99</v>
      </c>
    </row>
    <row r="858" spans="1:9" x14ac:dyDescent="0.25">
      <c r="A858" t="s">
        <v>8219</v>
      </c>
      <c r="B858">
        <v>20</v>
      </c>
      <c r="H858" t="s">
        <v>8221</v>
      </c>
      <c r="I858">
        <v>3</v>
      </c>
    </row>
    <row r="859" spans="1:9" x14ac:dyDescent="0.25">
      <c r="A859" t="s">
        <v>8219</v>
      </c>
      <c r="B859">
        <v>47</v>
      </c>
      <c r="H859" t="s">
        <v>8221</v>
      </c>
      <c r="I859">
        <v>3</v>
      </c>
    </row>
    <row r="860" spans="1:9" x14ac:dyDescent="0.25">
      <c r="A860" t="s">
        <v>8219</v>
      </c>
      <c r="B860">
        <v>13</v>
      </c>
      <c r="H860" t="s">
        <v>8221</v>
      </c>
      <c r="I860">
        <v>22</v>
      </c>
    </row>
    <row r="861" spans="1:9" x14ac:dyDescent="0.25">
      <c r="A861" t="s">
        <v>8219</v>
      </c>
      <c r="B861">
        <v>183</v>
      </c>
      <c r="H861" t="s">
        <v>8221</v>
      </c>
      <c r="I861">
        <v>4</v>
      </c>
    </row>
    <row r="862" spans="1:9" x14ac:dyDescent="0.25">
      <c r="A862" t="s">
        <v>8219</v>
      </c>
      <c r="B862">
        <v>21</v>
      </c>
      <c r="H862" t="s">
        <v>8221</v>
      </c>
      <c r="I862">
        <v>534</v>
      </c>
    </row>
    <row r="863" spans="1:9" x14ac:dyDescent="0.25">
      <c r="A863" t="s">
        <v>8219</v>
      </c>
      <c r="B863">
        <v>42</v>
      </c>
      <c r="H863" t="s">
        <v>8221</v>
      </c>
      <c r="I863">
        <v>12</v>
      </c>
    </row>
    <row r="864" spans="1:9" x14ac:dyDescent="0.25">
      <c r="A864" t="s">
        <v>8219</v>
      </c>
      <c r="B864">
        <v>54</v>
      </c>
      <c r="H864" t="s">
        <v>8221</v>
      </c>
      <c r="I864">
        <v>56</v>
      </c>
    </row>
    <row r="865" spans="1:9" x14ac:dyDescent="0.25">
      <c r="A865" t="s">
        <v>8219</v>
      </c>
      <c r="B865">
        <v>38</v>
      </c>
      <c r="H865" t="s">
        <v>8221</v>
      </c>
      <c r="I865">
        <v>11</v>
      </c>
    </row>
    <row r="866" spans="1:9" x14ac:dyDescent="0.25">
      <c r="A866" t="s">
        <v>8219</v>
      </c>
      <c r="B866">
        <v>64</v>
      </c>
      <c r="H866" t="s">
        <v>8221</v>
      </c>
      <c r="I866">
        <v>0</v>
      </c>
    </row>
    <row r="867" spans="1:9" x14ac:dyDescent="0.25">
      <c r="A867" t="s">
        <v>8219</v>
      </c>
      <c r="B867">
        <v>13</v>
      </c>
      <c r="H867" t="s">
        <v>8221</v>
      </c>
      <c r="I867">
        <v>12</v>
      </c>
    </row>
    <row r="868" spans="1:9" x14ac:dyDescent="0.25">
      <c r="A868" t="s">
        <v>8219</v>
      </c>
      <c r="B868">
        <v>33</v>
      </c>
      <c r="H868" t="s">
        <v>8221</v>
      </c>
      <c r="I868">
        <v>5</v>
      </c>
    </row>
    <row r="869" spans="1:9" x14ac:dyDescent="0.25">
      <c r="A869" t="s">
        <v>8219</v>
      </c>
      <c r="B869">
        <v>52</v>
      </c>
      <c r="H869" t="s">
        <v>8221</v>
      </c>
      <c r="I869">
        <v>24</v>
      </c>
    </row>
    <row r="870" spans="1:9" x14ac:dyDescent="0.25">
      <c r="A870" t="s">
        <v>8219</v>
      </c>
      <c r="B870">
        <v>107</v>
      </c>
      <c r="H870" t="s">
        <v>8221</v>
      </c>
      <c r="I870">
        <v>89</v>
      </c>
    </row>
    <row r="871" spans="1:9" x14ac:dyDescent="0.25">
      <c r="A871" t="s">
        <v>8219</v>
      </c>
      <c r="B871">
        <v>11</v>
      </c>
      <c r="H871" t="s">
        <v>8221</v>
      </c>
      <c r="I871">
        <v>1</v>
      </c>
    </row>
    <row r="872" spans="1:9" x14ac:dyDescent="0.25">
      <c r="A872" t="s">
        <v>8219</v>
      </c>
      <c r="B872">
        <v>34</v>
      </c>
      <c r="H872" t="s">
        <v>8221</v>
      </c>
      <c r="I872">
        <v>55</v>
      </c>
    </row>
    <row r="873" spans="1:9" x14ac:dyDescent="0.25">
      <c r="A873" t="s">
        <v>8219</v>
      </c>
      <c r="B873">
        <v>75</v>
      </c>
      <c r="H873" t="s">
        <v>8221</v>
      </c>
      <c r="I873">
        <v>2</v>
      </c>
    </row>
    <row r="874" spans="1:9" x14ac:dyDescent="0.25">
      <c r="A874" t="s">
        <v>8219</v>
      </c>
      <c r="B874">
        <v>26</v>
      </c>
      <c r="H874" t="s">
        <v>8221</v>
      </c>
      <c r="I874">
        <v>0</v>
      </c>
    </row>
    <row r="875" spans="1:9" x14ac:dyDescent="0.25">
      <c r="A875" t="s">
        <v>8219</v>
      </c>
      <c r="B875">
        <v>50</v>
      </c>
      <c r="H875" t="s">
        <v>8221</v>
      </c>
      <c r="I875">
        <v>4</v>
      </c>
    </row>
    <row r="876" spans="1:9" x14ac:dyDescent="0.25">
      <c r="A876" t="s">
        <v>8219</v>
      </c>
      <c r="B876">
        <v>80</v>
      </c>
      <c r="H876" t="s">
        <v>8221</v>
      </c>
      <c r="I876">
        <v>6</v>
      </c>
    </row>
    <row r="877" spans="1:9" x14ac:dyDescent="0.25">
      <c r="A877" t="s">
        <v>8219</v>
      </c>
      <c r="B877">
        <v>110</v>
      </c>
      <c r="H877" t="s">
        <v>8221</v>
      </c>
      <c r="I877">
        <v>4</v>
      </c>
    </row>
    <row r="878" spans="1:9" x14ac:dyDescent="0.25">
      <c r="A878" t="s">
        <v>8219</v>
      </c>
      <c r="B878">
        <v>77</v>
      </c>
      <c r="H878" t="s">
        <v>8221</v>
      </c>
      <c r="I878">
        <v>4</v>
      </c>
    </row>
    <row r="879" spans="1:9" x14ac:dyDescent="0.25">
      <c r="A879" t="s">
        <v>8219</v>
      </c>
      <c r="B879">
        <v>50</v>
      </c>
      <c r="H879" t="s">
        <v>8221</v>
      </c>
      <c r="I879">
        <v>2</v>
      </c>
    </row>
    <row r="880" spans="1:9" x14ac:dyDescent="0.25">
      <c r="A880" t="s">
        <v>8219</v>
      </c>
      <c r="B880">
        <v>145</v>
      </c>
      <c r="H880" t="s">
        <v>8221</v>
      </c>
      <c r="I880">
        <v>5</v>
      </c>
    </row>
    <row r="881" spans="1:9" x14ac:dyDescent="0.25">
      <c r="A881" t="s">
        <v>8219</v>
      </c>
      <c r="B881">
        <v>29</v>
      </c>
      <c r="H881" t="s">
        <v>8221</v>
      </c>
      <c r="I881">
        <v>83</v>
      </c>
    </row>
    <row r="882" spans="1:9" x14ac:dyDescent="0.25">
      <c r="A882" t="s">
        <v>8219</v>
      </c>
      <c r="B882">
        <v>114</v>
      </c>
      <c r="H882" t="s">
        <v>8221</v>
      </c>
      <c r="I882">
        <v>57</v>
      </c>
    </row>
    <row r="883" spans="1:9" x14ac:dyDescent="0.25">
      <c r="A883" t="s">
        <v>8219</v>
      </c>
      <c r="B883">
        <v>96</v>
      </c>
      <c r="H883" t="s">
        <v>8221</v>
      </c>
      <c r="I883">
        <v>311</v>
      </c>
    </row>
    <row r="884" spans="1:9" x14ac:dyDescent="0.25">
      <c r="A884" t="s">
        <v>8219</v>
      </c>
      <c r="B884">
        <v>31</v>
      </c>
      <c r="H884" t="s">
        <v>8221</v>
      </c>
      <c r="I884">
        <v>2</v>
      </c>
    </row>
    <row r="885" spans="1:9" x14ac:dyDescent="0.25">
      <c r="A885" t="s">
        <v>8219</v>
      </c>
      <c r="B885">
        <v>4883</v>
      </c>
      <c r="H885" t="s">
        <v>8221</v>
      </c>
      <c r="I885">
        <v>16</v>
      </c>
    </row>
    <row r="886" spans="1:9" x14ac:dyDescent="0.25">
      <c r="A886" t="s">
        <v>8219</v>
      </c>
      <c r="B886">
        <v>95</v>
      </c>
      <c r="H886" t="s">
        <v>8221</v>
      </c>
      <c r="I886">
        <v>9</v>
      </c>
    </row>
    <row r="887" spans="1:9" x14ac:dyDescent="0.25">
      <c r="A887" t="s">
        <v>8219</v>
      </c>
      <c r="B887">
        <v>2478</v>
      </c>
      <c r="H887" t="s">
        <v>8221</v>
      </c>
      <c r="I887">
        <v>1</v>
      </c>
    </row>
    <row r="888" spans="1:9" x14ac:dyDescent="0.25">
      <c r="A888" t="s">
        <v>8219</v>
      </c>
      <c r="B888">
        <v>1789</v>
      </c>
      <c r="H888" t="s">
        <v>8221</v>
      </c>
      <c r="I888">
        <v>12</v>
      </c>
    </row>
    <row r="889" spans="1:9" x14ac:dyDescent="0.25">
      <c r="A889" t="s">
        <v>8219</v>
      </c>
      <c r="B889">
        <v>680</v>
      </c>
      <c r="H889" t="s">
        <v>8221</v>
      </c>
      <c r="I889">
        <v>0</v>
      </c>
    </row>
    <row r="890" spans="1:9" x14ac:dyDescent="0.25">
      <c r="A890" t="s">
        <v>8219</v>
      </c>
      <c r="B890">
        <v>70</v>
      </c>
      <c r="H890" t="s">
        <v>8221</v>
      </c>
      <c r="I890">
        <v>20</v>
      </c>
    </row>
    <row r="891" spans="1:9" x14ac:dyDescent="0.25">
      <c r="A891" t="s">
        <v>8219</v>
      </c>
      <c r="B891">
        <v>23</v>
      </c>
      <c r="H891" t="s">
        <v>8221</v>
      </c>
      <c r="I891">
        <v>16</v>
      </c>
    </row>
    <row r="892" spans="1:9" x14ac:dyDescent="0.25">
      <c r="A892" t="s">
        <v>8219</v>
      </c>
      <c r="B892">
        <v>4245</v>
      </c>
      <c r="H892" t="s">
        <v>8221</v>
      </c>
      <c r="I892">
        <v>33</v>
      </c>
    </row>
    <row r="893" spans="1:9" x14ac:dyDescent="0.25">
      <c r="A893" t="s">
        <v>8219</v>
      </c>
      <c r="B893">
        <v>943</v>
      </c>
      <c r="H893" t="s">
        <v>8221</v>
      </c>
      <c r="I893">
        <v>2</v>
      </c>
    </row>
    <row r="894" spans="1:9" x14ac:dyDescent="0.25">
      <c r="A894" t="s">
        <v>8219</v>
      </c>
      <c r="B894">
        <v>1876</v>
      </c>
      <c r="H894" t="s">
        <v>8221</v>
      </c>
      <c r="I894">
        <v>6</v>
      </c>
    </row>
    <row r="895" spans="1:9" x14ac:dyDescent="0.25">
      <c r="A895" t="s">
        <v>8219</v>
      </c>
      <c r="B895">
        <v>834</v>
      </c>
      <c r="H895" t="s">
        <v>8221</v>
      </c>
      <c r="I895">
        <v>0</v>
      </c>
    </row>
    <row r="896" spans="1:9" x14ac:dyDescent="0.25">
      <c r="A896" t="s">
        <v>8219</v>
      </c>
      <c r="B896">
        <v>682</v>
      </c>
      <c r="H896" t="s">
        <v>8221</v>
      </c>
      <c r="I896">
        <v>3</v>
      </c>
    </row>
    <row r="897" spans="1:9" x14ac:dyDescent="0.25">
      <c r="A897" t="s">
        <v>8219</v>
      </c>
      <c r="B897">
        <v>147</v>
      </c>
      <c r="H897" t="s">
        <v>8221</v>
      </c>
      <c r="I897">
        <v>0</v>
      </c>
    </row>
    <row r="898" spans="1:9" x14ac:dyDescent="0.25">
      <c r="A898" t="s">
        <v>8219</v>
      </c>
      <c r="B898">
        <v>415</v>
      </c>
      <c r="H898" t="s">
        <v>8221</v>
      </c>
      <c r="I898">
        <v>3</v>
      </c>
    </row>
    <row r="899" spans="1:9" x14ac:dyDescent="0.25">
      <c r="A899" t="s">
        <v>8219</v>
      </c>
      <c r="B899">
        <v>290</v>
      </c>
      <c r="H899" t="s">
        <v>8221</v>
      </c>
      <c r="I899">
        <v>13</v>
      </c>
    </row>
    <row r="900" spans="1:9" x14ac:dyDescent="0.25">
      <c r="A900" t="s">
        <v>8219</v>
      </c>
      <c r="B900">
        <v>365</v>
      </c>
      <c r="H900" t="s">
        <v>8221</v>
      </c>
      <c r="I900">
        <v>6</v>
      </c>
    </row>
    <row r="901" spans="1:9" x14ac:dyDescent="0.25">
      <c r="A901" t="s">
        <v>8219</v>
      </c>
      <c r="B901">
        <v>660</v>
      </c>
      <c r="H901" t="s">
        <v>8221</v>
      </c>
      <c r="I901">
        <v>1</v>
      </c>
    </row>
    <row r="902" spans="1:9" x14ac:dyDescent="0.25">
      <c r="A902" t="s">
        <v>8219</v>
      </c>
      <c r="B902">
        <v>1356</v>
      </c>
      <c r="H902" t="s">
        <v>8221</v>
      </c>
      <c r="I902">
        <v>0</v>
      </c>
    </row>
    <row r="903" spans="1:9" x14ac:dyDescent="0.25">
      <c r="A903" t="s">
        <v>8219</v>
      </c>
      <c r="B903">
        <v>424</v>
      </c>
      <c r="H903" t="s">
        <v>8221</v>
      </c>
      <c r="I903">
        <v>5</v>
      </c>
    </row>
    <row r="904" spans="1:9" x14ac:dyDescent="0.25">
      <c r="A904" t="s">
        <v>8219</v>
      </c>
      <c r="B904">
        <v>33</v>
      </c>
      <c r="H904" t="s">
        <v>8221</v>
      </c>
      <c r="I904">
        <v>0</v>
      </c>
    </row>
    <row r="905" spans="1:9" x14ac:dyDescent="0.25">
      <c r="A905" t="s">
        <v>8219</v>
      </c>
      <c r="B905">
        <v>1633</v>
      </c>
      <c r="H905" t="s">
        <v>8221</v>
      </c>
      <c r="I905">
        <v>36</v>
      </c>
    </row>
    <row r="906" spans="1:9" x14ac:dyDescent="0.25">
      <c r="A906" t="s">
        <v>8219</v>
      </c>
      <c r="B906">
        <v>306</v>
      </c>
      <c r="H906" t="s">
        <v>8221</v>
      </c>
      <c r="I906">
        <v>1</v>
      </c>
    </row>
    <row r="907" spans="1:9" x14ac:dyDescent="0.25">
      <c r="A907" t="s">
        <v>8219</v>
      </c>
      <c r="B907">
        <v>205</v>
      </c>
      <c r="H907" t="s">
        <v>8221</v>
      </c>
      <c r="I907">
        <v>1</v>
      </c>
    </row>
    <row r="908" spans="1:9" x14ac:dyDescent="0.25">
      <c r="A908" t="s">
        <v>8219</v>
      </c>
      <c r="B908">
        <v>1281</v>
      </c>
      <c r="H908" t="s">
        <v>8221</v>
      </c>
      <c r="I908">
        <v>1</v>
      </c>
    </row>
    <row r="909" spans="1:9" x14ac:dyDescent="0.25">
      <c r="A909" t="s">
        <v>8219</v>
      </c>
      <c r="B909">
        <v>103</v>
      </c>
      <c r="H909" t="s">
        <v>8221</v>
      </c>
      <c r="I909">
        <v>9</v>
      </c>
    </row>
    <row r="910" spans="1:9" x14ac:dyDescent="0.25">
      <c r="A910" t="s">
        <v>8219</v>
      </c>
      <c r="B910">
        <v>1513</v>
      </c>
      <c r="H910" t="s">
        <v>8221</v>
      </c>
      <c r="I910">
        <v>1</v>
      </c>
    </row>
    <row r="911" spans="1:9" x14ac:dyDescent="0.25">
      <c r="A911" t="s">
        <v>8219</v>
      </c>
      <c r="B911">
        <v>405</v>
      </c>
      <c r="H911" t="s">
        <v>8221</v>
      </c>
      <c r="I911">
        <v>0</v>
      </c>
    </row>
    <row r="912" spans="1:9" x14ac:dyDescent="0.25">
      <c r="A912" t="s">
        <v>8219</v>
      </c>
      <c r="B912">
        <v>510</v>
      </c>
      <c r="H912" t="s">
        <v>8221</v>
      </c>
      <c r="I912">
        <v>1</v>
      </c>
    </row>
    <row r="913" spans="1:9" x14ac:dyDescent="0.25">
      <c r="A913" t="s">
        <v>8219</v>
      </c>
      <c r="B913">
        <v>1887</v>
      </c>
      <c r="H913" t="s">
        <v>8221</v>
      </c>
      <c r="I913">
        <v>1</v>
      </c>
    </row>
    <row r="914" spans="1:9" x14ac:dyDescent="0.25">
      <c r="A914" t="s">
        <v>8219</v>
      </c>
      <c r="B914">
        <v>701</v>
      </c>
      <c r="H914" t="s">
        <v>8221</v>
      </c>
      <c r="I914">
        <v>4</v>
      </c>
    </row>
    <row r="915" spans="1:9" x14ac:dyDescent="0.25">
      <c r="A915" t="s">
        <v>8219</v>
      </c>
      <c r="B915">
        <v>3863</v>
      </c>
      <c r="H915" t="s">
        <v>8221</v>
      </c>
      <c r="I915">
        <v>2</v>
      </c>
    </row>
    <row r="916" spans="1:9" x14ac:dyDescent="0.25">
      <c r="A916" t="s">
        <v>8219</v>
      </c>
      <c r="B916">
        <v>238</v>
      </c>
      <c r="H916" t="s">
        <v>8221</v>
      </c>
      <c r="I916">
        <v>2</v>
      </c>
    </row>
    <row r="917" spans="1:9" x14ac:dyDescent="0.25">
      <c r="A917" t="s">
        <v>8219</v>
      </c>
      <c r="B917">
        <v>2051</v>
      </c>
      <c r="H917" t="s">
        <v>8221</v>
      </c>
      <c r="I917">
        <v>2</v>
      </c>
    </row>
    <row r="918" spans="1:9" x14ac:dyDescent="0.25">
      <c r="A918" t="s">
        <v>8219</v>
      </c>
      <c r="B918">
        <v>402</v>
      </c>
      <c r="H918" t="s">
        <v>8221</v>
      </c>
      <c r="I918">
        <v>0</v>
      </c>
    </row>
    <row r="919" spans="1:9" x14ac:dyDescent="0.25">
      <c r="A919" t="s">
        <v>8219</v>
      </c>
      <c r="B919">
        <v>253</v>
      </c>
      <c r="H919" t="s">
        <v>8221</v>
      </c>
      <c r="I919">
        <v>2</v>
      </c>
    </row>
    <row r="920" spans="1:9" x14ac:dyDescent="0.25">
      <c r="A920" t="s">
        <v>8219</v>
      </c>
      <c r="B920">
        <v>473</v>
      </c>
      <c r="H920" t="s">
        <v>8221</v>
      </c>
      <c r="I920">
        <v>4</v>
      </c>
    </row>
    <row r="921" spans="1:9" x14ac:dyDescent="0.25">
      <c r="A921" t="s">
        <v>8219</v>
      </c>
      <c r="B921">
        <v>821</v>
      </c>
      <c r="H921" t="s">
        <v>8221</v>
      </c>
      <c r="I921">
        <v>2</v>
      </c>
    </row>
    <row r="922" spans="1:9" x14ac:dyDescent="0.25">
      <c r="A922" t="s">
        <v>8219</v>
      </c>
      <c r="B922">
        <v>388</v>
      </c>
      <c r="H922" t="s">
        <v>8221</v>
      </c>
      <c r="I922">
        <v>0</v>
      </c>
    </row>
    <row r="923" spans="1:9" x14ac:dyDescent="0.25">
      <c r="A923" t="s">
        <v>8219</v>
      </c>
      <c r="B923">
        <v>813</v>
      </c>
      <c r="H923" t="s">
        <v>8221</v>
      </c>
      <c r="I923">
        <v>1</v>
      </c>
    </row>
    <row r="924" spans="1:9" x14ac:dyDescent="0.25">
      <c r="A924" t="s">
        <v>8219</v>
      </c>
      <c r="B924">
        <v>1945</v>
      </c>
      <c r="H924" t="s">
        <v>8221</v>
      </c>
      <c r="I924">
        <v>0</v>
      </c>
    </row>
    <row r="925" spans="1:9" x14ac:dyDescent="0.25">
      <c r="A925" t="s">
        <v>8219</v>
      </c>
      <c r="B925">
        <v>1637</v>
      </c>
      <c r="H925" t="s">
        <v>8221</v>
      </c>
      <c r="I925">
        <v>2</v>
      </c>
    </row>
    <row r="926" spans="1:9" x14ac:dyDescent="0.25">
      <c r="A926" t="s">
        <v>8219</v>
      </c>
      <c r="B926">
        <v>1375</v>
      </c>
      <c r="H926" t="s">
        <v>8221</v>
      </c>
      <c r="I926">
        <v>7</v>
      </c>
    </row>
    <row r="927" spans="1:9" x14ac:dyDescent="0.25">
      <c r="A927" t="s">
        <v>8219</v>
      </c>
      <c r="B927">
        <v>17</v>
      </c>
      <c r="H927" t="s">
        <v>8221</v>
      </c>
      <c r="I927">
        <v>5</v>
      </c>
    </row>
    <row r="928" spans="1:9" x14ac:dyDescent="0.25">
      <c r="A928" t="s">
        <v>8219</v>
      </c>
      <c r="B928">
        <v>354</v>
      </c>
      <c r="H928" t="s">
        <v>8221</v>
      </c>
      <c r="I928">
        <v>0</v>
      </c>
    </row>
    <row r="929" spans="1:9" x14ac:dyDescent="0.25">
      <c r="A929" t="s">
        <v>8219</v>
      </c>
      <c r="B929">
        <v>191</v>
      </c>
      <c r="H929" t="s">
        <v>8221</v>
      </c>
      <c r="I929">
        <v>0</v>
      </c>
    </row>
    <row r="930" spans="1:9" x14ac:dyDescent="0.25">
      <c r="A930" t="s">
        <v>8219</v>
      </c>
      <c r="B930">
        <v>303</v>
      </c>
      <c r="H930" t="s">
        <v>8221</v>
      </c>
      <c r="I930">
        <v>0</v>
      </c>
    </row>
    <row r="931" spans="1:9" x14ac:dyDescent="0.25">
      <c r="A931" t="s">
        <v>8219</v>
      </c>
      <c r="B931">
        <v>137</v>
      </c>
      <c r="H931" t="s">
        <v>8221</v>
      </c>
      <c r="I931">
        <v>2</v>
      </c>
    </row>
    <row r="932" spans="1:9" x14ac:dyDescent="0.25">
      <c r="A932" t="s">
        <v>8219</v>
      </c>
      <c r="B932">
        <v>41</v>
      </c>
      <c r="H932" t="s">
        <v>8221</v>
      </c>
      <c r="I932">
        <v>0</v>
      </c>
    </row>
    <row r="933" spans="1:9" x14ac:dyDescent="0.25">
      <c r="A933" t="s">
        <v>8219</v>
      </c>
      <c r="B933">
        <v>398</v>
      </c>
      <c r="H933" t="s">
        <v>8221</v>
      </c>
      <c r="I933">
        <v>0</v>
      </c>
    </row>
    <row r="934" spans="1:9" x14ac:dyDescent="0.25">
      <c r="A934" t="s">
        <v>8219</v>
      </c>
      <c r="B934">
        <v>1737</v>
      </c>
      <c r="H934" t="s">
        <v>8221</v>
      </c>
      <c r="I934">
        <v>28</v>
      </c>
    </row>
    <row r="935" spans="1:9" x14ac:dyDescent="0.25">
      <c r="A935" t="s">
        <v>8219</v>
      </c>
      <c r="B935">
        <v>971</v>
      </c>
      <c r="H935" t="s">
        <v>8221</v>
      </c>
      <c r="I935">
        <v>2</v>
      </c>
    </row>
    <row r="936" spans="1:9" x14ac:dyDescent="0.25">
      <c r="A936" t="s">
        <v>8219</v>
      </c>
      <c r="B936">
        <v>183</v>
      </c>
      <c r="H936" t="s">
        <v>8221</v>
      </c>
      <c r="I936">
        <v>0</v>
      </c>
    </row>
    <row r="937" spans="1:9" x14ac:dyDescent="0.25">
      <c r="A937" t="s">
        <v>8219</v>
      </c>
      <c r="B937">
        <v>4562</v>
      </c>
      <c r="H937" t="s">
        <v>8221</v>
      </c>
      <c r="I937">
        <v>0</v>
      </c>
    </row>
    <row r="938" spans="1:9" x14ac:dyDescent="0.25">
      <c r="A938" t="s">
        <v>8219</v>
      </c>
      <c r="B938">
        <v>26457</v>
      </c>
      <c r="H938" t="s">
        <v>8221</v>
      </c>
      <c r="I938">
        <v>0</v>
      </c>
    </row>
    <row r="939" spans="1:9" x14ac:dyDescent="0.25">
      <c r="A939" t="s">
        <v>8219</v>
      </c>
      <c r="B939">
        <v>162</v>
      </c>
      <c r="H939" t="s">
        <v>8221</v>
      </c>
      <c r="I939">
        <v>4</v>
      </c>
    </row>
    <row r="940" spans="1:9" x14ac:dyDescent="0.25">
      <c r="A940" t="s">
        <v>8219</v>
      </c>
      <c r="B940">
        <v>479</v>
      </c>
      <c r="H940" t="s">
        <v>8221</v>
      </c>
      <c r="I940">
        <v>12</v>
      </c>
    </row>
    <row r="941" spans="1:9" x14ac:dyDescent="0.25">
      <c r="A941" t="s">
        <v>8219</v>
      </c>
      <c r="B941">
        <v>426</v>
      </c>
      <c r="H941" t="s">
        <v>8221</v>
      </c>
      <c r="I941">
        <v>0</v>
      </c>
    </row>
    <row r="942" spans="1:9" x14ac:dyDescent="0.25">
      <c r="A942" t="s">
        <v>8219</v>
      </c>
      <c r="B942">
        <v>450</v>
      </c>
      <c r="H942" t="s">
        <v>8221</v>
      </c>
      <c r="I942">
        <v>33</v>
      </c>
    </row>
    <row r="943" spans="1:9" x14ac:dyDescent="0.25">
      <c r="A943" t="s">
        <v>8219</v>
      </c>
      <c r="B943">
        <v>1780</v>
      </c>
      <c r="H943" t="s">
        <v>8221</v>
      </c>
      <c r="I943">
        <v>0</v>
      </c>
    </row>
    <row r="944" spans="1:9" x14ac:dyDescent="0.25">
      <c r="A944" t="s">
        <v>8219</v>
      </c>
      <c r="B944">
        <v>122</v>
      </c>
      <c r="H944" t="s">
        <v>8221</v>
      </c>
      <c r="I944">
        <v>4</v>
      </c>
    </row>
    <row r="945" spans="1:9" x14ac:dyDescent="0.25">
      <c r="A945" t="s">
        <v>8219</v>
      </c>
      <c r="B945">
        <v>95</v>
      </c>
      <c r="H945" t="s">
        <v>8221</v>
      </c>
      <c r="I945">
        <v>0</v>
      </c>
    </row>
    <row r="946" spans="1:9" x14ac:dyDescent="0.25">
      <c r="A946" t="s">
        <v>8219</v>
      </c>
      <c r="B946">
        <v>325</v>
      </c>
      <c r="H946" t="s">
        <v>8221</v>
      </c>
      <c r="I946">
        <v>11</v>
      </c>
    </row>
    <row r="947" spans="1:9" x14ac:dyDescent="0.25">
      <c r="A947" t="s">
        <v>8219</v>
      </c>
      <c r="B947">
        <v>353</v>
      </c>
      <c r="H947" t="s">
        <v>8221</v>
      </c>
      <c r="I947">
        <v>1</v>
      </c>
    </row>
    <row r="948" spans="1:9" x14ac:dyDescent="0.25">
      <c r="A948" t="s">
        <v>8219</v>
      </c>
      <c r="B948">
        <v>105</v>
      </c>
      <c r="H948" t="s">
        <v>8221</v>
      </c>
      <c r="I948">
        <v>5</v>
      </c>
    </row>
    <row r="949" spans="1:9" x14ac:dyDescent="0.25">
      <c r="A949" t="s">
        <v>8219</v>
      </c>
      <c r="B949">
        <v>729</v>
      </c>
      <c r="H949" t="s">
        <v>8221</v>
      </c>
      <c r="I949">
        <v>0</v>
      </c>
    </row>
    <row r="950" spans="1:9" x14ac:dyDescent="0.25">
      <c r="A950" t="s">
        <v>8219</v>
      </c>
      <c r="B950">
        <v>454</v>
      </c>
      <c r="H950" t="s">
        <v>8221</v>
      </c>
      <c r="I950">
        <v>1</v>
      </c>
    </row>
    <row r="951" spans="1:9" x14ac:dyDescent="0.25">
      <c r="A951" t="s">
        <v>8219</v>
      </c>
      <c r="B951">
        <v>539</v>
      </c>
      <c r="H951" t="s">
        <v>8221</v>
      </c>
      <c r="I951">
        <v>1</v>
      </c>
    </row>
    <row r="952" spans="1:9" x14ac:dyDescent="0.25">
      <c r="A952" t="s">
        <v>8219</v>
      </c>
      <c r="B952">
        <v>79</v>
      </c>
      <c r="H952" t="s">
        <v>8221</v>
      </c>
      <c r="I952">
        <v>6</v>
      </c>
    </row>
    <row r="953" spans="1:9" x14ac:dyDescent="0.25">
      <c r="A953" t="s">
        <v>8219</v>
      </c>
      <c r="B953">
        <v>94</v>
      </c>
      <c r="H953" t="s">
        <v>8221</v>
      </c>
      <c r="I953">
        <v>8</v>
      </c>
    </row>
    <row r="954" spans="1:9" x14ac:dyDescent="0.25">
      <c r="A954" t="s">
        <v>8219</v>
      </c>
      <c r="B954">
        <v>625</v>
      </c>
      <c r="H954" t="s">
        <v>8221</v>
      </c>
      <c r="I954">
        <v>1</v>
      </c>
    </row>
    <row r="955" spans="1:9" x14ac:dyDescent="0.25">
      <c r="A955" t="s">
        <v>8219</v>
      </c>
      <c r="B955">
        <v>508</v>
      </c>
      <c r="H955" t="s">
        <v>8221</v>
      </c>
      <c r="I955">
        <v>0</v>
      </c>
    </row>
    <row r="956" spans="1:9" x14ac:dyDescent="0.25">
      <c r="A956" t="s">
        <v>8219</v>
      </c>
      <c r="B956">
        <v>531</v>
      </c>
      <c r="H956" t="s">
        <v>8221</v>
      </c>
      <c r="I956">
        <v>2</v>
      </c>
    </row>
    <row r="957" spans="1:9" x14ac:dyDescent="0.25">
      <c r="A957" t="s">
        <v>8219</v>
      </c>
      <c r="B957">
        <v>158</v>
      </c>
      <c r="H957" t="s">
        <v>8221</v>
      </c>
      <c r="I957">
        <v>1</v>
      </c>
    </row>
    <row r="958" spans="1:9" x14ac:dyDescent="0.25">
      <c r="A958" t="s">
        <v>8219</v>
      </c>
      <c r="B958">
        <v>508</v>
      </c>
      <c r="H958" t="s">
        <v>8221</v>
      </c>
      <c r="I958">
        <v>0</v>
      </c>
    </row>
    <row r="959" spans="1:9" x14ac:dyDescent="0.25">
      <c r="A959" t="s">
        <v>8219</v>
      </c>
      <c r="B959">
        <v>644</v>
      </c>
      <c r="H959" t="s">
        <v>8221</v>
      </c>
      <c r="I959">
        <v>1</v>
      </c>
    </row>
    <row r="960" spans="1:9" x14ac:dyDescent="0.25">
      <c r="A960" t="s">
        <v>8219</v>
      </c>
      <c r="B960">
        <v>848</v>
      </c>
      <c r="H960" t="s">
        <v>8221</v>
      </c>
      <c r="I960">
        <v>19</v>
      </c>
    </row>
    <row r="961" spans="1:9" x14ac:dyDescent="0.25">
      <c r="A961" t="s">
        <v>8219</v>
      </c>
      <c r="B961">
        <v>429</v>
      </c>
      <c r="H961" t="s">
        <v>8221</v>
      </c>
      <c r="I961">
        <v>27</v>
      </c>
    </row>
    <row r="962" spans="1:9" x14ac:dyDescent="0.25">
      <c r="A962" t="s">
        <v>8219</v>
      </c>
      <c r="B962">
        <v>204</v>
      </c>
      <c r="H962" t="s">
        <v>8221</v>
      </c>
      <c r="I962">
        <v>7</v>
      </c>
    </row>
    <row r="963" spans="1:9" x14ac:dyDescent="0.25">
      <c r="A963" t="s">
        <v>8219</v>
      </c>
      <c r="B963">
        <v>379</v>
      </c>
      <c r="H963" t="s">
        <v>8221</v>
      </c>
      <c r="I963">
        <v>14</v>
      </c>
    </row>
    <row r="964" spans="1:9" x14ac:dyDescent="0.25">
      <c r="A964" t="s">
        <v>8219</v>
      </c>
      <c r="B964">
        <v>271</v>
      </c>
      <c r="H964" t="s">
        <v>8221</v>
      </c>
      <c r="I964">
        <v>5</v>
      </c>
    </row>
    <row r="965" spans="1:9" x14ac:dyDescent="0.25">
      <c r="A965" t="s">
        <v>8219</v>
      </c>
      <c r="B965">
        <v>120</v>
      </c>
      <c r="H965" t="s">
        <v>8221</v>
      </c>
      <c r="I965">
        <v>30</v>
      </c>
    </row>
    <row r="966" spans="1:9" x14ac:dyDescent="0.25">
      <c r="A966" t="s">
        <v>8219</v>
      </c>
      <c r="B966">
        <v>140</v>
      </c>
      <c r="H966" t="s">
        <v>8221</v>
      </c>
      <c r="I966">
        <v>1</v>
      </c>
    </row>
    <row r="967" spans="1:9" x14ac:dyDescent="0.25">
      <c r="A967" t="s">
        <v>8219</v>
      </c>
      <c r="B967">
        <v>193</v>
      </c>
      <c r="H967" t="s">
        <v>8221</v>
      </c>
      <c r="I967">
        <v>0</v>
      </c>
    </row>
    <row r="968" spans="1:9" x14ac:dyDescent="0.25">
      <c r="A968" t="s">
        <v>8219</v>
      </c>
      <c r="B968">
        <v>180</v>
      </c>
      <c r="H968" t="s">
        <v>8221</v>
      </c>
      <c r="I968">
        <v>60</v>
      </c>
    </row>
    <row r="969" spans="1:9" x14ac:dyDescent="0.25">
      <c r="A969" t="s">
        <v>8219</v>
      </c>
      <c r="B969">
        <v>263</v>
      </c>
      <c r="H969" t="s">
        <v>8221</v>
      </c>
      <c r="I969">
        <v>84</v>
      </c>
    </row>
    <row r="970" spans="1:9" x14ac:dyDescent="0.25">
      <c r="A970" t="s">
        <v>8219</v>
      </c>
      <c r="B970">
        <v>217</v>
      </c>
      <c r="H970" t="s">
        <v>8221</v>
      </c>
      <c r="I970">
        <v>47</v>
      </c>
    </row>
    <row r="971" spans="1:9" x14ac:dyDescent="0.25">
      <c r="A971" t="s">
        <v>8219</v>
      </c>
      <c r="B971">
        <v>443</v>
      </c>
      <c r="H971" t="s">
        <v>8221</v>
      </c>
      <c r="I971">
        <v>66</v>
      </c>
    </row>
    <row r="972" spans="1:9" x14ac:dyDescent="0.25">
      <c r="A972" t="s">
        <v>8219</v>
      </c>
      <c r="B972">
        <v>1373</v>
      </c>
      <c r="H972" t="s">
        <v>8221</v>
      </c>
      <c r="I972">
        <v>171</v>
      </c>
    </row>
    <row r="973" spans="1:9" x14ac:dyDescent="0.25">
      <c r="A973" t="s">
        <v>8219</v>
      </c>
      <c r="B973">
        <v>742</v>
      </c>
      <c r="H973" t="s">
        <v>8221</v>
      </c>
      <c r="I973">
        <v>29</v>
      </c>
    </row>
    <row r="974" spans="1:9" x14ac:dyDescent="0.25">
      <c r="A974" t="s">
        <v>8219</v>
      </c>
      <c r="B974">
        <v>170</v>
      </c>
      <c r="H974" t="s">
        <v>8221</v>
      </c>
      <c r="I974">
        <v>9</v>
      </c>
    </row>
    <row r="975" spans="1:9" x14ac:dyDescent="0.25">
      <c r="A975" t="s">
        <v>8219</v>
      </c>
      <c r="B975">
        <v>242</v>
      </c>
      <c r="H975" t="s">
        <v>8221</v>
      </c>
      <c r="I975">
        <v>27</v>
      </c>
    </row>
    <row r="976" spans="1:9" x14ac:dyDescent="0.25">
      <c r="A976" t="s">
        <v>8219</v>
      </c>
      <c r="B976">
        <v>541</v>
      </c>
      <c r="H976" t="s">
        <v>8221</v>
      </c>
      <c r="I976">
        <v>2</v>
      </c>
    </row>
    <row r="977" spans="1:9" x14ac:dyDescent="0.25">
      <c r="A977" t="s">
        <v>8219</v>
      </c>
      <c r="B977">
        <v>121</v>
      </c>
      <c r="H977" t="s">
        <v>8221</v>
      </c>
      <c r="I977">
        <v>3</v>
      </c>
    </row>
    <row r="978" spans="1:9" x14ac:dyDescent="0.25">
      <c r="A978" t="s">
        <v>8219</v>
      </c>
      <c r="B978">
        <v>621</v>
      </c>
      <c r="H978" t="s">
        <v>8221</v>
      </c>
      <c r="I978">
        <v>4</v>
      </c>
    </row>
    <row r="979" spans="1:9" x14ac:dyDescent="0.25">
      <c r="A979" t="s">
        <v>8219</v>
      </c>
      <c r="B979">
        <v>101</v>
      </c>
      <c r="H979" t="s">
        <v>8221</v>
      </c>
      <c r="I979">
        <v>2</v>
      </c>
    </row>
    <row r="980" spans="1:9" x14ac:dyDescent="0.25">
      <c r="A980" t="s">
        <v>8219</v>
      </c>
      <c r="B980">
        <v>554</v>
      </c>
      <c r="H980" t="s">
        <v>8221</v>
      </c>
      <c r="I980">
        <v>20</v>
      </c>
    </row>
    <row r="981" spans="1:9" x14ac:dyDescent="0.25">
      <c r="A981" t="s">
        <v>8219</v>
      </c>
      <c r="B981">
        <v>666</v>
      </c>
      <c r="H981" t="s">
        <v>8221</v>
      </c>
      <c r="I981">
        <v>3</v>
      </c>
    </row>
    <row r="982" spans="1:9" x14ac:dyDescent="0.25">
      <c r="A982" t="s">
        <v>8219</v>
      </c>
      <c r="B982">
        <v>410</v>
      </c>
      <c r="H982" t="s">
        <v>8221</v>
      </c>
      <c r="I982">
        <v>4</v>
      </c>
    </row>
    <row r="983" spans="1:9" x14ac:dyDescent="0.25">
      <c r="A983" t="s">
        <v>8219</v>
      </c>
      <c r="B983">
        <v>375</v>
      </c>
      <c r="H983" t="s">
        <v>8221</v>
      </c>
      <c r="I983">
        <v>1</v>
      </c>
    </row>
    <row r="984" spans="1:9" x14ac:dyDescent="0.25">
      <c r="A984" t="s">
        <v>8219</v>
      </c>
      <c r="B984">
        <v>1364</v>
      </c>
      <c r="H984" t="s">
        <v>8221</v>
      </c>
      <c r="I984">
        <v>0</v>
      </c>
    </row>
    <row r="985" spans="1:9" x14ac:dyDescent="0.25">
      <c r="A985" t="s">
        <v>8219</v>
      </c>
      <c r="B985">
        <v>35</v>
      </c>
      <c r="H985" t="s">
        <v>8221</v>
      </c>
      <c r="I985">
        <v>0</v>
      </c>
    </row>
    <row r="986" spans="1:9" x14ac:dyDescent="0.25">
      <c r="A986" t="s">
        <v>8219</v>
      </c>
      <c r="B986">
        <v>203</v>
      </c>
      <c r="H986" t="s">
        <v>8221</v>
      </c>
      <c r="I986">
        <v>14</v>
      </c>
    </row>
    <row r="987" spans="1:9" x14ac:dyDescent="0.25">
      <c r="A987" t="s">
        <v>8219</v>
      </c>
      <c r="B987">
        <v>49</v>
      </c>
      <c r="H987" t="s">
        <v>8221</v>
      </c>
      <c r="I987">
        <v>1</v>
      </c>
    </row>
    <row r="988" spans="1:9" x14ac:dyDescent="0.25">
      <c r="A988" t="s">
        <v>8219</v>
      </c>
      <c r="B988">
        <v>5812</v>
      </c>
      <c r="H988" t="s">
        <v>8221</v>
      </c>
      <c r="I988">
        <v>118</v>
      </c>
    </row>
    <row r="989" spans="1:9" x14ac:dyDescent="0.25">
      <c r="A989" t="s">
        <v>8219</v>
      </c>
      <c r="B989">
        <v>1556</v>
      </c>
      <c r="H989" t="s">
        <v>8221</v>
      </c>
      <c r="I989">
        <v>2</v>
      </c>
    </row>
    <row r="990" spans="1:9" x14ac:dyDescent="0.25">
      <c r="A990" t="s">
        <v>8219</v>
      </c>
      <c r="B990">
        <v>65</v>
      </c>
      <c r="H990" t="s">
        <v>8221</v>
      </c>
      <c r="I990">
        <v>1</v>
      </c>
    </row>
    <row r="991" spans="1:9" x14ac:dyDescent="0.25">
      <c r="A991" t="s">
        <v>8219</v>
      </c>
      <c r="B991">
        <v>10</v>
      </c>
      <c r="H991" t="s">
        <v>8221</v>
      </c>
      <c r="I991">
        <v>3</v>
      </c>
    </row>
    <row r="992" spans="1:9" x14ac:dyDescent="0.25">
      <c r="A992" t="s">
        <v>8219</v>
      </c>
      <c r="B992">
        <v>76</v>
      </c>
      <c r="H992" t="s">
        <v>8221</v>
      </c>
      <c r="I992">
        <v>1</v>
      </c>
    </row>
    <row r="993" spans="1:9" x14ac:dyDescent="0.25">
      <c r="A993" t="s">
        <v>8219</v>
      </c>
      <c r="B993">
        <v>263</v>
      </c>
      <c r="H993" t="s">
        <v>8221</v>
      </c>
      <c r="I993">
        <v>3</v>
      </c>
    </row>
    <row r="994" spans="1:9" x14ac:dyDescent="0.25">
      <c r="A994" t="s">
        <v>8219</v>
      </c>
      <c r="B994">
        <v>1530</v>
      </c>
      <c r="H994" t="s">
        <v>8221</v>
      </c>
      <c r="I994">
        <v>38</v>
      </c>
    </row>
    <row r="995" spans="1:9" x14ac:dyDescent="0.25">
      <c r="A995" t="s">
        <v>8219</v>
      </c>
      <c r="B995">
        <v>278</v>
      </c>
      <c r="H995" t="s">
        <v>8221</v>
      </c>
      <c r="I995">
        <v>52</v>
      </c>
    </row>
    <row r="996" spans="1:9" x14ac:dyDescent="0.25">
      <c r="A996" t="s">
        <v>8219</v>
      </c>
      <c r="B996">
        <v>350</v>
      </c>
      <c r="H996" t="s">
        <v>8221</v>
      </c>
      <c r="I996">
        <v>2</v>
      </c>
    </row>
    <row r="997" spans="1:9" x14ac:dyDescent="0.25">
      <c r="A997" t="s">
        <v>8219</v>
      </c>
      <c r="B997">
        <v>470</v>
      </c>
      <c r="H997" t="s">
        <v>8221</v>
      </c>
      <c r="I997">
        <v>0</v>
      </c>
    </row>
    <row r="998" spans="1:9" x14ac:dyDescent="0.25">
      <c r="A998" t="s">
        <v>8219</v>
      </c>
      <c r="B998">
        <v>3</v>
      </c>
      <c r="H998" t="s">
        <v>8221</v>
      </c>
      <c r="I998">
        <v>4</v>
      </c>
    </row>
    <row r="999" spans="1:9" x14ac:dyDescent="0.25">
      <c r="A999" t="s">
        <v>8219</v>
      </c>
      <c r="B999">
        <v>8200</v>
      </c>
      <c r="H999" t="s">
        <v>8221</v>
      </c>
      <c r="I999">
        <v>4</v>
      </c>
    </row>
    <row r="1000" spans="1:9" x14ac:dyDescent="0.25">
      <c r="A1000" t="s">
        <v>8219</v>
      </c>
      <c r="B1000">
        <v>8359</v>
      </c>
      <c r="H1000" t="s">
        <v>8221</v>
      </c>
      <c r="I1000">
        <v>18</v>
      </c>
    </row>
    <row r="1001" spans="1:9" x14ac:dyDescent="0.25">
      <c r="A1001" t="s">
        <v>8219</v>
      </c>
      <c r="B1001">
        <v>188</v>
      </c>
      <c r="H1001" t="s">
        <v>8221</v>
      </c>
      <c r="I1001">
        <v>0</v>
      </c>
    </row>
    <row r="1002" spans="1:9" x14ac:dyDescent="0.25">
      <c r="A1002" t="s">
        <v>8219</v>
      </c>
      <c r="B1002">
        <v>48</v>
      </c>
      <c r="H1002" t="s">
        <v>8221</v>
      </c>
      <c r="I1002">
        <v>22</v>
      </c>
    </row>
    <row r="1003" spans="1:9" x14ac:dyDescent="0.25">
      <c r="A1003" t="s">
        <v>8219</v>
      </c>
      <c r="B1003">
        <v>607</v>
      </c>
      <c r="H1003" t="s">
        <v>8221</v>
      </c>
      <c r="I1003">
        <v>49</v>
      </c>
    </row>
    <row r="1004" spans="1:9" x14ac:dyDescent="0.25">
      <c r="A1004" t="s">
        <v>8219</v>
      </c>
      <c r="B1004">
        <v>50</v>
      </c>
      <c r="H1004" t="s">
        <v>8221</v>
      </c>
      <c r="I1004">
        <v>19</v>
      </c>
    </row>
    <row r="1005" spans="1:9" x14ac:dyDescent="0.25">
      <c r="A1005" t="s">
        <v>8219</v>
      </c>
      <c r="B1005">
        <v>55</v>
      </c>
      <c r="H1005" t="s">
        <v>8221</v>
      </c>
      <c r="I1005">
        <v>4</v>
      </c>
    </row>
    <row r="1006" spans="1:9" x14ac:dyDescent="0.25">
      <c r="A1006" t="s">
        <v>8219</v>
      </c>
      <c r="B1006">
        <v>38</v>
      </c>
      <c r="H1006" t="s">
        <v>8221</v>
      </c>
      <c r="I1006">
        <v>4</v>
      </c>
    </row>
    <row r="1007" spans="1:9" x14ac:dyDescent="0.25">
      <c r="A1007" t="s">
        <v>8219</v>
      </c>
      <c r="B1007">
        <v>25</v>
      </c>
      <c r="H1007" t="s">
        <v>8221</v>
      </c>
      <c r="I1007">
        <v>2</v>
      </c>
    </row>
    <row r="1008" spans="1:9" x14ac:dyDescent="0.25">
      <c r="A1008" t="s">
        <v>8219</v>
      </c>
      <c r="B1008">
        <v>46</v>
      </c>
      <c r="H1008" t="s">
        <v>8221</v>
      </c>
      <c r="I1008">
        <v>0</v>
      </c>
    </row>
    <row r="1009" spans="1:9" x14ac:dyDescent="0.25">
      <c r="A1009" t="s">
        <v>8219</v>
      </c>
      <c r="B1009">
        <v>83</v>
      </c>
      <c r="H1009" t="s">
        <v>8221</v>
      </c>
      <c r="I1009">
        <v>0</v>
      </c>
    </row>
    <row r="1010" spans="1:9" x14ac:dyDescent="0.25">
      <c r="A1010" t="s">
        <v>8219</v>
      </c>
      <c r="B1010">
        <v>35</v>
      </c>
      <c r="H1010" t="s">
        <v>8221</v>
      </c>
      <c r="I1010">
        <v>14</v>
      </c>
    </row>
    <row r="1011" spans="1:9" x14ac:dyDescent="0.25">
      <c r="A1011" t="s">
        <v>8219</v>
      </c>
      <c r="B1011">
        <v>25</v>
      </c>
      <c r="H1011" t="s">
        <v>8221</v>
      </c>
      <c r="I1011">
        <v>8</v>
      </c>
    </row>
    <row r="1012" spans="1:9" x14ac:dyDescent="0.25">
      <c r="A1012" t="s">
        <v>8219</v>
      </c>
      <c r="B1012">
        <v>75</v>
      </c>
      <c r="H1012" t="s">
        <v>8221</v>
      </c>
      <c r="I1012">
        <v>0</v>
      </c>
    </row>
    <row r="1013" spans="1:9" x14ac:dyDescent="0.25">
      <c r="A1013" t="s">
        <v>8219</v>
      </c>
      <c r="B1013">
        <v>62</v>
      </c>
      <c r="H1013" t="s">
        <v>8221</v>
      </c>
      <c r="I1013">
        <v>15</v>
      </c>
    </row>
    <row r="1014" spans="1:9" x14ac:dyDescent="0.25">
      <c r="A1014" t="s">
        <v>8219</v>
      </c>
      <c r="B1014">
        <v>160</v>
      </c>
      <c r="H1014" t="s">
        <v>8221</v>
      </c>
      <c r="I1014">
        <v>33</v>
      </c>
    </row>
    <row r="1015" spans="1:9" x14ac:dyDescent="0.25">
      <c r="A1015" t="s">
        <v>8219</v>
      </c>
      <c r="B1015">
        <v>246</v>
      </c>
      <c r="H1015" t="s">
        <v>8221</v>
      </c>
      <c r="I1015">
        <v>2</v>
      </c>
    </row>
    <row r="1016" spans="1:9" x14ac:dyDescent="0.25">
      <c r="A1016" t="s">
        <v>8219</v>
      </c>
      <c r="B1016">
        <v>55</v>
      </c>
      <c r="H1016" t="s">
        <v>8221</v>
      </c>
      <c r="I1016">
        <v>6</v>
      </c>
    </row>
    <row r="1017" spans="1:9" x14ac:dyDescent="0.25">
      <c r="A1017" t="s">
        <v>8219</v>
      </c>
      <c r="B1017">
        <v>23</v>
      </c>
      <c r="H1017" t="s">
        <v>8221</v>
      </c>
      <c r="I1017">
        <v>2</v>
      </c>
    </row>
    <row r="1018" spans="1:9" x14ac:dyDescent="0.25">
      <c r="A1018" t="s">
        <v>8219</v>
      </c>
      <c r="B1018">
        <v>72</v>
      </c>
      <c r="H1018" t="s">
        <v>8221</v>
      </c>
      <c r="I1018">
        <v>0</v>
      </c>
    </row>
    <row r="1019" spans="1:9" x14ac:dyDescent="0.25">
      <c r="A1019" t="s">
        <v>8219</v>
      </c>
      <c r="B1019">
        <v>22</v>
      </c>
      <c r="H1019" t="s">
        <v>8221</v>
      </c>
      <c r="I1019">
        <v>4</v>
      </c>
    </row>
    <row r="1020" spans="1:9" x14ac:dyDescent="0.25">
      <c r="A1020" t="s">
        <v>8219</v>
      </c>
      <c r="B1020">
        <v>14</v>
      </c>
      <c r="H1020" t="s">
        <v>8221</v>
      </c>
      <c r="I1020">
        <v>1</v>
      </c>
    </row>
    <row r="1021" spans="1:9" x14ac:dyDescent="0.25">
      <c r="A1021" t="s">
        <v>8219</v>
      </c>
      <c r="B1021">
        <v>38</v>
      </c>
      <c r="H1021" t="s">
        <v>8221</v>
      </c>
      <c r="I1021">
        <v>3</v>
      </c>
    </row>
    <row r="1022" spans="1:9" x14ac:dyDescent="0.25">
      <c r="A1022" t="s">
        <v>8219</v>
      </c>
      <c r="B1022">
        <v>32</v>
      </c>
      <c r="H1022" t="s">
        <v>8221</v>
      </c>
      <c r="I1022">
        <v>4</v>
      </c>
    </row>
    <row r="1023" spans="1:9" x14ac:dyDescent="0.25">
      <c r="A1023" t="s">
        <v>8219</v>
      </c>
      <c r="B1023">
        <v>63</v>
      </c>
      <c r="H1023" t="s">
        <v>8221</v>
      </c>
      <c r="I1023">
        <v>0</v>
      </c>
    </row>
    <row r="1024" spans="1:9" x14ac:dyDescent="0.25">
      <c r="A1024" t="s">
        <v>8219</v>
      </c>
      <c r="B1024">
        <v>27</v>
      </c>
      <c r="H1024" t="s">
        <v>8221</v>
      </c>
      <c r="I1024">
        <v>4</v>
      </c>
    </row>
    <row r="1025" spans="1:9" x14ac:dyDescent="0.25">
      <c r="A1025" t="s">
        <v>8219</v>
      </c>
      <c r="B1025">
        <v>44</v>
      </c>
      <c r="H1025" t="s">
        <v>8221</v>
      </c>
      <c r="I1025">
        <v>3</v>
      </c>
    </row>
    <row r="1026" spans="1:9" x14ac:dyDescent="0.25">
      <c r="A1026" t="s">
        <v>8219</v>
      </c>
      <c r="B1026">
        <v>38</v>
      </c>
      <c r="H1026" t="s">
        <v>8221</v>
      </c>
      <c r="I1026">
        <v>34</v>
      </c>
    </row>
    <row r="1027" spans="1:9" x14ac:dyDescent="0.25">
      <c r="A1027" t="s">
        <v>8219</v>
      </c>
      <c r="B1027">
        <v>115</v>
      </c>
      <c r="H1027" t="s">
        <v>8221</v>
      </c>
      <c r="I1027">
        <v>2</v>
      </c>
    </row>
    <row r="1028" spans="1:9" x14ac:dyDescent="0.25">
      <c r="A1028" t="s">
        <v>8219</v>
      </c>
      <c r="B1028">
        <v>37</v>
      </c>
      <c r="H1028" t="s">
        <v>8221</v>
      </c>
      <c r="I1028">
        <v>33</v>
      </c>
    </row>
    <row r="1029" spans="1:9" x14ac:dyDescent="0.25">
      <c r="A1029" t="s">
        <v>8219</v>
      </c>
      <c r="B1029">
        <v>99</v>
      </c>
      <c r="H1029" t="s">
        <v>8221</v>
      </c>
      <c r="I1029">
        <v>0</v>
      </c>
    </row>
    <row r="1030" spans="1:9" x14ac:dyDescent="0.25">
      <c r="A1030" t="s">
        <v>8219</v>
      </c>
      <c r="B1030">
        <v>44</v>
      </c>
      <c r="H1030" t="s">
        <v>8221</v>
      </c>
      <c r="I1030">
        <v>0</v>
      </c>
    </row>
    <row r="1031" spans="1:9" x14ac:dyDescent="0.25">
      <c r="A1031" t="s">
        <v>8219</v>
      </c>
      <c r="B1031">
        <v>58</v>
      </c>
      <c r="H1031" t="s">
        <v>8221</v>
      </c>
      <c r="I1031">
        <v>1</v>
      </c>
    </row>
    <row r="1032" spans="1:9" x14ac:dyDescent="0.25">
      <c r="A1032" t="s">
        <v>8219</v>
      </c>
      <c r="B1032">
        <v>191</v>
      </c>
      <c r="H1032" t="s">
        <v>8221</v>
      </c>
      <c r="I1032">
        <v>13</v>
      </c>
    </row>
    <row r="1033" spans="1:9" x14ac:dyDescent="0.25">
      <c r="A1033" t="s">
        <v>8219</v>
      </c>
      <c r="B1033">
        <v>40</v>
      </c>
      <c r="H1033" t="s">
        <v>8221</v>
      </c>
      <c r="I1033">
        <v>2</v>
      </c>
    </row>
    <row r="1034" spans="1:9" x14ac:dyDescent="0.25">
      <c r="A1034" t="s">
        <v>8219</v>
      </c>
      <c r="B1034">
        <v>38</v>
      </c>
      <c r="H1034" t="s">
        <v>8221</v>
      </c>
      <c r="I1034">
        <v>36</v>
      </c>
    </row>
    <row r="1035" spans="1:9" x14ac:dyDescent="0.25">
      <c r="A1035" t="s">
        <v>8219</v>
      </c>
      <c r="B1035">
        <v>39</v>
      </c>
      <c r="H1035" t="s">
        <v>8221</v>
      </c>
      <c r="I1035">
        <v>1</v>
      </c>
    </row>
    <row r="1036" spans="1:9" x14ac:dyDescent="0.25">
      <c r="A1036" t="s">
        <v>8219</v>
      </c>
      <c r="B1036">
        <v>11</v>
      </c>
      <c r="H1036" t="s">
        <v>8221</v>
      </c>
      <c r="I1036">
        <v>15</v>
      </c>
    </row>
    <row r="1037" spans="1:9" x14ac:dyDescent="0.25">
      <c r="A1037" t="s">
        <v>8219</v>
      </c>
      <c r="B1037">
        <v>107</v>
      </c>
      <c r="H1037" t="s">
        <v>8221</v>
      </c>
      <c r="I1037">
        <v>1</v>
      </c>
    </row>
    <row r="1038" spans="1:9" x14ac:dyDescent="0.25">
      <c r="A1038" t="s">
        <v>8219</v>
      </c>
      <c r="B1038">
        <v>147</v>
      </c>
      <c r="H1038" t="s">
        <v>8221</v>
      </c>
      <c r="I1038">
        <v>0</v>
      </c>
    </row>
    <row r="1039" spans="1:9" x14ac:dyDescent="0.25">
      <c r="A1039" t="s">
        <v>8219</v>
      </c>
      <c r="B1039">
        <v>36</v>
      </c>
      <c r="H1039" t="s">
        <v>8221</v>
      </c>
      <c r="I1039">
        <v>1</v>
      </c>
    </row>
    <row r="1040" spans="1:9" x14ac:dyDescent="0.25">
      <c r="A1040" t="s">
        <v>8219</v>
      </c>
      <c r="B1040">
        <v>92</v>
      </c>
      <c r="H1040" t="s">
        <v>8221</v>
      </c>
      <c r="I1040">
        <v>0</v>
      </c>
    </row>
    <row r="1041" spans="1:9" x14ac:dyDescent="0.25">
      <c r="A1041" t="s">
        <v>8219</v>
      </c>
      <c r="B1041">
        <v>35</v>
      </c>
      <c r="H1041" t="s">
        <v>8221</v>
      </c>
      <c r="I1041">
        <v>0</v>
      </c>
    </row>
    <row r="1042" spans="1:9" x14ac:dyDescent="0.25">
      <c r="A1042" t="s">
        <v>8219</v>
      </c>
      <c r="B1042">
        <v>17</v>
      </c>
      <c r="H1042" t="s">
        <v>8221</v>
      </c>
      <c r="I1042">
        <v>1</v>
      </c>
    </row>
    <row r="1043" spans="1:9" x14ac:dyDescent="0.25">
      <c r="A1043" t="s">
        <v>8219</v>
      </c>
      <c r="B1043">
        <v>22</v>
      </c>
      <c r="H1043" t="s">
        <v>8221</v>
      </c>
      <c r="I1043">
        <v>39</v>
      </c>
    </row>
    <row r="1044" spans="1:9" x14ac:dyDescent="0.25">
      <c r="A1044" t="s">
        <v>8219</v>
      </c>
      <c r="B1044">
        <v>69</v>
      </c>
      <c r="H1044" t="s">
        <v>8221</v>
      </c>
      <c r="I1044">
        <v>0</v>
      </c>
    </row>
    <row r="1045" spans="1:9" x14ac:dyDescent="0.25">
      <c r="A1045" t="s">
        <v>8219</v>
      </c>
      <c r="B1045">
        <v>13</v>
      </c>
      <c r="H1045" t="s">
        <v>8221</v>
      </c>
      <c r="I1045">
        <v>0</v>
      </c>
    </row>
    <row r="1046" spans="1:9" x14ac:dyDescent="0.25">
      <c r="A1046" t="s">
        <v>8219</v>
      </c>
      <c r="B1046">
        <v>58</v>
      </c>
      <c r="H1046" t="s">
        <v>8221</v>
      </c>
      <c r="I1046">
        <v>3</v>
      </c>
    </row>
    <row r="1047" spans="1:9" x14ac:dyDescent="0.25">
      <c r="A1047" t="s">
        <v>8219</v>
      </c>
      <c r="B1047">
        <v>44</v>
      </c>
      <c r="H1047" t="s">
        <v>8221</v>
      </c>
      <c r="I1047">
        <v>1</v>
      </c>
    </row>
    <row r="1048" spans="1:9" x14ac:dyDescent="0.25">
      <c r="A1048" t="s">
        <v>8219</v>
      </c>
      <c r="B1048">
        <v>83</v>
      </c>
      <c r="H1048" t="s">
        <v>8221</v>
      </c>
      <c r="I1048">
        <v>13</v>
      </c>
    </row>
    <row r="1049" spans="1:9" x14ac:dyDescent="0.25">
      <c r="A1049" t="s">
        <v>8219</v>
      </c>
      <c r="B1049">
        <v>117</v>
      </c>
      <c r="H1049" t="s">
        <v>8221</v>
      </c>
      <c r="I1049">
        <v>0</v>
      </c>
    </row>
    <row r="1050" spans="1:9" x14ac:dyDescent="0.25">
      <c r="A1050" t="s">
        <v>8219</v>
      </c>
      <c r="B1050">
        <v>32</v>
      </c>
      <c r="H1050" t="s">
        <v>8221</v>
      </c>
      <c r="I1050">
        <v>6</v>
      </c>
    </row>
    <row r="1051" spans="1:9" x14ac:dyDescent="0.25">
      <c r="A1051" t="s">
        <v>8219</v>
      </c>
      <c r="B1051">
        <v>8</v>
      </c>
      <c r="H1051" t="s">
        <v>8221</v>
      </c>
      <c r="I1051">
        <v>0</v>
      </c>
    </row>
    <row r="1052" spans="1:9" x14ac:dyDescent="0.25">
      <c r="A1052" t="s">
        <v>8219</v>
      </c>
      <c r="B1052">
        <v>340</v>
      </c>
      <c r="H1052" t="s">
        <v>8221</v>
      </c>
      <c r="I1052">
        <v>14</v>
      </c>
    </row>
    <row r="1053" spans="1:9" x14ac:dyDescent="0.25">
      <c r="A1053" t="s">
        <v>8219</v>
      </c>
      <c r="B1053">
        <v>7</v>
      </c>
      <c r="H1053" t="s">
        <v>8221</v>
      </c>
      <c r="I1053">
        <v>5</v>
      </c>
    </row>
    <row r="1054" spans="1:9" x14ac:dyDescent="0.25">
      <c r="A1054" t="s">
        <v>8219</v>
      </c>
      <c r="B1054">
        <v>19</v>
      </c>
      <c r="H1054" t="s">
        <v>8221</v>
      </c>
      <c r="I1054">
        <v>6</v>
      </c>
    </row>
    <row r="1055" spans="1:9" x14ac:dyDescent="0.25">
      <c r="A1055" t="s">
        <v>8219</v>
      </c>
      <c r="B1055">
        <v>47</v>
      </c>
      <c r="H1055" t="s">
        <v>8221</v>
      </c>
      <c r="I1055">
        <v>15</v>
      </c>
    </row>
    <row r="1056" spans="1:9" x14ac:dyDescent="0.25">
      <c r="A1056" t="s">
        <v>8219</v>
      </c>
      <c r="B1056">
        <v>13</v>
      </c>
      <c r="H1056" t="s">
        <v>8221</v>
      </c>
      <c r="I1056">
        <v>0</v>
      </c>
    </row>
    <row r="1057" spans="1:9" x14ac:dyDescent="0.25">
      <c r="A1057" t="s">
        <v>8219</v>
      </c>
      <c r="B1057">
        <v>90</v>
      </c>
      <c r="H1057" t="s">
        <v>8221</v>
      </c>
      <c r="I1057">
        <v>1</v>
      </c>
    </row>
    <row r="1058" spans="1:9" x14ac:dyDescent="0.25">
      <c r="A1058" t="s">
        <v>8219</v>
      </c>
      <c r="B1058">
        <v>63</v>
      </c>
      <c r="H1058" t="s">
        <v>8221</v>
      </c>
      <c r="I1058">
        <v>9</v>
      </c>
    </row>
    <row r="1059" spans="1:9" x14ac:dyDescent="0.25">
      <c r="A1059" t="s">
        <v>8219</v>
      </c>
      <c r="B1059">
        <v>26</v>
      </c>
      <c r="H1059" t="s">
        <v>8221</v>
      </c>
      <c r="I1059">
        <v>3</v>
      </c>
    </row>
    <row r="1060" spans="1:9" x14ac:dyDescent="0.25">
      <c r="A1060" t="s">
        <v>8219</v>
      </c>
      <c r="B1060">
        <v>71</v>
      </c>
      <c r="H1060" t="s">
        <v>8221</v>
      </c>
      <c r="I1060">
        <v>3</v>
      </c>
    </row>
    <row r="1061" spans="1:9" x14ac:dyDescent="0.25">
      <c r="A1061" t="s">
        <v>8219</v>
      </c>
      <c r="B1061">
        <v>38</v>
      </c>
      <c r="H1061" t="s">
        <v>8221</v>
      </c>
      <c r="I1061">
        <v>1</v>
      </c>
    </row>
    <row r="1062" spans="1:9" x14ac:dyDescent="0.25">
      <c r="A1062" t="s">
        <v>8219</v>
      </c>
      <c r="B1062">
        <v>859</v>
      </c>
      <c r="H1062" t="s">
        <v>8221</v>
      </c>
      <c r="I1062">
        <v>3</v>
      </c>
    </row>
    <row r="1063" spans="1:9" x14ac:dyDescent="0.25">
      <c r="A1063" t="s">
        <v>8219</v>
      </c>
      <c r="B1063">
        <v>21</v>
      </c>
      <c r="H1063" t="s">
        <v>8221</v>
      </c>
      <c r="I1063">
        <v>0</v>
      </c>
    </row>
    <row r="1064" spans="1:9" x14ac:dyDescent="0.25">
      <c r="A1064" t="s">
        <v>8219</v>
      </c>
      <c r="B1064">
        <v>78</v>
      </c>
      <c r="H1064" t="s">
        <v>8221</v>
      </c>
      <c r="I1064">
        <v>2</v>
      </c>
    </row>
    <row r="1065" spans="1:9" x14ac:dyDescent="0.25">
      <c r="A1065" t="s">
        <v>8219</v>
      </c>
      <c r="B1065">
        <v>53</v>
      </c>
      <c r="H1065" t="s">
        <v>8221</v>
      </c>
      <c r="I1065">
        <v>10</v>
      </c>
    </row>
    <row r="1066" spans="1:9" x14ac:dyDescent="0.25">
      <c r="A1066" t="s">
        <v>8219</v>
      </c>
      <c r="B1066">
        <v>356</v>
      </c>
      <c r="H1066" t="s">
        <v>8221</v>
      </c>
      <c r="I1066">
        <v>60</v>
      </c>
    </row>
    <row r="1067" spans="1:9" x14ac:dyDescent="0.25">
      <c r="A1067" t="s">
        <v>8219</v>
      </c>
      <c r="B1067">
        <v>279</v>
      </c>
      <c r="H1067" t="s">
        <v>8221</v>
      </c>
      <c r="I1067">
        <v>5</v>
      </c>
    </row>
    <row r="1068" spans="1:9" x14ac:dyDescent="0.25">
      <c r="A1068" t="s">
        <v>8219</v>
      </c>
      <c r="B1068">
        <v>266</v>
      </c>
      <c r="H1068" t="s">
        <v>8221</v>
      </c>
      <c r="I1068">
        <v>9</v>
      </c>
    </row>
    <row r="1069" spans="1:9" x14ac:dyDescent="0.25">
      <c r="A1069" t="s">
        <v>8219</v>
      </c>
      <c r="B1069">
        <v>623</v>
      </c>
      <c r="H1069" t="s">
        <v>8221</v>
      </c>
      <c r="I1069">
        <v>13</v>
      </c>
    </row>
    <row r="1070" spans="1:9" x14ac:dyDescent="0.25">
      <c r="A1070" t="s">
        <v>8219</v>
      </c>
      <c r="B1070">
        <v>392</v>
      </c>
      <c r="H1070" t="s">
        <v>8221</v>
      </c>
      <c r="I1070">
        <v>0</v>
      </c>
    </row>
    <row r="1071" spans="1:9" x14ac:dyDescent="0.25">
      <c r="A1071" t="s">
        <v>8219</v>
      </c>
      <c r="B1071">
        <v>3562</v>
      </c>
      <c r="H1071" t="s">
        <v>8221</v>
      </c>
      <c r="I1071">
        <v>8</v>
      </c>
    </row>
    <row r="1072" spans="1:9" x14ac:dyDescent="0.25">
      <c r="A1072" t="s">
        <v>8219</v>
      </c>
      <c r="B1072">
        <v>514</v>
      </c>
      <c r="H1072" t="s">
        <v>8221</v>
      </c>
      <c r="I1072">
        <v>3</v>
      </c>
    </row>
    <row r="1073" spans="1:9" x14ac:dyDescent="0.25">
      <c r="A1073" t="s">
        <v>8219</v>
      </c>
      <c r="B1073">
        <v>88</v>
      </c>
      <c r="H1073" t="s">
        <v>8221</v>
      </c>
      <c r="I1073">
        <v>3</v>
      </c>
    </row>
    <row r="1074" spans="1:9" x14ac:dyDescent="0.25">
      <c r="A1074" t="s">
        <v>8219</v>
      </c>
      <c r="B1074">
        <v>537</v>
      </c>
      <c r="H1074" t="s">
        <v>8221</v>
      </c>
      <c r="I1074">
        <v>0</v>
      </c>
    </row>
    <row r="1075" spans="1:9" x14ac:dyDescent="0.25">
      <c r="A1075" t="s">
        <v>8219</v>
      </c>
      <c r="B1075">
        <v>25</v>
      </c>
      <c r="H1075" t="s">
        <v>8221</v>
      </c>
      <c r="I1075">
        <v>6</v>
      </c>
    </row>
    <row r="1076" spans="1:9" x14ac:dyDescent="0.25">
      <c r="A1076" t="s">
        <v>8219</v>
      </c>
      <c r="B1076">
        <v>3238</v>
      </c>
      <c r="H1076" t="s">
        <v>8221</v>
      </c>
      <c r="I1076">
        <v>4</v>
      </c>
    </row>
    <row r="1077" spans="1:9" x14ac:dyDescent="0.25">
      <c r="A1077" t="s">
        <v>8219</v>
      </c>
      <c r="B1077">
        <v>897</v>
      </c>
      <c r="H1077" t="s">
        <v>8221</v>
      </c>
      <c r="I1077">
        <v>1</v>
      </c>
    </row>
    <row r="1078" spans="1:9" x14ac:dyDescent="0.25">
      <c r="A1078" t="s">
        <v>8219</v>
      </c>
      <c r="B1078">
        <v>878</v>
      </c>
      <c r="H1078" t="s">
        <v>8221</v>
      </c>
      <c r="I1078">
        <v>29</v>
      </c>
    </row>
    <row r="1079" spans="1:9" x14ac:dyDescent="0.25">
      <c r="A1079" t="s">
        <v>8219</v>
      </c>
      <c r="B1079">
        <v>115</v>
      </c>
      <c r="H1079" t="s">
        <v>8221</v>
      </c>
      <c r="I1079">
        <v>0</v>
      </c>
    </row>
    <row r="1080" spans="1:9" x14ac:dyDescent="0.25">
      <c r="A1080" t="s">
        <v>8219</v>
      </c>
      <c r="B1080">
        <v>234</v>
      </c>
      <c r="H1080" t="s">
        <v>8221</v>
      </c>
      <c r="I1080">
        <v>4</v>
      </c>
    </row>
    <row r="1081" spans="1:9" x14ac:dyDescent="0.25">
      <c r="A1081" t="s">
        <v>8219</v>
      </c>
      <c r="B1081">
        <v>4330</v>
      </c>
      <c r="H1081" t="s">
        <v>8221</v>
      </c>
      <c r="I1081">
        <v>5</v>
      </c>
    </row>
    <row r="1082" spans="1:9" x14ac:dyDescent="0.25">
      <c r="A1082" t="s">
        <v>8219</v>
      </c>
      <c r="B1082">
        <v>651</v>
      </c>
      <c r="H1082" t="s">
        <v>8221</v>
      </c>
      <c r="I1082">
        <v>4</v>
      </c>
    </row>
    <row r="1083" spans="1:9" x14ac:dyDescent="0.25">
      <c r="A1083" t="s">
        <v>8219</v>
      </c>
      <c r="B1083">
        <v>251</v>
      </c>
      <c r="H1083" t="s">
        <v>8221</v>
      </c>
      <c r="I1083">
        <v>5</v>
      </c>
    </row>
    <row r="1084" spans="1:9" x14ac:dyDescent="0.25">
      <c r="A1084" t="s">
        <v>8219</v>
      </c>
      <c r="B1084">
        <v>263</v>
      </c>
      <c r="H1084" t="s">
        <v>8221</v>
      </c>
      <c r="I1084">
        <v>1</v>
      </c>
    </row>
    <row r="1085" spans="1:9" x14ac:dyDescent="0.25">
      <c r="A1085" t="s">
        <v>8219</v>
      </c>
      <c r="B1085">
        <v>28</v>
      </c>
      <c r="H1085" t="s">
        <v>8221</v>
      </c>
      <c r="I1085">
        <v>1</v>
      </c>
    </row>
    <row r="1086" spans="1:9" x14ac:dyDescent="0.25">
      <c r="A1086" t="s">
        <v>8219</v>
      </c>
      <c r="B1086">
        <v>721</v>
      </c>
      <c r="H1086" t="s">
        <v>8221</v>
      </c>
      <c r="I1086">
        <v>0</v>
      </c>
    </row>
    <row r="1087" spans="1:9" x14ac:dyDescent="0.25">
      <c r="A1087" t="s">
        <v>8219</v>
      </c>
      <c r="B1087">
        <v>50</v>
      </c>
      <c r="H1087" t="s">
        <v>8221</v>
      </c>
      <c r="I1087">
        <v>14</v>
      </c>
    </row>
    <row r="1088" spans="1:9" x14ac:dyDescent="0.25">
      <c r="A1088" t="s">
        <v>8219</v>
      </c>
      <c r="B1088">
        <v>73</v>
      </c>
      <c r="H1088" t="s">
        <v>8221</v>
      </c>
      <c r="I1088">
        <v>3</v>
      </c>
    </row>
    <row r="1089" spans="1:9" x14ac:dyDescent="0.25">
      <c r="A1089" t="s">
        <v>8219</v>
      </c>
      <c r="B1089">
        <v>27</v>
      </c>
      <c r="H1089" t="s">
        <v>8221</v>
      </c>
      <c r="I1089">
        <v>10</v>
      </c>
    </row>
    <row r="1090" spans="1:9" x14ac:dyDescent="0.25">
      <c r="A1090" t="s">
        <v>8219</v>
      </c>
      <c r="B1090">
        <v>34</v>
      </c>
      <c r="H1090" t="s">
        <v>8221</v>
      </c>
      <c r="I1090">
        <v>17</v>
      </c>
    </row>
    <row r="1091" spans="1:9" x14ac:dyDescent="0.25">
      <c r="A1091" t="s">
        <v>8219</v>
      </c>
      <c r="B1091">
        <v>7</v>
      </c>
      <c r="H1091" t="s">
        <v>8221</v>
      </c>
      <c r="I1091">
        <v>2</v>
      </c>
    </row>
    <row r="1092" spans="1:9" x14ac:dyDescent="0.25">
      <c r="A1092" t="s">
        <v>8219</v>
      </c>
      <c r="B1092">
        <v>24</v>
      </c>
      <c r="H1092" t="s">
        <v>8221</v>
      </c>
      <c r="I1092">
        <v>0</v>
      </c>
    </row>
    <row r="1093" spans="1:9" x14ac:dyDescent="0.25">
      <c r="A1093" t="s">
        <v>8219</v>
      </c>
      <c r="B1093">
        <v>15</v>
      </c>
      <c r="H1093" t="s">
        <v>8221</v>
      </c>
      <c r="I1093">
        <v>4</v>
      </c>
    </row>
    <row r="1094" spans="1:9" x14ac:dyDescent="0.25">
      <c r="A1094" t="s">
        <v>8219</v>
      </c>
      <c r="B1094">
        <v>72</v>
      </c>
      <c r="H1094" t="s">
        <v>8221</v>
      </c>
      <c r="I1094">
        <v>12</v>
      </c>
    </row>
    <row r="1095" spans="1:9" x14ac:dyDescent="0.25">
      <c r="A1095" t="s">
        <v>8219</v>
      </c>
      <c r="B1095">
        <v>120</v>
      </c>
      <c r="H1095" t="s">
        <v>8221</v>
      </c>
      <c r="I1095">
        <v>3</v>
      </c>
    </row>
    <row r="1096" spans="1:9" x14ac:dyDescent="0.25">
      <c r="A1096" t="s">
        <v>8219</v>
      </c>
      <c r="B1096">
        <v>123</v>
      </c>
      <c r="H1096" t="s">
        <v>8221</v>
      </c>
      <c r="I1096">
        <v>12</v>
      </c>
    </row>
    <row r="1097" spans="1:9" x14ac:dyDescent="0.25">
      <c r="A1097" t="s">
        <v>8219</v>
      </c>
      <c r="B1097">
        <v>1</v>
      </c>
      <c r="H1097" t="s">
        <v>8221</v>
      </c>
      <c r="I1097">
        <v>0</v>
      </c>
    </row>
    <row r="1098" spans="1:9" x14ac:dyDescent="0.25">
      <c r="A1098" t="s">
        <v>8219</v>
      </c>
      <c r="B1098">
        <v>24</v>
      </c>
      <c r="H1098" t="s">
        <v>8221</v>
      </c>
      <c r="I1098">
        <v>7</v>
      </c>
    </row>
    <row r="1099" spans="1:9" x14ac:dyDescent="0.25">
      <c r="A1099" t="s">
        <v>8219</v>
      </c>
      <c r="B1099">
        <v>33</v>
      </c>
      <c r="H1099" t="s">
        <v>8221</v>
      </c>
      <c r="I1099">
        <v>2</v>
      </c>
    </row>
    <row r="1100" spans="1:9" x14ac:dyDescent="0.25">
      <c r="A1100" t="s">
        <v>8219</v>
      </c>
      <c r="B1100">
        <v>14</v>
      </c>
      <c r="H1100" t="s">
        <v>8221</v>
      </c>
      <c r="I1100">
        <v>1</v>
      </c>
    </row>
    <row r="1101" spans="1:9" x14ac:dyDescent="0.25">
      <c r="A1101" t="s">
        <v>8219</v>
      </c>
      <c r="B1101">
        <v>9</v>
      </c>
      <c r="H1101" t="s">
        <v>8221</v>
      </c>
      <c r="I1101">
        <v>4</v>
      </c>
    </row>
    <row r="1102" spans="1:9" x14ac:dyDescent="0.25">
      <c r="A1102" t="s">
        <v>8219</v>
      </c>
      <c r="B1102">
        <v>76</v>
      </c>
      <c r="H1102" t="s">
        <v>8221</v>
      </c>
      <c r="I1102">
        <v>4</v>
      </c>
    </row>
    <row r="1103" spans="1:9" x14ac:dyDescent="0.25">
      <c r="A1103" t="s">
        <v>8219</v>
      </c>
      <c r="B1103">
        <v>19</v>
      </c>
      <c r="H1103" t="s">
        <v>8221</v>
      </c>
      <c r="I1103">
        <v>17</v>
      </c>
    </row>
    <row r="1104" spans="1:9" x14ac:dyDescent="0.25">
      <c r="A1104" t="s">
        <v>8219</v>
      </c>
      <c r="B1104">
        <v>69</v>
      </c>
      <c r="H1104" t="s">
        <v>8221</v>
      </c>
      <c r="I1104">
        <v>7</v>
      </c>
    </row>
    <row r="1105" spans="1:9" x14ac:dyDescent="0.25">
      <c r="A1105" t="s">
        <v>8219</v>
      </c>
      <c r="B1105">
        <v>218</v>
      </c>
      <c r="H1105" t="s">
        <v>8221</v>
      </c>
      <c r="I1105">
        <v>2</v>
      </c>
    </row>
    <row r="1106" spans="1:9" x14ac:dyDescent="0.25">
      <c r="A1106" t="s">
        <v>8219</v>
      </c>
      <c r="B1106">
        <v>30</v>
      </c>
      <c r="H1106" t="s">
        <v>8221</v>
      </c>
      <c r="I1106">
        <v>5</v>
      </c>
    </row>
    <row r="1107" spans="1:9" x14ac:dyDescent="0.25">
      <c r="A1107" t="s">
        <v>8219</v>
      </c>
      <c r="B1107">
        <v>100</v>
      </c>
      <c r="H1107" t="s">
        <v>8221</v>
      </c>
      <c r="I1107">
        <v>1</v>
      </c>
    </row>
    <row r="1108" spans="1:9" x14ac:dyDescent="0.25">
      <c r="A1108" t="s">
        <v>8219</v>
      </c>
      <c r="B1108">
        <v>296</v>
      </c>
      <c r="H1108" t="s">
        <v>8221</v>
      </c>
      <c r="I1108">
        <v>1</v>
      </c>
    </row>
    <row r="1109" spans="1:9" x14ac:dyDescent="0.25">
      <c r="A1109" t="s">
        <v>8219</v>
      </c>
      <c r="B1109">
        <v>1204</v>
      </c>
      <c r="H1109" t="s">
        <v>8221</v>
      </c>
      <c r="I1109">
        <v>14</v>
      </c>
    </row>
    <row r="1110" spans="1:9" x14ac:dyDescent="0.25">
      <c r="A1110" t="s">
        <v>8219</v>
      </c>
      <c r="B1110">
        <v>321</v>
      </c>
      <c r="H1110" t="s">
        <v>8221</v>
      </c>
      <c r="I1110">
        <v>26</v>
      </c>
    </row>
    <row r="1111" spans="1:9" x14ac:dyDescent="0.25">
      <c r="A1111" t="s">
        <v>8219</v>
      </c>
      <c r="B1111">
        <v>301</v>
      </c>
      <c r="H1111" t="s">
        <v>8221</v>
      </c>
      <c r="I1111">
        <v>2</v>
      </c>
    </row>
    <row r="1112" spans="1:9" x14ac:dyDescent="0.25">
      <c r="A1112" t="s">
        <v>8219</v>
      </c>
      <c r="B1112">
        <v>144</v>
      </c>
      <c r="H1112" t="s">
        <v>8221</v>
      </c>
      <c r="I1112">
        <v>1</v>
      </c>
    </row>
    <row r="1113" spans="1:9" x14ac:dyDescent="0.25">
      <c r="A1113" t="s">
        <v>8219</v>
      </c>
      <c r="B1113">
        <v>539</v>
      </c>
      <c r="H1113" t="s">
        <v>8221</v>
      </c>
      <c r="I1113">
        <v>3</v>
      </c>
    </row>
    <row r="1114" spans="1:9" x14ac:dyDescent="0.25">
      <c r="A1114" t="s">
        <v>8219</v>
      </c>
      <c r="B1114">
        <v>498</v>
      </c>
      <c r="H1114" t="s">
        <v>8221</v>
      </c>
      <c r="I1114">
        <v>7</v>
      </c>
    </row>
    <row r="1115" spans="1:9" x14ac:dyDescent="0.25">
      <c r="A1115" t="s">
        <v>8219</v>
      </c>
      <c r="B1115">
        <v>1113</v>
      </c>
      <c r="H1115" t="s">
        <v>8221</v>
      </c>
      <c r="I1115">
        <v>9</v>
      </c>
    </row>
    <row r="1116" spans="1:9" x14ac:dyDescent="0.25">
      <c r="A1116" t="s">
        <v>8219</v>
      </c>
      <c r="B1116">
        <v>988</v>
      </c>
      <c r="H1116" t="s">
        <v>8221</v>
      </c>
      <c r="I1116">
        <v>20</v>
      </c>
    </row>
    <row r="1117" spans="1:9" x14ac:dyDescent="0.25">
      <c r="A1117" t="s">
        <v>8219</v>
      </c>
      <c r="B1117">
        <v>391</v>
      </c>
      <c r="H1117" t="s">
        <v>8221</v>
      </c>
      <c r="I1117">
        <v>6</v>
      </c>
    </row>
    <row r="1118" spans="1:9" x14ac:dyDescent="0.25">
      <c r="A1118" t="s">
        <v>8219</v>
      </c>
      <c r="B1118">
        <v>28</v>
      </c>
      <c r="H1118" t="s">
        <v>8221</v>
      </c>
      <c r="I1118">
        <v>13</v>
      </c>
    </row>
    <row r="1119" spans="1:9" x14ac:dyDescent="0.25">
      <c r="A1119" t="s">
        <v>8219</v>
      </c>
      <c r="B1119">
        <v>147</v>
      </c>
      <c r="H1119" t="s">
        <v>8221</v>
      </c>
      <c r="I1119">
        <v>1</v>
      </c>
    </row>
    <row r="1120" spans="1:9" x14ac:dyDescent="0.25">
      <c r="A1120" t="s">
        <v>8219</v>
      </c>
      <c r="B1120">
        <v>680</v>
      </c>
      <c r="H1120" t="s">
        <v>8221</v>
      </c>
      <c r="I1120">
        <v>202</v>
      </c>
    </row>
    <row r="1121" spans="1:9" x14ac:dyDescent="0.25">
      <c r="A1121" t="s">
        <v>8219</v>
      </c>
      <c r="B1121">
        <v>983</v>
      </c>
      <c r="H1121" t="s">
        <v>8221</v>
      </c>
      <c r="I1121">
        <v>0</v>
      </c>
    </row>
    <row r="1122" spans="1:9" x14ac:dyDescent="0.25">
      <c r="A1122" t="s">
        <v>8219</v>
      </c>
      <c r="B1122">
        <v>79</v>
      </c>
      <c r="H1122" t="s">
        <v>8221</v>
      </c>
      <c r="I1122">
        <v>1</v>
      </c>
    </row>
    <row r="1123" spans="1:9" x14ac:dyDescent="0.25">
      <c r="A1123" t="s">
        <v>8219</v>
      </c>
      <c r="B1123">
        <v>426</v>
      </c>
      <c r="H1123" t="s">
        <v>8221</v>
      </c>
      <c r="I1123">
        <v>0</v>
      </c>
    </row>
    <row r="1124" spans="1:9" x14ac:dyDescent="0.25">
      <c r="A1124" t="s">
        <v>8219</v>
      </c>
      <c r="B1124">
        <v>96</v>
      </c>
      <c r="H1124" t="s">
        <v>8221</v>
      </c>
      <c r="I1124">
        <v>2</v>
      </c>
    </row>
    <row r="1125" spans="1:9" x14ac:dyDescent="0.25">
      <c r="A1125" t="s">
        <v>8219</v>
      </c>
      <c r="B1125">
        <v>163</v>
      </c>
      <c r="H1125" t="s">
        <v>8221</v>
      </c>
      <c r="I1125">
        <v>13</v>
      </c>
    </row>
    <row r="1126" spans="1:9" x14ac:dyDescent="0.25">
      <c r="A1126" t="s">
        <v>8219</v>
      </c>
      <c r="B1126">
        <v>2525</v>
      </c>
      <c r="H1126" t="s">
        <v>8221</v>
      </c>
      <c r="I1126">
        <v>9</v>
      </c>
    </row>
    <row r="1127" spans="1:9" x14ac:dyDescent="0.25">
      <c r="A1127" t="s">
        <v>8219</v>
      </c>
      <c r="B1127">
        <v>2035</v>
      </c>
      <c r="H1127" t="s">
        <v>8221</v>
      </c>
      <c r="I1127">
        <v>2</v>
      </c>
    </row>
    <row r="1128" spans="1:9" x14ac:dyDescent="0.25">
      <c r="A1128" t="s">
        <v>8219</v>
      </c>
      <c r="B1128">
        <v>290</v>
      </c>
      <c r="H1128" t="s">
        <v>8221</v>
      </c>
      <c r="I1128">
        <v>0</v>
      </c>
    </row>
    <row r="1129" spans="1:9" x14ac:dyDescent="0.25">
      <c r="A1129" t="s">
        <v>8219</v>
      </c>
      <c r="B1129">
        <v>1980</v>
      </c>
      <c r="H1129" t="s">
        <v>8221</v>
      </c>
      <c r="I1129">
        <v>35</v>
      </c>
    </row>
    <row r="1130" spans="1:9" x14ac:dyDescent="0.25">
      <c r="A1130" t="s">
        <v>8219</v>
      </c>
      <c r="B1130">
        <v>57</v>
      </c>
      <c r="H1130" t="s">
        <v>8221</v>
      </c>
      <c r="I1130">
        <v>2</v>
      </c>
    </row>
    <row r="1131" spans="1:9" x14ac:dyDescent="0.25">
      <c r="A1131" t="s">
        <v>8219</v>
      </c>
      <c r="B1131">
        <v>380</v>
      </c>
      <c r="H1131" t="s">
        <v>8221</v>
      </c>
      <c r="I1131">
        <v>3</v>
      </c>
    </row>
    <row r="1132" spans="1:9" x14ac:dyDescent="0.25">
      <c r="A1132" t="s">
        <v>8219</v>
      </c>
      <c r="B1132">
        <v>128</v>
      </c>
      <c r="H1132" t="s">
        <v>8221</v>
      </c>
      <c r="I1132">
        <v>0</v>
      </c>
    </row>
    <row r="1133" spans="1:9" x14ac:dyDescent="0.25">
      <c r="A1133" t="s">
        <v>8219</v>
      </c>
      <c r="B1133">
        <v>180</v>
      </c>
      <c r="H1133" t="s">
        <v>8221</v>
      </c>
      <c r="I1133">
        <v>1</v>
      </c>
    </row>
    <row r="1134" spans="1:9" x14ac:dyDescent="0.25">
      <c r="A1134" t="s">
        <v>8219</v>
      </c>
      <c r="B1134">
        <v>571</v>
      </c>
      <c r="H1134" t="s">
        <v>8221</v>
      </c>
      <c r="I1134">
        <v>0</v>
      </c>
    </row>
    <row r="1135" spans="1:9" x14ac:dyDescent="0.25">
      <c r="A1135" t="s">
        <v>8219</v>
      </c>
      <c r="B1135">
        <v>480</v>
      </c>
      <c r="H1135" t="s">
        <v>8221</v>
      </c>
      <c r="I1135">
        <v>0</v>
      </c>
    </row>
    <row r="1136" spans="1:9" x14ac:dyDescent="0.25">
      <c r="A1136" t="s">
        <v>8219</v>
      </c>
      <c r="B1136">
        <v>249</v>
      </c>
      <c r="H1136" t="s">
        <v>8221</v>
      </c>
      <c r="I1136">
        <v>3</v>
      </c>
    </row>
    <row r="1137" spans="1:9" x14ac:dyDescent="0.25">
      <c r="A1137" t="s">
        <v>8219</v>
      </c>
      <c r="B1137">
        <v>84</v>
      </c>
      <c r="H1137" t="s">
        <v>8221</v>
      </c>
      <c r="I1137">
        <v>11</v>
      </c>
    </row>
    <row r="1138" spans="1:9" x14ac:dyDescent="0.25">
      <c r="A1138" t="s">
        <v>8219</v>
      </c>
      <c r="B1138">
        <v>197</v>
      </c>
      <c r="H1138" t="s">
        <v>8221</v>
      </c>
      <c r="I1138">
        <v>6</v>
      </c>
    </row>
    <row r="1139" spans="1:9" x14ac:dyDescent="0.25">
      <c r="A1139" t="s">
        <v>8219</v>
      </c>
      <c r="B1139">
        <v>271</v>
      </c>
      <c r="H1139" t="s">
        <v>8221</v>
      </c>
      <c r="I1139">
        <v>0</v>
      </c>
    </row>
    <row r="1140" spans="1:9" x14ac:dyDescent="0.25">
      <c r="A1140" t="s">
        <v>8219</v>
      </c>
      <c r="B1140">
        <v>50</v>
      </c>
      <c r="H1140" t="s">
        <v>8221</v>
      </c>
      <c r="I1140">
        <v>67</v>
      </c>
    </row>
    <row r="1141" spans="1:9" x14ac:dyDescent="0.25">
      <c r="A1141" t="s">
        <v>8219</v>
      </c>
      <c r="B1141">
        <v>169</v>
      </c>
      <c r="H1141" t="s">
        <v>8221</v>
      </c>
      <c r="I1141">
        <v>23</v>
      </c>
    </row>
    <row r="1142" spans="1:9" x14ac:dyDescent="0.25">
      <c r="A1142" t="s">
        <v>8219</v>
      </c>
      <c r="B1142">
        <v>205</v>
      </c>
      <c r="H1142" t="s">
        <v>8221</v>
      </c>
      <c r="I1142">
        <v>72</v>
      </c>
    </row>
    <row r="1143" spans="1:9" x14ac:dyDescent="0.25">
      <c r="A1143" t="s">
        <v>8219</v>
      </c>
      <c r="B1143">
        <v>206</v>
      </c>
      <c r="H1143" t="s">
        <v>8221</v>
      </c>
      <c r="I1143">
        <v>2</v>
      </c>
    </row>
    <row r="1144" spans="1:9" x14ac:dyDescent="0.25">
      <c r="A1144" t="s">
        <v>8219</v>
      </c>
      <c r="B1144">
        <v>84</v>
      </c>
      <c r="H1144" t="s">
        <v>8221</v>
      </c>
      <c r="I1144">
        <v>15</v>
      </c>
    </row>
    <row r="1145" spans="1:9" x14ac:dyDescent="0.25">
      <c r="A1145" t="s">
        <v>8219</v>
      </c>
      <c r="B1145">
        <v>210</v>
      </c>
      <c r="H1145" t="s">
        <v>8221</v>
      </c>
      <c r="I1145">
        <v>1</v>
      </c>
    </row>
    <row r="1146" spans="1:9" x14ac:dyDescent="0.25">
      <c r="A1146" t="s">
        <v>8219</v>
      </c>
      <c r="B1146">
        <v>181</v>
      </c>
      <c r="H1146" t="s">
        <v>8221</v>
      </c>
      <c r="I1146">
        <v>2</v>
      </c>
    </row>
    <row r="1147" spans="1:9" x14ac:dyDescent="0.25">
      <c r="A1147" t="s">
        <v>8219</v>
      </c>
      <c r="B1147">
        <v>60</v>
      </c>
      <c r="H1147" t="s">
        <v>8221</v>
      </c>
      <c r="I1147">
        <v>7</v>
      </c>
    </row>
    <row r="1148" spans="1:9" x14ac:dyDescent="0.25">
      <c r="A1148" t="s">
        <v>8219</v>
      </c>
      <c r="B1148">
        <v>445</v>
      </c>
      <c r="H1148" t="s">
        <v>8221</v>
      </c>
      <c r="I1148">
        <v>16</v>
      </c>
    </row>
    <row r="1149" spans="1:9" x14ac:dyDescent="0.25">
      <c r="A1149" t="s">
        <v>8219</v>
      </c>
      <c r="B1149">
        <v>17</v>
      </c>
      <c r="H1149" t="s">
        <v>8221</v>
      </c>
      <c r="I1149">
        <v>117</v>
      </c>
    </row>
    <row r="1150" spans="1:9" x14ac:dyDescent="0.25">
      <c r="A1150" t="s">
        <v>8219</v>
      </c>
      <c r="B1150">
        <v>194</v>
      </c>
      <c r="H1150" t="s">
        <v>8221</v>
      </c>
      <c r="I1150">
        <v>2</v>
      </c>
    </row>
    <row r="1151" spans="1:9" x14ac:dyDescent="0.25">
      <c r="A1151" t="s">
        <v>8219</v>
      </c>
      <c r="B1151">
        <v>404</v>
      </c>
      <c r="H1151" t="s">
        <v>8221</v>
      </c>
      <c r="I1151">
        <v>7</v>
      </c>
    </row>
    <row r="1152" spans="1:9" x14ac:dyDescent="0.25">
      <c r="A1152" t="s">
        <v>8219</v>
      </c>
      <c r="B1152">
        <v>194</v>
      </c>
      <c r="H1152" t="s">
        <v>8221</v>
      </c>
      <c r="I1152">
        <v>3</v>
      </c>
    </row>
    <row r="1153" spans="1:9" x14ac:dyDescent="0.25">
      <c r="A1153" t="s">
        <v>8219</v>
      </c>
      <c r="B1153">
        <v>902</v>
      </c>
      <c r="H1153" t="s">
        <v>8221</v>
      </c>
      <c r="I1153">
        <v>20</v>
      </c>
    </row>
    <row r="1154" spans="1:9" x14ac:dyDescent="0.25">
      <c r="A1154" t="s">
        <v>8219</v>
      </c>
      <c r="B1154">
        <v>1670</v>
      </c>
      <c r="H1154" t="s">
        <v>8221</v>
      </c>
      <c r="I1154">
        <v>50</v>
      </c>
    </row>
    <row r="1155" spans="1:9" x14ac:dyDescent="0.25">
      <c r="A1155" t="s">
        <v>8219</v>
      </c>
      <c r="B1155">
        <v>1328</v>
      </c>
      <c r="H1155" t="s">
        <v>8221</v>
      </c>
      <c r="I1155">
        <v>2</v>
      </c>
    </row>
    <row r="1156" spans="1:9" x14ac:dyDescent="0.25">
      <c r="A1156" t="s">
        <v>8219</v>
      </c>
      <c r="B1156">
        <v>944</v>
      </c>
      <c r="H1156" t="s">
        <v>8221</v>
      </c>
      <c r="I1156">
        <v>3</v>
      </c>
    </row>
    <row r="1157" spans="1:9" x14ac:dyDescent="0.25">
      <c r="A1157" t="s">
        <v>8219</v>
      </c>
      <c r="B1157">
        <v>147</v>
      </c>
      <c r="H1157" t="s">
        <v>8221</v>
      </c>
      <c r="I1157">
        <v>27</v>
      </c>
    </row>
    <row r="1158" spans="1:9" x14ac:dyDescent="0.25">
      <c r="A1158" t="s">
        <v>8219</v>
      </c>
      <c r="B1158">
        <v>99</v>
      </c>
      <c r="H1158" t="s">
        <v>8221</v>
      </c>
      <c r="I1158">
        <v>7</v>
      </c>
    </row>
    <row r="1159" spans="1:9" x14ac:dyDescent="0.25">
      <c r="A1159" t="s">
        <v>8219</v>
      </c>
      <c r="B1159">
        <v>79</v>
      </c>
      <c r="H1159" t="s">
        <v>8221</v>
      </c>
      <c r="I1159">
        <v>5</v>
      </c>
    </row>
    <row r="1160" spans="1:9" x14ac:dyDescent="0.25">
      <c r="A1160" t="s">
        <v>8219</v>
      </c>
      <c r="B1160">
        <v>75</v>
      </c>
      <c r="H1160" t="s">
        <v>8221</v>
      </c>
      <c r="I1160">
        <v>0</v>
      </c>
    </row>
    <row r="1161" spans="1:9" x14ac:dyDescent="0.25">
      <c r="A1161" t="s">
        <v>8219</v>
      </c>
      <c r="B1161">
        <v>207</v>
      </c>
      <c r="H1161" t="s">
        <v>8221</v>
      </c>
      <c r="I1161">
        <v>3</v>
      </c>
    </row>
    <row r="1162" spans="1:9" x14ac:dyDescent="0.25">
      <c r="A1162" t="s">
        <v>8219</v>
      </c>
      <c r="B1162">
        <v>102</v>
      </c>
      <c r="H1162" t="s">
        <v>8221</v>
      </c>
      <c r="I1162">
        <v>6</v>
      </c>
    </row>
    <row r="1163" spans="1:9" x14ac:dyDescent="0.25">
      <c r="A1163" t="s">
        <v>8219</v>
      </c>
      <c r="B1163">
        <v>32</v>
      </c>
      <c r="H1163" t="s">
        <v>8221</v>
      </c>
      <c r="I1163">
        <v>9</v>
      </c>
    </row>
    <row r="1164" spans="1:9" x14ac:dyDescent="0.25">
      <c r="A1164" t="s">
        <v>8219</v>
      </c>
      <c r="B1164">
        <v>480</v>
      </c>
      <c r="H1164" t="s">
        <v>8221</v>
      </c>
      <c r="I1164">
        <v>3</v>
      </c>
    </row>
    <row r="1165" spans="1:9" x14ac:dyDescent="0.25">
      <c r="A1165" t="s">
        <v>8219</v>
      </c>
      <c r="B1165">
        <v>11</v>
      </c>
      <c r="H1165" t="s">
        <v>8221</v>
      </c>
      <c r="I1165">
        <v>2</v>
      </c>
    </row>
    <row r="1166" spans="1:9" x14ac:dyDescent="0.25">
      <c r="A1166" t="s">
        <v>8219</v>
      </c>
      <c r="B1166">
        <v>12</v>
      </c>
      <c r="H1166" t="s">
        <v>8221</v>
      </c>
      <c r="I1166">
        <v>3</v>
      </c>
    </row>
    <row r="1167" spans="1:9" x14ac:dyDescent="0.25">
      <c r="A1167" t="s">
        <v>8219</v>
      </c>
      <c r="B1167">
        <v>48</v>
      </c>
      <c r="H1167" t="s">
        <v>8221</v>
      </c>
      <c r="I1167">
        <v>45</v>
      </c>
    </row>
    <row r="1168" spans="1:9" x14ac:dyDescent="0.25">
      <c r="A1168" t="s">
        <v>8219</v>
      </c>
      <c r="B1168">
        <v>59</v>
      </c>
      <c r="H1168" t="s">
        <v>8221</v>
      </c>
      <c r="I1168">
        <v>9</v>
      </c>
    </row>
    <row r="1169" spans="1:9" x14ac:dyDescent="0.25">
      <c r="A1169" t="s">
        <v>8219</v>
      </c>
      <c r="B1169">
        <v>79</v>
      </c>
      <c r="H1169" t="s">
        <v>8221</v>
      </c>
      <c r="I1169">
        <v>9</v>
      </c>
    </row>
    <row r="1170" spans="1:9" x14ac:dyDescent="0.25">
      <c r="A1170" t="s">
        <v>8219</v>
      </c>
      <c r="B1170">
        <v>14</v>
      </c>
      <c r="H1170" t="s">
        <v>8221</v>
      </c>
      <c r="I1170">
        <v>21</v>
      </c>
    </row>
    <row r="1171" spans="1:9" x14ac:dyDescent="0.25">
      <c r="A1171" t="s">
        <v>8219</v>
      </c>
      <c r="B1171">
        <v>106</v>
      </c>
      <c r="H1171" t="s">
        <v>8221</v>
      </c>
      <c r="I1171">
        <v>17</v>
      </c>
    </row>
    <row r="1172" spans="1:9" x14ac:dyDescent="0.25">
      <c r="A1172" t="s">
        <v>8219</v>
      </c>
      <c r="B1172">
        <v>25</v>
      </c>
      <c r="H1172" t="s">
        <v>8221</v>
      </c>
      <c r="I1172">
        <v>1</v>
      </c>
    </row>
    <row r="1173" spans="1:9" x14ac:dyDescent="0.25">
      <c r="A1173" t="s">
        <v>8219</v>
      </c>
      <c r="B1173">
        <v>25</v>
      </c>
      <c r="H1173" t="s">
        <v>8221</v>
      </c>
      <c r="I1173">
        <v>1</v>
      </c>
    </row>
    <row r="1174" spans="1:9" x14ac:dyDescent="0.25">
      <c r="A1174" t="s">
        <v>8219</v>
      </c>
      <c r="B1174">
        <v>29</v>
      </c>
      <c r="H1174" t="s">
        <v>8221</v>
      </c>
      <c r="I1174">
        <v>14</v>
      </c>
    </row>
    <row r="1175" spans="1:9" x14ac:dyDescent="0.25">
      <c r="A1175" t="s">
        <v>8219</v>
      </c>
      <c r="B1175">
        <v>43</v>
      </c>
      <c r="H1175" t="s">
        <v>8221</v>
      </c>
      <c r="I1175">
        <v>42</v>
      </c>
    </row>
    <row r="1176" spans="1:9" x14ac:dyDescent="0.25">
      <c r="A1176" t="s">
        <v>8219</v>
      </c>
      <c r="B1176">
        <v>46</v>
      </c>
      <c r="H1176" t="s">
        <v>8221</v>
      </c>
      <c r="I1176">
        <v>27</v>
      </c>
    </row>
    <row r="1177" spans="1:9" x14ac:dyDescent="0.25">
      <c r="A1177" t="s">
        <v>8219</v>
      </c>
      <c r="B1177">
        <v>27</v>
      </c>
      <c r="H1177" t="s">
        <v>8221</v>
      </c>
      <c r="I1177">
        <v>5</v>
      </c>
    </row>
    <row r="1178" spans="1:9" x14ac:dyDescent="0.25">
      <c r="A1178" t="s">
        <v>8219</v>
      </c>
      <c r="B1178">
        <v>112</v>
      </c>
      <c r="H1178" t="s">
        <v>8221</v>
      </c>
      <c r="I1178">
        <v>13</v>
      </c>
    </row>
    <row r="1179" spans="1:9" x14ac:dyDescent="0.25">
      <c r="A1179" t="s">
        <v>8219</v>
      </c>
      <c r="B1179">
        <v>34</v>
      </c>
      <c r="H1179" t="s">
        <v>8221</v>
      </c>
      <c r="I1179">
        <v>12</v>
      </c>
    </row>
    <row r="1180" spans="1:9" x14ac:dyDescent="0.25">
      <c r="A1180" t="s">
        <v>8219</v>
      </c>
      <c r="B1180">
        <v>145</v>
      </c>
      <c r="H1180" t="s">
        <v>8221</v>
      </c>
      <c r="I1180">
        <v>90</v>
      </c>
    </row>
    <row r="1181" spans="1:9" x14ac:dyDescent="0.25">
      <c r="A1181" t="s">
        <v>8219</v>
      </c>
      <c r="B1181">
        <v>19</v>
      </c>
      <c r="H1181" t="s">
        <v>8221</v>
      </c>
      <c r="I1181">
        <v>2</v>
      </c>
    </row>
    <row r="1182" spans="1:9" x14ac:dyDescent="0.25">
      <c r="A1182" t="s">
        <v>8219</v>
      </c>
      <c r="B1182">
        <v>288</v>
      </c>
      <c r="H1182" t="s">
        <v>8221</v>
      </c>
      <c r="I1182">
        <v>5</v>
      </c>
    </row>
    <row r="1183" spans="1:9" x14ac:dyDescent="0.25">
      <c r="A1183" t="s">
        <v>8219</v>
      </c>
      <c r="B1183">
        <v>14</v>
      </c>
      <c r="H1183" t="s">
        <v>8221</v>
      </c>
      <c r="I1183">
        <v>31</v>
      </c>
    </row>
    <row r="1184" spans="1:9" x14ac:dyDescent="0.25">
      <c r="A1184" t="s">
        <v>8219</v>
      </c>
      <c r="B1184">
        <v>7</v>
      </c>
      <c r="H1184" t="s">
        <v>8221</v>
      </c>
      <c r="I1184">
        <v>4</v>
      </c>
    </row>
    <row r="1185" spans="1:9" x14ac:dyDescent="0.25">
      <c r="A1185" t="s">
        <v>8219</v>
      </c>
      <c r="B1185">
        <v>211</v>
      </c>
      <c r="H1185" t="s">
        <v>8221</v>
      </c>
      <c r="I1185">
        <v>29</v>
      </c>
    </row>
    <row r="1186" spans="1:9" x14ac:dyDescent="0.25">
      <c r="A1186" t="s">
        <v>8219</v>
      </c>
      <c r="B1186">
        <v>85</v>
      </c>
      <c r="H1186" t="s">
        <v>8221</v>
      </c>
      <c r="I1186">
        <v>2</v>
      </c>
    </row>
    <row r="1187" spans="1:9" x14ac:dyDescent="0.25">
      <c r="A1187" t="s">
        <v>8219</v>
      </c>
      <c r="B1187">
        <v>103</v>
      </c>
      <c r="H1187" t="s">
        <v>8221</v>
      </c>
      <c r="I1187">
        <v>114</v>
      </c>
    </row>
    <row r="1188" spans="1:9" x14ac:dyDescent="0.25">
      <c r="A1188" t="s">
        <v>8219</v>
      </c>
      <c r="B1188">
        <v>113</v>
      </c>
      <c r="H1188" t="s">
        <v>8221</v>
      </c>
      <c r="I1188">
        <v>1</v>
      </c>
    </row>
    <row r="1189" spans="1:9" x14ac:dyDescent="0.25">
      <c r="A1189" t="s">
        <v>8219</v>
      </c>
      <c r="B1189">
        <v>167</v>
      </c>
      <c r="H1189" t="s">
        <v>8221</v>
      </c>
      <c r="I1189">
        <v>76</v>
      </c>
    </row>
    <row r="1190" spans="1:9" x14ac:dyDescent="0.25">
      <c r="A1190" t="s">
        <v>8219</v>
      </c>
      <c r="B1190">
        <v>73</v>
      </c>
      <c r="H1190" t="s">
        <v>8221</v>
      </c>
      <c r="I1190">
        <v>9</v>
      </c>
    </row>
    <row r="1191" spans="1:9" x14ac:dyDescent="0.25">
      <c r="A1191" t="s">
        <v>8219</v>
      </c>
      <c r="B1191">
        <v>75</v>
      </c>
      <c r="H1191" t="s">
        <v>8221</v>
      </c>
      <c r="I1191">
        <v>37</v>
      </c>
    </row>
    <row r="1192" spans="1:9" x14ac:dyDescent="0.25">
      <c r="A1192" t="s">
        <v>8219</v>
      </c>
      <c r="B1192">
        <v>614</v>
      </c>
      <c r="H1192" t="s">
        <v>8221</v>
      </c>
      <c r="I1192">
        <v>0</v>
      </c>
    </row>
    <row r="1193" spans="1:9" x14ac:dyDescent="0.25">
      <c r="A1193" t="s">
        <v>8219</v>
      </c>
      <c r="B1193">
        <v>107</v>
      </c>
      <c r="H1193" t="s">
        <v>8221</v>
      </c>
      <c r="I1193">
        <v>1</v>
      </c>
    </row>
    <row r="1194" spans="1:9" x14ac:dyDescent="0.25">
      <c r="A1194" t="s">
        <v>8219</v>
      </c>
      <c r="B1194">
        <v>1224</v>
      </c>
      <c r="H1194" t="s">
        <v>8221</v>
      </c>
      <c r="I1194">
        <v>10</v>
      </c>
    </row>
    <row r="1195" spans="1:9" x14ac:dyDescent="0.25">
      <c r="A1195" t="s">
        <v>8219</v>
      </c>
      <c r="B1195">
        <v>104</v>
      </c>
      <c r="H1195" t="s">
        <v>8221</v>
      </c>
      <c r="I1195">
        <v>1</v>
      </c>
    </row>
    <row r="1196" spans="1:9" x14ac:dyDescent="0.25">
      <c r="A1196" t="s">
        <v>8219</v>
      </c>
      <c r="B1196">
        <v>79</v>
      </c>
      <c r="H1196" t="s">
        <v>8221</v>
      </c>
      <c r="I1196">
        <v>2</v>
      </c>
    </row>
    <row r="1197" spans="1:9" x14ac:dyDescent="0.25">
      <c r="A1197" t="s">
        <v>8219</v>
      </c>
      <c r="B1197">
        <v>157</v>
      </c>
      <c r="H1197" t="s">
        <v>8221</v>
      </c>
      <c r="I1197">
        <v>1</v>
      </c>
    </row>
    <row r="1198" spans="1:9" x14ac:dyDescent="0.25">
      <c r="A1198" t="s">
        <v>8219</v>
      </c>
      <c r="B1198">
        <v>50</v>
      </c>
      <c r="H1198" t="s">
        <v>8221</v>
      </c>
      <c r="I1198">
        <v>10</v>
      </c>
    </row>
    <row r="1199" spans="1:9" x14ac:dyDescent="0.25">
      <c r="A1199" t="s">
        <v>8219</v>
      </c>
      <c r="B1199">
        <v>64</v>
      </c>
      <c r="H1199" t="s">
        <v>8221</v>
      </c>
      <c r="I1199">
        <v>9</v>
      </c>
    </row>
    <row r="1200" spans="1:9" x14ac:dyDescent="0.25">
      <c r="A1200" t="s">
        <v>8219</v>
      </c>
      <c r="B1200">
        <v>200</v>
      </c>
      <c r="H1200" t="s">
        <v>8221</v>
      </c>
      <c r="I1200">
        <v>19</v>
      </c>
    </row>
    <row r="1201" spans="1:9" x14ac:dyDescent="0.25">
      <c r="A1201" t="s">
        <v>8219</v>
      </c>
      <c r="B1201">
        <v>22</v>
      </c>
      <c r="H1201" t="s">
        <v>8221</v>
      </c>
      <c r="I1201">
        <v>0</v>
      </c>
    </row>
    <row r="1202" spans="1:9" x14ac:dyDescent="0.25">
      <c r="A1202" t="s">
        <v>8219</v>
      </c>
      <c r="B1202">
        <v>163</v>
      </c>
      <c r="H1202" t="s">
        <v>8221</v>
      </c>
      <c r="I1202">
        <v>4</v>
      </c>
    </row>
    <row r="1203" spans="1:9" x14ac:dyDescent="0.25">
      <c r="A1203" t="s">
        <v>8219</v>
      </c>
      <c r="B1203">
        <v>77</v>
      </c>
      <c r="H1203" t="s">
        <v>8221</v>
      </c>
      <c r="I1203">
        <v>8</v>
      </c>
    </row>
    <row r="1204" spans="1:9" x14ac:dyDescent="0.25">
      <c r="A1204" t="s">
        <v>8219</v>
      </c>
      <c r="B1204">
        <v>89</v>
      </c>
      <c r="H1204" t="s">
        <v>8221</v>
      </c>
      <c r="I1204">
        <v>24</v>
      </c>
    </row>
    <row r="1205" spans="1:9" x14ac:dyDescent="0.25">
      <c r="A1205" t="s">
        <v>8219</v>
      </c>
      <c r="B1205">
        <v>3355</v>
      </c>
      <c r="H1205" t="s">
        <v>8221</v>
      </c>
      <c r="I1205">
        <v>0</v>
      </c>
    </row>
    <row r="1206" spans="1:9" x14ac:dyDescent="0.25">
      <c r="A1206" t="s">
        <v>8219</v>
      </c>
      <c r="B1206">
        <v>537</v>
      </c>
      <c r="H1206" t="s">
        <v>8221</v>
      </c>
      <c r="I1206">
        <v>39</v>
      </c>
    </row>
    <row r="1207" spans="1:9" x14ac:dyDescent="0.25">
      <c r="A1207" t="s">
        <v>8219</v>
      </c>
      <c r="B1207">
        <v>125</v>
      </c>
      <c r="H1207" t="s">
        <v>8221</v>
      </c>
      <c r="I1207">
        <v>6</v>
      </c>
    </row>
    <row r="1208" spans="1:9" x14ac:dyDescent="0.25">
      <c r="A1208" t="s">
        <v>8219</v>
      </c>
      <c r="B1208">
        <v>163</v>
      </c>
      <c r="H1208" t="s">
        <v>8221</v>
      </c>
      <c r="I1208">
        <v>4</v>
      </c>
    </row>
    <row r="1209" spans="1:9" x14ac:dyDescent="0.25">
      <c r="A1209" t="s">
        <v>8219</v>
      </c>
      <c r="B1209">
        <v>283</v>
      </c>
      <c r="H1209" t="s">
        <v>8221</v>
      </c>
      <c r="I1209">
        <v>3</v>
      </c>
    </row>
    <row r="1210" spans="1:9" x14ac:dyDescent="0.25">
      <c r="A1210" t="s">
        <v>8219</v>
      </c>
      <c r="B1210">
        <v>352</v>
      </c>
      <c r="H1210" t="s">
        <v>8221</v>
      </c>
      <c r="I1210">
        <v>53</v>
      </c>
    </row>
    <row r="1211" spans="1:9" x14ac:dyDescent="0.25">
      <c r="A1211" t="s">
        <v>8219</v>
      </c>
      <c r="B1211">
        <v>94</v>
      </c>
      <c r="H1211" t="s">
        <v>8221</v>
      </c>
      <c r="I1211">
        <v>1</v>
      </c>
    </row>
    <row r="1212" spans="1:9" x14ac:dyDescent="0.25">
      <c r="A1212" t="s">
        <v>8219</v>
      </c>
      <c r="B1212">
        <v>67</v>
      </c>
      <c r="H1212" t="s">
        <v>8221</v>
      </c>
      <c r="I1212">
        <v>2</v>
      </c>
    </row>
    <row r="1213" spans="1:9" x14ac:dyDescent="0.25">
      <c r="A1213" t="s">
        <v>8219</v>
      </c>
      <c r="B1213">
        <v>221</v>
      </c>
      <c r="H1213" t="s">
        <v>8221</v>
      </c>
      <c r="I1213">
        <v>25</v>
      </c>
    </row>
    <row r="1214" spans="1:9" x14ac:dyDescent="0.25">
      <c r="A1214" t="s">
        <v>8219</v>
      </c>
      <c r="B1214">
        <v>2165</v>
      </c>
      <c r="H1214" t="s">
        <v>8221</v>
      </c>
      <c r="I1214">
        <v>6</v>
      </c>
    </row>
    <row r="1215" spans="1:9" x14ac:dyDescent="0.25">
      <c r="A1215" t="s">
        <v>8219</v>
      </c>
      <c r="B1215">
        <v>179</v>
      </c>
      <c r="H1215" t="s">
        <v>8221</v>
      </c>
      <c r="I1215">
        <v>0</v>
      </c>
    </row>
    <row r="1216" spans="1:9" x14ac:dyDescent="0.25">
      <c r="A1216" t="s">
        <v>8219</v>
      </c>
      <c r="B1216">
        <v>123</v>
      </c>
      <c r="H1216" t="s">
        <v>8221</v>
      </c>
      <c r="I1216">
        <v>12</v>
      </c>
    </row>
    <row r="1217" spans="1:9" x14ac:dyDescent="0.25">
      <c r="A1217" t="s">
        <v>8219</v>
      </c>
      <c r="B1217">
        <v>1104</v>
      </c>
      <c r="H1217" t="s">
        <v>8221</v>
      </c>
      <c r="I1217">
        <v>0</v>
      </c>
    </row>
    <row r="1218" spans="1:9" x14ac:dyDescent="0.25">
      <c r="A1218" t="s">
        <v>8219</v>
      </c>
      <c r="B1218">
        <v>403</v>
      </c>
      <c r="H1218" t="s">
        <v>8221</v>
      </c>
      <c r="I1218">
        <v>36</v>
      </c>
    </row>
    <row r="1219" spans="1:9" x14ac:dyDescent="0.25">
      <c r="A1219" t="s">
        <v>8219</v>
      </c>
      <c r="B1219">
        <v>109</v>
      </c>
      <c r="H1219" t="s">
        <v>8221</v>
      </c>
      <c r="I1219">
        <v>0</v>
      </c>
    </row>
    <row r="1220" spans="1:9" x14ac:dyDescent="0.25">
      <c r="A1220" t="s">
        <v>8219</v>
      </c>
      <c r="B1220">
        <v>372</v>
      </c>
      <c r="H1220" t="s">
        <v>8221</v>
      </c>
      <c r="I1220">
        <v>2</v>
      </c>
    </row>
    <row r="1221" spans="1:9" x14ac:dyDescent="0.25">
      <c r="A1221" t="s">
        <v>8219</v>
      </c>
      <c r="B1221">
        <v>311</v>
      </c>
      <c r="H1221" t="s">
        <v>8221</v>
      </c>
      <c r="I1221">
        <v>1</v>
      </c>
    </row>
    <row r="1222" spans="1:9" x14ac:dyDescent="0.25">
      <c r="A1222" t="s">
        <v>8219</v>
      </c>
      <c r="B1222">
        <v>61</v>
      </c>
      <c r="H1222" t="s">
        <v>8221</v>
      </c>
      <c r="I1222">
        <v>59</v>
      </c>
    </row>
    <row r="1223" spans="1:9" x14ac:dyDescent="0.25">
      <c r="A1223" t="s">
        <v>8219</v>
      </c>
      <c r="B1223">
        <v>115</v>
      </c>
      <c r="H1223" t="s">
        <v>8221</v>
      </c>
      <c r="I1223">
        <v>1</v>
      </c>
    </row>
    <row r="1224" spans="1:9" x14ac:dyDescent="0.25">
      <c r="A1224" t="s">
        <v>8219</v>
      </c>
      <c r="B1224">
        <v>111</v>
      </c>
      <c r="H1224" t="s">
        <v>8221</v>
      </c>
      <c r="I1224">
        <v>31</v>
      </c>
    </row>
    <row r="1225" spans="1:9" x14ac:dyDescent="0.25">
      <c r="A1225" t="s">
        <v>8219</v>
      </c>
      <c r="B1225">
        <v>337</v>
      </c>
      <c r="H1225" t="s">
        <v>8221</v>
      </c>
      <c r="I1225">
        <v>18</v>
      </c>
    </row>
    <row r="1226" spans="1:9" x14ac:dyDescent="0.25">
      <c r="A1226" t="s">
        <v>8219</v>
      </c>
      <c r="B1226">
        <v>9</v>
      </c>
      <c r="H1226" t="s">
        <v>8221</v>
      </c>
      <c r="I1226">
        <v>10</v>
      </c>
    </row>
    <row r="1227" spans="1:9" x14ac:dyDescent="0.25">
      <c r="A1227" t="s">
        <v>8219</v>
      </c>
      <c r="B1227">
        <v>120</v>
      </c>
      <c r="H1227" t="s">
        <v>8221</v>
      </c>
      <c r="I1227">
        <v>0</v>
      </c>
    </row>
    <row r="1228" spans="1:9" x14ac:dyDescent="0.25">
      <c r="A1228" t="s">
        <v>8219</v>
      </c>
      <c r="B1228">
        <v>102</v>
      </c>
      <c r="H1228" t="s">
        <v>8221</v>
      </c>
      <c r="I1228">
        <v>14</v>
      </c>
    </row>
    <row r="1229" spans="1:9" x14ac:dyDescent="0.25">
      <c r="A1229" t="s">
        <v>8219</v>
      </c>
      <c r="B1229">
        <v>186</v>
      </c>
      <c r="H1229" t="s">
        <v>8221</v>
      </c>
      <c r="I1229">
        <v>2</v>
      </c>
    </row>
    <row r="1230" spans="1:9" x14ac:dyDescent="0.25">
      <c r="A1230" t="s">
        <v>8219</v>
      </c>
      <c r="B1230">
        <v>15</v>
      </c>
      <c r="H1230" t="s">
        <v>8221</v>
      </c>
      <c r="I1230">
        <v>1</v>
      </c>
    </row>
    <row r="1231" spans="1:9" x14ac:dyDescent="0.25">
      <c r="A1231" t="s">
        <v>8219</v>
      </c>
      <c r="B1231">
        <v>67</v>
      </c>
      <c r="H1231" t="s">
        <v>8221</v>
      </c>
      <c r="I1231">
        <v>3</v>
      </c>
    </row>
    <row r="1232" spans="1:9" x14ac:dyDescent="0.25">
      <c r="A1232" t="s">
        <v>8219</v>
      </c>
      <c r="B1232">
        <v>130</v>
      </c>
      <c r="H1232" t="s">
        <v>8221</v>
      </c>
      <c r="I1232">
        <v>0</v>
      </c>
    </row>
    <row r="1233" spans="1:9" x14ac:dyDescent="0.25">
      <c r="A1233" t="s">
        <v>8219</v>
      </c>
      <c r="B1233">
        <v>16</v>
      </c>
      <c r="H1233" t="s">
        <v>8221</v>
      </c>
      <c r="I1233">
        <v>2</v>
      </c>
    </row>
    <row r="1234" spans="1:9" x14ac:dyDescent="0.25">
      <c r="A1234" t="s">
        <v>8219</v>
      </c>
      <c r="B1234">
        <v>67</v>
      </c>
      <c r="H1234" t="s">
        <v>8221</v>
      </c>
      <c r="I1234">
        <v>0</v>
      </c>
    </row>
    <row r="1235" spans="1:9" x14ac:dyDescent="0.25">
      <c r="A1235" t="s">
        <v>8219</v>
      </c>
      <c r="B1235">
        <v>124</v>
      </c>
      <c r="H1235" t="s">
        <v>8221</v>
      </c>
      <c r="I1235">
        <v>12</v>
      </c>
    </row>
    <row r="1236" spans="1:9" x14ac:dyDescent="0.25">
      <c r="A1236" t="s">
        <v>8219</v>
      </c>
      <c r="B1236">
        <v>80</v>
      </c>
      <c r="H1236" t="s">
        <v>8221</v>
      </c>
      <c r="I1236">
        <v>1</v>
      </c>
    </row>
    <row r="1237" spans="1:9" x14ac:dyDescent="0.25">
      <c r="A1237" t="s">
        <v>8219</v>
      </c>
      <c r="B1237">
        <v>282</v>
      </c>
      <c r="H1237" t="s">
        <v>8221</v>
      </c>
      <c r="I1237">
        <v>8</v>
      </c>
    </row>
    <row r="1238" spans="1:9" x14ac:dyDescent="0.25">
      <c r="A1238" t="s">
        <v>8219</v>
      </c>
      <c r="B1238">
        <v>68</v>
      </c>
      <c r="H1238" t="s">
        <v>8221</v>
      </c>
      <c r="I1238">
        <v>2</v>
      </c>
    </row>
    <row r="1239" spans="1:9" x14ac:dyDescent="0.25">
      <c r="A1239" t="s">
        <v>8219</v>
      </c>
      <c r="B1239">
        <v>86</v>
      </c>
      <c r="H1239" t="s">
        <v>8221</v>
      </c>
      <c r="I1239">
        <v>31</v>
      </c>
    </row>
    <row r="1240" spans="1:9" x14ac:dyDescent="0.25">
      <c r="A1240" t="s">
        <v>8219</v>
      </c>
      <c r="B1240">
        <v>115</v>
      </c>
      <c r="H1240" t="s">
        <v>8221</v>
      </c>
      <c r="I1240">
        <v>5</v>
      </c>
    </row>
    <row r="1241" spans="1:9" x14ac:dyDescent="0.25">
      <c r="A1241" t="s">
        <v>8219</v>
      </c>
      <c r="B1241">
        <v>75</v>
      </c>
      <c r="H1241" t="s">
        <v>8221</v>
      </c>
      <c r="I1241">
        <v>1</v>
      </c>
    </row>
    <row r="1242" spans="1:9" x14ac:dyDescent="0.25">
      <c r="A1242" t="s">
        <v>8219</v>
      </c>
      <c r="B1242">
        <v>43</v>
      </c>
      <c r="H1242" t="s">
        <v>8221</v>
      </c>
      <c r="I1242">
        <v>12</v>
      </c>
    </row>
    <row r="1243" spans="1:9" x14ac:dyDescent="0.25">
      <c r="A1243" t="s">
        <v>8219</v>
      </c>
      <c r="B1243">
        <v>48</v>
      </c>
      <c r="H1243" t="s">
        <v>8221</v>
      </c>
      <c r="I1243">
        <v>4</v>
      </c>
    </row>
    <row r="1244" spans="1:9" x14ac:dyDescent="0.25">
      <c r="A1244" t="s">
        <v>8219</v>
      </c>
      <c r="B1244">
        <v>52</v>
      </c>
      <c r="H1244" t="s">
        <v>8221</v>
      </c>
      <c r="I1244">
        <v>0</v>
      </c>
    </row>
    <row r="1245" spans="1:9" x14ac:dyDescent="0.25">
      <c r="A1245" t="s">
        <v>8219</v>
      </c>
      <c r="B1245">
        <v>43</v>
      </c>
      <c r="H1245" t="s">
        <v>8221</v>
      </c>
      <c r="I1245">
        <v>7</v>
      </c>
    </row>
    <row r="1246" spans="1:9" x14ac:dyDescent="0.25">
      <c r="A1246" t="s">
        <v>8219</v>
      </c>
      <c r="B1246">
        <v>58</v>
      </c>
      <c r="H1246" t="s">
        <v>8221</v>
      </c>
      <c r="I1246">
        <v>2</v>
      </c>
    </row>
    <row r="1247" spans="1:9" x14ac:dyDescent="0.25">
      <c r="A1247" t="s">
        <v>8219</v>
      </c>
      <c r="B1247">
        <v>47</v>
      </c>
      <c r="H1247" t="s">
        <v>8221</v>
      </c>
      <c r="I1247">
        <v>1</v>
      </c>
    </row>
    <row r="1248" spans="1:9" x14ac:dyDescent="0.25">
      <c r="A1248" t="s">
        <v>8219</v>
      </c>
      <c r="B1248">
        <v>36</v>
      </c>
      <c r="H1248" t="s">
        <v>8221</v>
      </c>
      <c r="I1248">
        <v>4</v>
      </c>
    </row>
    <row r="1249" spans="1:9" x14ac:dyDescent="0.25">
      <c r="A1249" t="s">
        <v>8219</v>
      </c>
      <c r="B1249">
        <v>17</v>
      </c>
      <c r="H1249" t="s">
        <v>8221</v>
      </c>
      <c r="I1249">
        <v>6</v>
      </c>
    </row>
    <row r="1250" spans="1:9" x14ac:dyDescent="0.25">
      <c r="A1250" t="s">
        <v>8219</v>
      </c>
      <c r="B1250">
        <v>104</v>
      </c>
      <c r="H1250" t="s">
        <v>8221</v>
      </c>
      <c r="I1250">
        <v>8</v>
      </c>
    </row>
    <row r="1251" spans="1:9" x14ac:dyDescent="0.25">
      <c r="A1251" t="s">
        <v>8219</v>
      </c>
      <c r="B1251">
        <v>47</v>
      </c>
      <c r="H1251" t="s">
        <v>8221</v>
      </c>
      <c r="I1251">
        <v>14</v>
      </c>
    </row>
    <row r="1252" spans="1:9" x14ac:dyDescent="0.25">
      <c r="A1252" t="s">
        <v>8219</v>
      </c>
      <c r="B1252">
        <v>38</v>
      </c>
      <c r="H1252" t="s">
        <v>8221</v>
      </c>
      <c r="I1252">
        <v>0</v>
      </c>
    </row>
    <row r="1253" spans="1:9" x14ac:dyDescent="0.25">
      <c r="A1253" t="s">
        <v>8219</v>
      </c>
      <c r="B1253">
        <v>81</v>
      </c>
      <c r="H1253" t="s">
        <v>8221</v>
      </c>
      <c r="I1253">
        <v>4</v>
      </c>
    </row>
    <row r="1254" spans="1:9" x14ac:dyDescent="0.25">
      <c r="A1254" t="s">
        <v>8219</v>
      </c>
      <c r="B1254">
        <v>55</v>
      </c>
      <c r="H1254" t="s">
        <v>8221</v>
      </c>
      <c r="I1254">
        <v>0</v>
      </c>
    </row>
    <row r="1255" spans="1:9" x14ac:dyDescent="0.25">
      <c r="A1255" t="s">
        <v>8219</v>
      </c>
      <c r="B1255">
        <v>41</v>
      </c>
      <c r="H1255" t="s">
        <v>8221</v>
      </c>
      <c r="I1255">
        <v>0</v>
      </c>
    </row>
    <row r="1256" spans="1:9" x14ac:dyDescent="0.25">
      <c r="A1256" t="s">
        <v>8219</v>
      </c>
      <c r="B1256">
        <v>79</v>
      </c>
      <c r="H1256" t="s">
        <v>8221</v>
      </c>
      <c r="I1256">
        <v>1</v>
      </c>
    </row>
    <row r="1257" spans="1:9" x14ac:dyDescent="0.25">
      <c r="A1257" t="s">
        <v>8219</v>
      </c>
      <c r="B1257">
        <v>16</v>
      </c>
      <c r="H1257" t="s">
        <v>8221</v>
      </c>
      <c r="I1257">
        <v>1</v>
      </c>
    </row>
    <row r="1258" spans="1:9" x14ac:dyDescent="0.25">
      <c r="A1258" t="s">
        <v>8219</v>
      </c>
      <c r="B1258">
        <v>8</v>
      </c>
      <c r="H1258" t="s">
        <v>8221</v>
      </c>
      <c r="I1258">
        <v>1</v>
      </c>
    </row>
    <row r="1259" spans="1:9" x14ac:dyDescent="0.25">
      <c r="A1259" t="s">
        <v>8219</v>
      </c>
      <c r="B1259">
        <v>95</v>
      </c>
      <c r="H1259" t="s">
        <v>8221</v>
      </c>
      <c r="I1259">
        <v>1</v>
      </c>
    </row>
    <row r="1260" spans="1:9" x14ac:dyDescent="0.25">
      <c r="A1260" t="s">
        <v>8219</v>
      </c>
      <c r="B1260">
        <v>25</v>
      </c>
      <c r="H1260" t="s">
        <v>8221</v>
      </c>
      <c r="I1260">
        <v>4</v>
      </c>
    </row>
    <row r="1261" spans="1:9" x14ac:dyDescent="0.25">
      <c r="A1261" t="s">
        <v>8219</v>
      </c>
      <c r="B1261">
        <v>19</v>
      </c>
      <c r="H1261" t="s">
        <v>8221</v>
      </c>
      <c r="I1261">
        <v>0</v>
      </c>
    </row>
    <row r="1262" spans="1:9" x14ac:dyDescent="0.25">
      <c r="A1262" t="s">
        <v>8219</v>
      </c>
      <c r="B1262">
        <v>90</v>
      </c>
      <c r="H1262" t="s">
        <v>8221</v>
      </c>
      <c r="I1262">
        <v>0</v>
      </c>
    </row>
    <row r="1263" spans="1:9" x14ac:dyDescent="0.25">
      <c r="A1263" t="s">
        <v>8219</v>
      </c>
      <c r="B1263">
        <v>41</v>
      </c>
      <c r="H1263" t="s">
        <v>8221</v>
      </c>
      <c r="I1263">
        <v>2</v>
      </c>
    </row>
    <row r="1264" spans="1:9" x14ac:dyDescent="0.25">
      <c r="A1264" t="s">
        <v>8219</v>
      </c>
      <c r="B1264">
        <v>30</v>
      </c>
      <c r="H1264" t="s">
        <v>8221</v>
      </c>
      <c r="I1264">
        <v>24</v>
      </c>
    </row>
    <row r="1265" spans="1:9" x14ac:dyDescent="0.25">
      <c r="A1265" t="s">
        <v>8219</v>
      </c>
      <c r="B1265">
        <v>38</v>
      </c>
      <c r="H1265" t="s">
        <v>8221</v>
      </c>
      <c r="I1265">
        <v>1</v>
      </c>
    </row>
    <row r="1266" spans="1:9" x14ac:dyDescent="0.25">
      <c r="A1266" t="s">
        <v>8219</v>
      </c>
      <c r="B1266">
        <v>65</v>
      </c>
      <c r="H1266" t="s">
        <v>8221</v>
      </c>
      <c r="I1266">
        <v>2</v>
      </c>
    </row>
    <row r="1267" spans="1:9" x14ac:dyDescent="0.25">
      <c r="A1267" t="s">
        <v>8219</v>
      </c>
      <c r="B1267">
        <v>75</v>
      </c>
      <c r="H1267" t="s">
        <v>8221</v>
      </c>
      <c r="I1267">
        <v>1</v>
      </c>
    </row>
    <row r="1268" spans="1:9" x14ac:dyDescent="0.25">
      <c r="A1268" t="s">
        <v>8219</v>
      </c>
      <c r="B1268">
        <v>16</v>
      </c>
      <c r="H1268" t="s">
        <v>8221</v>
      </c>
      <c r="I1268">
        <v>37</v>
      </c>
    </row>
    <row r="1269" spans="1:9" x14ac:dyDescent="0.25">
      <c r="A1269" t="s">
        <v>8219</v>
      </c>
      <c r="B1269">
        <v>10</v>
      </c>
      <c r="H1269" t="s">
        <v>8221</v>
      </c>
      <c r="I1269">
        <v>5</v>
      </c>
    </row>
    <row r="1270" spans="1:9" x14ac:dyDescent="0.25">
      <c r="A1270" t="s">
        <v>8219</v>
      </c>
      <c r="B1270">
        <v>27</v>
      </c>
      <c r="H1270" t="s">
        <v>8221</v>
      </c>
      <c r="I1270">
        <v>4</v>
      </c>
    </row>
    <row r="1271" spans="1:9" x14ac:dyDescent="0.25">
      <c r="A1271" t="s">
        <v>8219</v>
      </c>
      <c r="B1271">
        <v>259</v>
      </c>
      <c r="H1271" t="s">
        <v>8221</v>
      </c>
      <c r="I1271">
        <v>16</v>
      </c>
    </row>
    <row r="1272" spans="1:9" x14ac:dyDescent="0.25">
      <c r="A1272" t="s">
        <v>8219</v>
      </c>
      <c r="B1272">
        <v>39</v>
      </c>
      <c r="H1272" t="s">
        <v>8221</v>
      </c>
      <c r="I1272">
        <v>9</v>
      </c>
    </row>
    <row r="1273" spans="1:9" x14ac:dyDescent="0.25">
      <c r="A1273" t="s">
        <v>8219</v>
      </c>
      <c r="B1273">
        <v>42</v>
      </c>
      <c r="H1273" t="s">
        <v>8221</v>
      </c>
      <c r="I1273">
        <v>0</v>
      </c>
    </row>
    <row r="1274" spans="1:9" x14ac:dyDescent="0.25">
      <c r="A1274" t="s">
        <v>8219</v>
      </c>
      <c r="B1274">
        <v>10</v>
      </c>
      <c r="H1274" t="s">
        <v>8221</v>
      </c>
      <c r="I1274">
        <v>40</v>
      </c>
    </row>
    <row r="1275" spans="1:9" x14ac:dyDescent="0.25">
      <c r="A1275" t="s">
        <v>8219</v>
      </c>
      <c r="B1275">
        <v>56</v>
      </c>
      <c r="H1275" t="s">
        <v>8221</v>
      </c>
      <c r="I1275">
        <v>0</v>
      </c>
    </row>
    <row r="1276" spans="1:9" x14ac:dyDescent="0.25">
      <c r="A1276" t="s">
        <v>8219</v>
      </c>
      <c r="B1276">
        <v>20</v>
      </c>
      <c r="H1276" t="s">
        <v>8221</v>
      </c>
      <c r="I1276">
        <v>2</v>
      </c>
    </row>
    <row r="1277" spans="1:9" x14ac:dyDescent="0.25">
      <c r="A1277" t="s">
        <v>8219</v>
      </c>
      <c r="B1277">
        <v>170</v>
      </c>
      <c r="H1277" t="s">
        <v>8221</v>
      </c>
      <c r="I1277">
        <v>1</v>
      </c>
    </row>
    <row r="1278" spans="1:9" x14ac:dyDescent="0.25">
      <c r="A1278" t="s">
        <v>8219</v>
      </c>
      <c r="B1278">
        <v>29</v>
      </c>
      <c r="H1278" t="s">
        <v>8221</v>
      </c>
      <c r="I1278">
        <v>9</v>
      </c>
    </row>
    <row r="1279" spans="1:9" x14ac:dyDescent="0.25">
      <c r="A1279" t="s">
        <v>8219</v>
      </c>
      <c r="B1279">
        <v>132</v>
      </c>
      <c r="H1279" t="s">
        <v>8221</v>
      </c>
      <c r="I1279">
        <v>34</v>
      </c>
    </row>
    <row r="1280" spans="1:9" x14ac:dyDescent="0.25">
      <c r="A1280" t="s">
        <v>8219</v>
      </c>
      <c r="B1280">
        <v>27</v>
      </c>
      <c r="H1280" t="s">
        <v>8221</v>
      </c>
      <c r="I1280">
        <v>23</v>
      </c>
    </row>
    <row r="1281" spans="1:9" x14ac:dyDescent="0.25">
      <c r="A1281" t="s">
        <v>8219</v>
      </c>
      <c r="B1281">
        <v>26</v>
      </c>
      <c r="H1281" t="s">
        <v>8221</v>
      </c>
      <c r="I1281">
        <v>19</v>
      </c>
    </row>
    <row r="1282" spans="1:9" x14ac:dyDescent="0.25">
      <c r="A1282" t="s">
        <v>8219</v>
      </c>
      <c r="B1282">
        <v>43</v>
      </c>
      <c r="H1282" t="s">
        <v>8221</v>
      </c>
      <c r="I1282">
        <v>50</v>
      </c>
    </row>
    <row r="1283" spans="1:9" x14ac:dyDescent="0.25">
      <c r="A1283" t="s">
        <v>8219</v>
      </c>
      <c r="B1283">
        <v>80</v>
      </c>
      <c r="H1283" t="s">
        <v>8221</v>
      </c>
      <c r="I1283">
        <v>12</v>
      </c>
    </row>
    <row r="1284" spans="1:9" x14ac:dyDescent="0.25">
      <c r="A1284" t="s">
        <v>8219</v>
      </c>
      <c r="B1284">
        <v>33</v>
      </c>
      <c r="H1284" t="s">
        <v>8221</v>
      </c>
      <c r="I1284">
        <v>8</v>
      </c>
    </row>
    <row r="1285" spans="1:9" x14ac:dyDescent="0.25">
      <c r="A1285" t="s">
        <v>8219</v>
      </c>
      <c r="B1285">
        <v>71</v>
      </c>
      <c r="H1285" t="s">
        <v>8221</v>
      </c>
      <c r="I1285">
        <v>9</v>
      </c>
    </row>
    <row r="1286" spans="1:9" x14ac:dyDescent="0.25">
      <c r="A1286" t="s">
        <v>8219</v>
      </c>
      <c r="B1286">
        <v>81</v>
      </c>
      <c r="H1286" t="s">
        <v>8221</v>
      </c>
      <c r="I1286">
        <v>43</v>
      </c>
    </row>
    <row r="1287" spans="1:9" x14ac:dyDescent="0.25">
      <c r="A1287" t="s">
        <v>8219</v>
      </c>
      <c r="B1287">
        <v>76</v>
      </c>
      <c r="H1287" t="s">
        <v>8221</v>
      </c>
      <c r="I1287">
        <v>28</v>
      </c>
    </row>
    <row r="1288" spans="1:9" x14ac:dyDescent="0.25">
      <c r="A1288" t="s">
        <v>8219</v>
      </c>
      <c r="B1288">
        <v>48</v>
      </c>
      <c r="H1288" t="s">
        <v>8221</v>
      </c>
      <c r="I1288">
        <v>4</v>
      </c>
    </row>
    <row r="1289" spans="1:9" x14ac:dyDescent="0.25">
      <c r="A1289" t="s">
        <v>8219</v>
      </c>
      <c r="B1289">
        <v>61</v>
      </c>
      <c r="H1289" t="s">
        <v>8221</v>
      </c>
      <c r="I1289">
        <v>24</v>
      </c>
    </row>
    <row r="1290" spans="1:9" x14ac:dyDescent="0.25">
      <c r="A1290" t="s">
        <v>8219</v>
      </c>
      <c r="B1290">
        <v>60</v>
      </c>
      <c r="H1290" t="s">
        <v>8221</v>
      </c>
      <c r="I1290">
        <v>2</v>
      </c>
    </row>
    <row r="1291" spans="1:9" x14ac:dyDescent="0.25">
      <c r="A1291" t="s">
        <v>8219</v>
      </c>
      <c r="B1291">
        <v>136</v>
      </c>
      <c r="H1291" t="s">
        <v>8221</v>
      </c>
      <c r="I1291">
        <v>2</v>
      </c>
    </row>
    <row r="1292" spans="1:9" x14ac:dyDescent="0.25">
      <c r="A1292" t="s">
        <v>8219</v>
      </c>
      <c r="B1292">
        <v>14</v>
      </c>
      <c r="H1292" t="s">
        <v>8221</v>
      </c>
      <c r="I1292">
        <v>20</v>
      </c>
    </row>
    <row r="1293" spans="1:9" x14ac:dyDescent="0.25">
      <c r="A1293" t="s">
        <v>8219</v>
      </c>
      <c r="B1293">
        <v>78</v>
      </c>
      <c r="H1293" t="s">
        <v>8221</v>
      </c>
      <c r="I1293">
        <v>1</v>
      </c>
    </row>
    <row r="1294" spans="1:9" x14ac:dyDescent="0.25">
      <c r="A1294" t="s">
        <v>8219</v>
      </c>
      <c r="B1294">
        <v>4</v>
      </c>
      <c r="H1294" t="s">
        <v>8221</v>
      </c>
      <c r="I1294">
        <v>1</v>
      </c>
    </row>
    <row r="1295" spans="1:9" x14ac:dyDescent="0.25">
      <c r="A1295" t="s">
        <v>8219</v>
      </c>
      <c r="B1295">
        <v>11</v>
      </c>
      <c r="H1295" t="s">
        <v>8221</v>
      </c>
      <c r="I1295">
        <v>4</v>
      </c>
    </row>
    <row r="1296" spans="1:9" x14ac:dyDescent="0.25">
      <c r="A1296" t="s">
        <v>8219</v>
      </c>
      <c r="B1296">
        <v>185</v>
      </c>
      <c r="H1296" t="s">
        <v>8221</v>
      </c>
      <c r="I1296">
        <v>1</v>
      </c>
    </row>
    <row r="1297" spans="1:9" x14ac:dyDescent="0.25">
      <c r="A1297" t="s">
        <v>8219</v>
      </c>
      <c r="B1297">
        <v>59</v>
      </c>
      <c r="H1297" t="s">
        <v>8221</v>
      </c>
      <c r="I1297">
        <v>1</v>
      </c>
    </row>
    <row r="1298" spans="1:9" x14ac:dyDescent="0.25">
      <c r="A1298" t="s">
        <v>8219</v>
      </c>
      <c r="B1298">
        <v>27</v>
      </c>
      <c r="H1298" t="s">
        <v>8221</v>
      </c>
      <c r="I1298">
        <v>13</v>
      </c>
    </row>
    <row r="1299" spans="1:9" x14ac:dyDescent="0.25">
      <c r="A1299" t="s">
        <v>8219</v>
      </c>
      <c r="B1299">
        <v>63</v>
      </c>
      <c r="H1299" t="s">
        <v>8221</v>
      </c>
      <c r="I1299">
        <v>1</v>
      </c>
    </row>
    <row r="1300" spans="1:9" x14ac:dyDescent="0.25">
      <c r="A1300" t="s">
        <v>8219</v>
      </c>
      <c r="B1300">
        <v>13</v>
      </c>
      <c r="H1300" t="s">
        <v>8221</v>
      </c>
      <c r="I1300">
        <v>1</v>
      </c>
    </row>
    <row r="1301" spans="1:9" x14ac:dyDescent="0.25">
      <c r="A1301" t="s">
        <v>8219</v>
      </c>
      <c r="B1301">
        <v>13</v>
      </c>
      <c r="H1301" t="s">
        <v>8221</v>
      </c>
      <c r="I1301">
        <v>0</v>
      </c>
    </row>
    <row r="1302" spans="1:9" x14ac:dyDescent="0.25">
      <c r="A1302" t="s">
        <v>8219</v>
      </c>
      <c r="B1302">
        <v>57</v>
      </c>
      <c r="H1302" t="s">
        <v>8221</v>
      </c>
      <c r="I1302">
        <v>3</v>
      </c>
    </row>
    <row r="1303" spans="1:9" x14ac:dyDescent="0.25">
      <c r="A1303" t="s">
        <v>8219</v>
      </c>
      <c r="B1303">
        <v>61</v>
      </c>
      <c r="H1303" t="s">
        <v>8221</v>
      </c>
      <c r="I1303">
        <v>14</v>
      </c>
    </row>
    <row r="1304" spans="1:9" x14ac:dyDescent="0.25">
      <c r="A1304" t="s">
        <v>8219</v>
      </c>
      <c r="B1304">
        <v>65</v>
      </c>
      <c r="H1304" t="s">
        <v>8221</v>
      </c>
      <c r="I1304">
        <v>2</v>
      </c>
    </row>
    <row r="1305" spans="1:9" x14ac:dyDescent="0.25">
      <c r="A1305" t="s">
        <v>8219</v>
      </c>
      <c r="B1305">
        <v>134</v>
      </c>
      <c r="H1305" t="s">
        <v>8221</v>
      </c>
      <c r="I1305">
        <v>5</v>
      </c>
    </row>
    <row r="1306" spans="1:9" x14ac:dyDescent="0.25">
      <c r="A1306" t="s">
        <v>8219</v>
      </c>
      <c r="B1306">
        <v>37</v>
      </c>
      <c r="H1306" t="s">
        <v>8221</v>
      </c>
      <c r="I1306">
        <v>14</v>
      </c>
    </row>
    <row r="1307" spans="1:9" x14ac:dyDescent="0.25">
      <c r="A1307" t="s">
        <v>8219</v>
      </c>
      <c r="B1307">
        <v>37</v>
      </c>
      <c r="H1307" t="s">
        <v>8221</v>
      </c>
      <c r="I1307">
        <v>9</v>
      </c>
    </row>
    <row r="1308" spans="1:9" x14ac:dyDescent="0.25">
      <c r="A1308" t="s">
        <v>8219</v>
      </c>
      <c r="B1308">
        <v>150</v>
      </c>
      <c r="H1308" t="s">
        <v>8221</v>
      </c>
      <c r="I1308">
        <v>8</v>
      </c>
    </row>
    <row r="1309" spans="1:9" x14ac:dyDescent="0.25">
      <c r="A1309" t="s">
        <v>8219</v>
      </c>
      <c r="B1309">
        <v>56</v>
      </c>
      <c r="H1309" t="s">
        <v>8221</v>
      </c>
      <c r="I1309">
        <v>7</v>
      </c>
    </row>
    <row r="1310" spans="1:9" x14ac:dyDescent="0.25">
      <c r="A1310" t="s">
        <v>8219</v>
      </c>
      <c r="B1310">
        <v>18</v>
      </c>
      <c r="H1310" t="s">
        <v>8221</v>
      </c>
      <c r="I1310">
        <v>0</v>
      </c>
    </row>
    <row r="1311" spans="1:9" x14ac:dyDescent="0.25">
      <c r="A1311" t="s">
        <v>8219</v>
      </c>
      <c r="B1311">
        <v>60</v>
      </c>
      <c r="H1311" t="s">
        <v>8221</v>
      </c>
      <c r="I1311">
        <v>84</v>
      </c>
    </row>
    <row r="1312" spans="1:9" x14ac:dyDescent="0.25">
      <c r="A1312" t="s">
        <v>8219</v>
      </c>
      <c r="B1312">
        <v>67</v>
      </c>
      <c r="H1312" t="s">
        <v>8221</v>
      </c>
      <c r="I1312">
        <v>11</v>
      </c>
    </row>
    <row r="1313" spans="1:9" x14ac:dyDescent="0.25">
      <c r="A1313" t="s">
        <v>8219</v>
      </c>
      <c r="B1313">
        <v>35</v>
      </c>
      <c r="H1313" t="s">
        <v>8221</v>
      </c>
      <c r="I1313">
        <v>1</v>
      </c>
    </row>
    <row r="1314" spans="1:9" x14ac:dyDescent="0.25">
      <c r="A1314" t="s">
        <v>8219</v>
      </c>
      <c r="B1314">
        <v>34</v>
      </c>
      <c r="H1314" t="s">
        <v>8221</v>
      </c>
      <c r="I1314">
        <v>4</v>
      </c>
    </row>
    <row r="1315" spans="1:9" x14ac:dyDescent="0.25">
      <c r="A1315" t="s">
        <v>8219</v>
      </c>
      <c r="B1315">
        <v>36</v>
      </c>
      <c r="H1315" t="s">
        <v>8221</v>
      </c>
      <c r="I1315">
        <v>10</v>
      </c>
    </row>
    <row r="1316" spans="1:9" x14ac:dyDescent="0.25">
      <c r="A1316" t="s">
        <v>8219</v>
      </c>
      <c r="B1316">
        <v>18</v>
      </c>
      <c r="H1316" t="s">
        <v>8221</v>
      </c>
      <c r="I1316">
        <v>16</v>
      </c>
    </row>
    <row r="1317" spans="1:9" x14ac:dyDescent="0.25">
      <c r="A1317" t="s">
        <v>8219</v>
      </c>
      <c r="B1317">
        <v>25</v>
      </c>
      <c r="H1317" t="s">
        <v>8221</v>
      </c>
      <c r="I1317">
        <v>2</v>
      </c>
    </row>
    <row r="1318" spans="1:9" x14ac:dyDescent="0.25">
      <c r="A1318" t="s">
        <v>8219</v>
      </c>
      <c r="B1318">
        <v>21</v>
      </c>
      <c r="H1318" t="s">
        <v>8221</v>
      </c>
      <c r="I1318">
        <v>5</v>
      </c>
    </row>
    <row r="1319" spans="1:9" x14ac:dyDescent="0.25">
      <c r="A1319" t="s">
        <v>8219</v>
      </c>
      <c r="B1319">
        <v>151</v>
      </c>
      <c r="H1319" t="s">
        <v>8221</v>
      </c>
      <c r="I1319">
        <v>1</v>
      </c>
    </row>
    <row r="1320" spans="1:9" x14ac:dyDescent="0.25">
      <c r="A1320" t="s">
        <v>8219</v>
      </c>
      <c r="B1320">
        <v>489</v>
      </c>
      <c r="H1320" t="s">
        <v>8221</v>
      </c>
      <c r="I1320">
        <v>31</v>
      </c>
    </row>
    <row r="1321" spans="1:9" x14ac:dyDescent="0.25">
      <c r="A1321" t="s">
        <v>8219</v>
      </c>
      <c r="B1321">
        <v>50</v>
      </c>
      <c r="H1321" t="s">
        <v>8221</v>
      </c>
      <c r="I1321">
        <v>0</v>
      </c>
    </row>
    <row r="1322" spans="1:9" x14ac:dyDescent="0.25">
      <c r="A1322" t="s">
        <v>8219</v>
      </c>
      <c r="B1322">
        <v>321</v>
      </c>
      <c r="H1322" t="s">
        <v>8221</v>
      </c>
      <c r="I1322">
        <v>2</v>
      </c>
    </row>
    <row r="1323" spans="1:9" x14ac:dyDescent="0.25">
      <c r="A1323" t="s">
        <v>8219</v>
      </c>
      <c r="B1323">
        <v>1762</v>
      </c>
      <c r="H1323" t="s">
        <v>8221</v>
      </c>
      <c r="I1323">
        <v>7</v>
      </c>
    </row>
    <row r="1324" spans="1:9" x14ac:dyDescent="0.25">
      <c r="A1324" t="s">
        <v>8219</v>
      </c>
      <c r="B1324">
        <v>385</v>
      </c>
      <c r="H1324" t="s">
        <v>8221</v>
      </c>
      <c r="I1324">
        <v>16</v>
      </c>
    </row>
    <row r="1325" spans="1:9" x14ac:dyDescent="0.25">
      <c r="A1325" t="s">
        <v>8219</v>
      </c>
      <c r="B1325">
        <v>398</v>
      </c>
      <c r="H1325" t="s">
        <v>8221</v>
      </c>
      <c r="I1325">
        <v>4</v>
      </c>
    </row>
    <row r="1326" spans="1:9" x14ac:dyDescent="0.25">
      <c r="A1326" t="s">
        <v>8219</v>
      </c>
      <c r="B1326">
        <v>304</v>
      </c>
      <c r="H1326" t="s">
        <v>8221</v>
      </c>
      <c r="I1326">
        <v>4</v>
      </c>
    </row>
    <row r="1327" spans="1:9" x14ac:dyDescent="0.25">
      <c r="A1327" t="s">
        <v>8219</v>
      </c>
      <c r="B1327">
        <v>676</v>
      </c>
      <c r="H1327" t="s">
        <v>8221</v>
      </c>
      <c r="I1327">
        <v>4</v>
      </c>
    </row>
    <row r="1328" spans="1:9" x14ac:dyDescent="0.25">
      <c r="A1328" t="s">
        <v>8219</v>
      </c>
      <c r="B1328">
        <v>577</v>
      </c>
      <c r="H1328" t="s">
        <v>8221</v>
      </c>
      <c r="I1328">
        <v>3</v>
      </c>
    </row>
    <row r="1329" spans="1:9" x14ac:dyDescent="0.25">
      <c r="A1329" t="s">
        <v>8219</v>
      </c>
      <c r="B1329">
        <v>3663</v>
      </c>
      <c r="H1329" t="s">
        <v>8221</v>
      </c>
      <c r="I1329">
        <v>36</v>
      </c>
    </row>
    <row r="1330" spans="1:9" x14ac:dyDescent="0.25">
      <c r="A1330" t="s">
        <v>8219</v>
      </c>
      <c r="B1330">
        <v>294</v>
      </c>
      <c r="H1330" t="s">
        <v>8221</v>
      </c>
      <c r="I1330">
        <v>1</v>
      </c>
    </row>
    <row r="1331" spans="1:9" x14ac:dyDescent="0.25">
      <c r="A1331" t="s">
        <v>8219</v>
      </c>
      <c r="B1331">
        <v>28</v>
      </c>
      <c r="H1331" t="s">
        <v>8221</v>
      </c>
      <c r="I1331">
        <v>7</v>
      </c>
    </row>
    <row r="1332" spans="1:9" x14ac:dyDescent="0.25">
      <c r="A1332" t="s">
        <v>8219</v>
      </c>
      <c r="B1332">
        <v>100</v>
      </c>
      <c r="H1332" t="s">
        <v>8221</v>
      </c>
      <c r="I1332">
        <v>27</v>
      </c>
    </row>
    <row r="1333" spans="1:9" x14ac:dyDescent="0.25">
      <c r="A1333" t="s">
        <v>8219</v>
      </c>
      <c r="B1333">
        <v>72</v>
      </c>
      <c r="H1333" t="s">
        <v>8221</v>
      </c>
      <c r="I1333">
        <v>1</v>
      </c>
    </row>
    <row r="1334" spans="1:9" x14ac:dyDescent="0.25">
      <c r="A1334" t="s">
        <v>8219</v>
      </c>
      <c r="B1334">
        <v>238</v>
      </c>
      <c r="H1334" t="s">
        <v>8221</v>
      </c>
      <c r="I1334">
        <v>0</v>
      </c>
    </row>
    <row r="1335" spans="1:9" x14ac:dyDescent="0.25">
      <c r="A1335" t="s">
        <v>8219</v>
      </c>
      <c r="B1335">
        <v>159</v>
      </c>
      <c r="H1335" t="s">
        <v>8221</v>
      </c>
      <c r="I1335">
        <v>1</v>
      </c>
    </row>
    <row r="1336" spans="1:9" x14ac:dyDescent="0.25">
      <c r="A1336" t="s">
        <v>8219</v>
      </c>
      <c r="B1336">
        <v>77</v>
      </c>
      <c r="H1336" t="s">
        <v>8221</v>
      </c>
      <c r="I1336">
        <v>3</v>
      </c>
    </row>
    <row r="1337" spans="1:9" x14ac:dyDescent="0.25">
      <c r="A1337" t="s">
        <v>8219</v>
      </c>
      <c r="B1337">
        <v>53</v>
      </c>
      <c r="H1337" t="s">
        <v>8221</v>
      </c>
      <c r="I1337">
        <v>3</v>
      </c>
    </row>
    <row r="1338" spans="1:9" x14ac:dyDescent="0.25">
      <c r="A1338" t="s">
        <v>8219</v>
      </c>
      <c r="B1338">
        <v>1251</v>
      </c>
      <c r="H1338" t="s">
        <v>8221</v>
      </c>
      <c r="I1338">
        <v>3</v>
      </c>
    </row>
    <row r="1339" spans="1:9" x14ac:dyDescent="0.25">
      <c r="A1339" t="s">
        <v>8219</v>
      </c>
      <c r="B1339">
        <v>465</v>
      </c>
      <c r="H1339" t="s">
        <v>8221</v>
      </c>
      <c r="I1339">
        <v>0</v>
      </c>
    </row>
    <row r="1340" spans="1:9" x14ac:dyDescent="0.25">
      <c r="A1340" t="s">
        <v>8219</v>
      </c>
      <c r="B1340">
        <v>74</v>
      </c>
      <c r="H1340" t="s">
        <v>8221</v>
      </c>
      <c r="I1340">
        <v>6</v>
      </c>
    </row>
    <row r="1341" spans="1:9" x14ac:dyDescent="0.25">
      <c r="A1341" t="s">
        <v>8219</v>
      </c>
      <c r="B1341">
        <v>62</v>
      </c>
      <c r="H1341" t="s">
        <v>8221</v>
      </c>
      <c r="I1341">
        <v>17</v>
      </c>
    </row>
    <row r="1342" spans="1:9" x14ac:dyDescent="0.25">
      <c r="A1342" t="s">
        <v>8219</v>
      </c>
      <c r="B1342">
        <v>3468</v>
      </c>
      <c r="H1342" t="s">
        <v>8221</v>
      </c>
      <c r="I1342">
        <v>40</v>
      </c>
    </row>
    <row r="1343" spans="1:9" x14ac:dyDescent="0.25">
      <c r="A1343" t="s">
        <v>8219</v>
      </c>
      <c r="B1343">
        <v>52</v>
      </c>
      <c r="H1343" t="s">
        <v>8221</v>
      </c>
      <c r="I1343">
        <v>3</v>
      </c>
    </row>
    <row r="1344" spans="1:9" x14ac:dyDescent="0.25">
      <c r="A1344" t="s">
        <v>8219</v>
      </c>
      <c r="B1344">
        <v>50</v>
      </c>
      <c r="H1344" t="s">
        <v>8221</v>
      </c>
      <c r="I1344">
        <v>1</v>
      </c>
    </row>
    <row r="1345" spans="1:9" x14ac:dyDescent="0.25">
      <c r="A1345" t="s">
        <v>8219</v>
      </c>
      <c r="B1345">
        <v>45</v>
      </c>
      <c r="H1345" t="s">
        <v>8221</v>
      </c>
      <c r="I1345">
        <v>2</v>
      </c>
    </row>
    <row r="1346" spans="1:9" x14ac:dyDescent="0.25">
      <c r="A1346" t="s">
        <v>8219</v>
      </c>
      <c r="B1346">
        <v>21</v>
      </c>
      <c r="H1346" t="s">
        <v>8221</v>
      </c>
      <c r="I1346">
        <v>7</v>
      </c>
    </row>
    <row r="1347" spans="1:9" x14ac:dyDescent="0.25">
      <c r="A1347" t="s">
        <v>8219</v>
      </c>
      <c r="B1347">
        <v>100</v>
      </c>
      <c r="H1347" t="s">
        <v>8221</v>
      </c>
      <c r="I1347">
        <v>14</v>
      </c>
    </row>
    <row r="1348" spans="1:9" x14ac:dyDescent="0.25">
      <c r="A1348" t="s">
        <v>8219</v>
      </c>
      <c r="B1348">
        <v>81</v>
      </c>
      <c r="H1348" t="s">
        <v>8221</v>
      </c>
      <c r="I1348">
        <v>0</v>
      </c>
    </row>
    <row r="1349" spans="1:9" x14ac:dyDescent="0.25">
      <c r="A1349" t="s">
        <v>8219</v>
      </c>
      <c r="B1349">
        <v>286</v>
      </c>
      <c r="H1349" t="s">
        <v>8221</v>
      </c>
      <c r="I1349">
        <v>0</v>
      </c>
    </row>
    <row r="1350" spans="1:9" x14ac:dyDescent="0.25">
      <c r="A1350" t="s">
        <v>8219</v>
      </c>
      <c r="B1350">
        <v>42</v>
      </c>
      <c r="H1350" t="s">
        <v>8221</v>
      </c>
      <c r="I1350">
        <v>1</v>
      </c>
    </row>
    <row r="1351" spans="1:9" x14ac:dyDescent="0.25">
      <c r="A1351" t="s">
        <v>8219</v>
      </c>
      <c r="B1351">
        <v>199</v>
      </c>
      <c r="H1351" t="s">
        <v>8221</v>
      </c>
      <c r="I1351">
        <v>12</v>
      </c>
    </row>
    <row r="1352" spans="1:9" x14ac:dyDescent="0.25">
      <c r="A1352" t="s">
        <v>8219</v>
      </c>
      <c r="B1352">
        <v>25</v>
      </c>
      <c r="H1352" t="s">
        <v>8221</v>
      </c>
      <c r="I1352">
        <v>12</v>
      </c>
    </row>
    <row r="1353" spans="1:9" x14ac:dyDescent="0.25">
      <c r="A1353" t="s">
        <v>8219</v>
      </c>
      <c r="B1353">
        <v>84</v>
      </c>
      <c r="H1353" t="s">
        <v>8221</v>
      </c>
      <c r="I1353">
        <v>23</v>
      </c>
    </row>
    <row r="1354" spans="1:9" x14ac:dyDescent="0.25">
      <c r="A1354" t="s">
        <v>8219</v>
      </c>
      <c r="B1354">
        <v>50</v>
      </c>
      <c r="H1354" t="s">
        <v>8221</v>
      </c>
      <c r="I1354">
        <v>0</v>
      </c>
    </row>
    <row r="1355" spans="1:9" x14ac:dyDescent="0.25">
      <c r="A1355" t="s">
        <v>8219</v>
      </c>
      <c r="B1355">
        <v>26</v>
      </c>
      <c r="H1355" t="s">
        <v>8221</v>
      </c>
      <c r="I1355">
        <v>10</v>
      </c>
    </row>
    <row r="1356" spans="1:9" x14ac:dyDescent="0.25">
      <c r="A1356" t="s">
        <v>8219</v>
      </c>
      <c r="B1356">
        <v>14</v>
      </c>
      <c r="H1356" t="s">
        <v>8221</v>
      </c>
      <c r="I1356">
        <v>5</v>
      </c>
    </row>
    <row r="1357" spans="1:9" x14ac:dyDescent="0.25">
      <c r="A1357" t="s">
        <v>8219</v>
      </c>
      <c r="B1357">
        <v>49</v>
      </c>
      <c r="H1357" t="s">
        <v>8221</v>
      </c>
      <c r="I1357">
        <v>1</v>
      </c>
    </row>
    <row r="1358" spans="1:9" x14ac:dyDescent="0.25">
      <c r="A1358" t="s">
        <v>8219</v>
      </c>
      <c r="B1358">
        <v>69</v>
      </c>
      <c r="H1358" t="s">
        <v>8221</v>
      </c>
      <c r="I1358">
        <v>2</v>
      </c>
    </row>
    <row r="1359" spans="1:9" x14ac:dyDescent="0.25">
      <c r="A1359" t="s">
        <v>8219</v>
      </c>
      <c r="B1359">
        <v>60</v>
      </c>
      <c r="H1359" t="s">
        <v>8221</v>
      </c>
      <c r="I1359">
        <v>2</v>
      </c>
    </row>
    <row r="1360" spans="1:9" x14ac:dyDescent="0.25">
      <c r="A1360" t="s">
        <v>8219</v>
      </c>
      <c r="B1360">
        <v>80</v>
      </c>
      <c r="H1360" t="s">
        <v>8221</v>
      </c>
      <c r="I1360">
        <v>0</v>
      </c>
    </row>
    <row r="1361" spans="1:9" x14ac:dyDescent="0.25">
      <c r="A1361" t="s">
        <v>8219</v>
      </c>
      <c r="B1361">
        <v>56</v>
      </c>
      <c r="H1361" t="s">
        <v>8221</v>
      </c>
      <c r="I1361">
        <v>13</v>
      </c>
    </row>
    <row r="1362" spans="1:9" x14ac:dyDescent="0.25">
      <c r="A1362" t="s">
        <v>8219</v>
      </c>
      <c r="B1362">
        <v>104</v>
      </c>
      <c r="H1362" t="s">
        <v>8221</v>
      </c>
      <c r="I1362">
        <v>0</v>
      </c>
    </row>
    <row r="1363" spans="1:9" x14ac:dyDescent="0.25">
      <c r="A1363" t="s">
        <v>8219</v>
      </c>
      <c r="B1363">
        <v>46</v>
      </c>
      <c r="H1363" t="s">
        <v>8221</v>
      </c>
      <c r="I1363">
        <v>1</v>
      </c>
    </row>
    <row r="1364" spans="1:9" x14ac:dyDescent="0.25">
      <c r="A1364" t="s">
        <v>8219</v>
      </c>
      <c r="B1364">
        <v>206</v>
      </c>
      <c r="H1364" t="s">
        <v>8221</v>
      </c>
      <c r="I1364">
        <v>5</v>
      </c>
    </row>
    <row r="1365" spans="1:9" x14ac:dyDescent="0.25">
      <c r="A1365" t="s">
        <v>8219</v>
      </c>
      <c r="B1365">
        <v>18</v>
      </c>
      <c r="H1365" t="s">
        <v>8221</v>
      </c>
      <c r="I1365">
        <v>2</v>
      </c>
    </row>
    <row r="1366" spans="1:9" x14ac:dyDescent="0.25">
      <c r="A1366" t="s">
        <v>8219</v>
      </c>
      <c r="B1366">
        <v>28</v>
      </c>
      <c r="H1366" t="s">
        <v>8221</v>
      </c>
      <c r="I1366">
        <v>0</v>
      </c>
    </row>
    <row r="1367" spans="1:9" x14ac:dyDescent="0.25">
      <c r="A1367" t="s">
        <v>8219</v>
      </c>
      <c r="B1367">
        <v>11</v>
      </c>
      <c r="H1367" t="s">
        <v>8221</v>
      </c>
      <c r="I1367">
        <v>32</v>
      </c>
    </row>
    <row r="1368" spans="1:9" x14ac:dyDescent="0.25">
      <c r="A1368" t="s">
        <v>8219</v>
      </c>
      <c r="B1368">
        <v>263</v>
      </c>
      <c r="H1368" t="s">
        <v>8221</v>
      </c>
      <c r="I1368">
        <v>1</v>
      </c>
    </row>
    <row r="1369" spans="1:9" x14ac:dyDescent="0.25">
      <c r="A1369" t="s">
        <v>8219</v>
      </c>
      <c r="B1369">
        <v>394</v>
      </c>
      <c r="H1369" t="s">
        <v>8221</v>
      </c>
      <c r="I1369">
        <v>1</v>
      </c>
    </row>
    <row r="1370" spans="1:9" x14ac:dyDescent="0.25">
      <c r="A1370" t="s">
        <v>8219</v>
      </c>
      <c r="B1370">
        <v>1049</v>
      </c>
      <c r="H1370" t="s">
        <v>8221</v>
      </c>
      <c r="I1370">
        <v>1</v>
      </c>
    </row>
    <row r="1371" spans="1:9" x14ac:dyDescent="0.25">
      <c r="A1371" t="s">
        <v>8219</v>
      </c>
      <c r="B1371">
        <v>308</v>
      </c>
      <c r="H1371" t="s">
        <v>8221</v>
      </c>
      <c r="I1371">
        <v>0</v>
      </c>
    </row>
    <row r="1372" spans="1:9" x14ac:dyDescent="0.25">
      <c r="A1372" t="s">
        <v>8219</v>
      </c>
      <c r="B1372">
        <v>1088</v>
      </c>
      <c r="H1372" t="s">
        <v>8221</v>
      </c>
      <c r="I1372">
        <v>0</v>
      </c>
    </row>
    <row r="1373" spans="1:9" x14ac:dyDescent="0.25">
      <c r="A1373" t="s">
        <v>8219</v>
      </c>
      <c r="B1373">
        <v>73</v>
      </c>
      <c r="H1373" t="s">
        <v>8221</v>
      </c>
      <c r="I1373">
        <v>8</v>
      </c>
    </row>
    <row r="1374" spans="1:9" x14ac:dyDescent="0.25">
      <c r="A1374" t="s">
        <v>8219</v>
      </c>
      <c r="B1374">
        <v>143</v>
      </c>
      <c r="H1374" t="s">
        <v>8221</v>
      </c>
      <c r="I1374">
        <v>0</v>
      </c>
    </row>
    <row r="1375" spans="1:9" x14ac:dyDescent="0.25">
      <c r="A1375" t="s">
        <v>8219</v>
      </c>
      <c r="B1375">
        <v>1420</v>
      </c>
      <c r="H1375" t="s">
        <v>8221</v>
      </c>
      <c r="I1375">
        <v>1</v>
      </c>
    </row>
    <row r="1376" spans="1:9" x14ac:dyDescent="0.25">
      <c r="A1376" t="s">
        <v>8219</v>
      </c>
      <c r="B1376">
        <v>305</v>
      </c>
      <c r="H1376" t="s">
        <v>8221</v>
      </c>
      <c r="I1376">
        <v>16</v>
      </c>
    </row>
    <row r="1377" spans="1:9" x14ac:dyDescent="0.25">
      <c r="A1377" t="s">
        <v>8219</v>
      </c>
      <c r="B1377">
        <v>551</v>
      </c>
      <c r="H1377" t="s">
        <v>8221</v>
      </c>
      <c r="I1377">
        <v>12</v>
      </c>
    </row>
    <row r="1378" spans="1:9" x14ac:dyDescent="0.25">
      <c r="A1378" t="s">
        <v>8219</v>
      </c>
      <c r="B1378">
        <v>187</v>
      </c>
      <c r="H1378" t="s">
        <v>8221</v>
      </c>
      <c r="I1378">
        <v>4</v>
      </c>
    </row>
    <row r="1379" spans="1:9" x14ac:dyDescent="0.25">
      <c r="A1379" t="s">
        <v>8219</v>
      </c>
      <c r="B1379">
        <v>325</v>
      </c>
      <c r="H1379" t="s">
        <v>8221</v>
      </c>
      <c r="I1379">
        <v>2</v>
      </c>
    </row>
    <row r="1380" spans="1:9" x14ac:dyDescent="0.25">
      <c r="A1380" t="s">
        <v>8219</v>
      </c>
      <c r="B1380">
        <v>148</v>
      </c>
      <c r="H1380" t="s">
        <v>8221</v>
      </c>
      <c r="I1380">
        <v>3</v>
      </c>
    </row>
    <row r="1381" spans="1:9" x14ac:dyDescent="0.25">
      <c r="A1381" t="s">
        <v>8219</v>
      </c>
      <c r="B1381">
        <v>69</v>
      </c>
      <c r="H1381" t="s">
        <v>8221</v>
      </c>
      <c r="I1381">
        <v>0</v>
      </c>
    </row>
    <row r="1382" spans="1:9" x14ac:dyDescent="0.25">
      <c r="A1382" t="s">
        <v>8219</v>
      </c>
      <c r="B1382">
        <v>173</v>
      </c>
      <c r="H1382" t="s">
        <v>8221</v>
      </c>
      <c r="I1382">
        <v>3</v>
      </c>
    </row>
    <row r="1383" spans="1:9" x14ac:dyDescent="0.25">
      <c r="A1383" t="s">
        <v>8219</v>
      </c>
      <c r="B1383">
        <v>269</v>
      </c>
      <c r="H1383" t="s">
        <v>8221</v>
      </c>
      <c r="I1383">
        <v>4</v>
      </c>
    </row>
    <row r="1384" spans="1:9" x14ac:dyDescent="0.25">
      <c r="A1384" t="s">
        <v>8219</v>
      </c>
      <c r="B1384">
        <v>185</v>
      </c>
      <c r="H1384" t="s">
        <v>8221</v>
      </c>
      <c r="I1384">
        <v>2</v>
      </c>
    </row>
    <row r="1385" spans="1:9" x14ac:dyDescent="0.25">
      <c r="A1385" t="s">
        <v>8219</v>
      </c>
      <c r="B1385">
        <v>176</v>
      </c>
      <c r="H1385" t="s">
        <v>8221</v>
      </c>
      <c r="I1385">
        <v>10</v>
      </c>
    </row>
    <row r="1386" spans="1:9" x14ac:dyDescent="0.25">
      <c r="A1386" t="s">
        <v>8219</v>
      </c>
      <c r="B1386">
        <v>1019</v>
      </c>
      <c r="H1386" t="s">
        <v>8221</v>
      </c>
      <c r="I1386">
        <v>11</v>
      </c>
    </row>
    <row r="1387" spans="1:9" x14ac:dyDescent="0.25">
      <c r="A1387" t="s">
        <v>8219</v>
      </c>
      <c r="B1387">
        <v>113</v>
      </c>
      <c r="H1387" t="s">
        <v>8221</v>
      </c>
      <c r="I1387">
        <v>6</v>
      </c>
    </row>
    <row r="1388" spans="1:9" x14ac:dyDescent="0.25">
      <c r="A1388" t="s">
        <v>8219</v>
      </c>
      <c r="B1388">
        <v>404</v>
      </c>
      <c r="H1388" t="s">
        <v>8221</v>
      </c>
      <c r="I1388">
        <v>2</v>
      </c>
    </row>
    <row r="1389" spans="1:9" x14ac:dyDescent="0.25">
      <c r="A1389" t="s">
        <v>8219</v>
      </c>
      <c r="B1389">
        <v>707</v>
      </c>
      <c r="H1389" t="s">
        <v>8221</v>
      </c>
      <c r="I1389">
        <v>6</v>
      </c>
    </row>
    <row r="1390" spans="1:9" x14ac:dyDescent="0.25">
      <c r="A1390" t="s">
        <v>8219</v>
      </c>
      <c r="B1390">
        <v>392</v>
      </c>
      <c r="H1390" t="s">
        <v>8221</v>
      </c>
      <c r="I1390">
        <v>8</v>
      </c>
    </row>
    <row r="1391" spans="1:9" x14ac:dyDescent="0.25">
      <c r="A1391" t="s">
        <v>8219</v>
      </c>
      <c r="B1391">
        <v>23</v>
      </c>
      <c r="H1391" t="s">
        <v>8221</v>
      </c>
      <c r="I1391">
        <v>37</v>
      </c>
    </row>
    <row r="1392" spans="1:9" x14ac:dyDescent="0.25">
      <c r="A1392" t="s">
        <v>8219</v>
      </c>
      <c r="B1392">
        <v>682</v>
      </c>
      <c r="H1392" t="s">
        <v>8221</v>
      </c>
      <c r="I1392">
        <v>11</v>
      </c>
    </row>
    <row r="1393" spans="1:9" x14ac:dyDescent="0.25">
      <c r="A1393" t="s">
        <v>8219</v>
      </c>
      <c r="B1393">
        <v>37</v>
      </c>
      <c r="H1393" t="s">
        <v>8221</v>
      </c>
      <c r="I1393">
        <v>0</v>
      </c>
    </row>
    <row r="1394" spans="1:9" x14ac:dyDescent="0.25">
      <c r="A1394" t="s">
        <v>8219</v>
      </c>
      <c r="B1394">
        <v>146</v>
      </c>
      <c r="H1394" t="s">
        <v>8221</v>
      </c>
      <c r="I1394">
        <v>10</v>
      </c>
    </row>
    <row r="1395" spans="1:9" x14ac:dyDescent="0.25">
      <c r="A1395" t="s">
        <v>8219</v>
      </c>
      <c r="B1395">
        <v>119</v>
      </c>
      <c r="H1395" t="s">
        <v>8221</v>
      </c>
      <c r="I1395">
        <v>6</v>
      </c>
    </row>
    <row r="1396" spans="1:9" x14ac:dyDescent="0.25">
      <c r="A1396" t="s">
        <v>8219</v>
      </c>
      <c r="B1396">
        <v>163</v>
      </c>
      <c r="H1396" t="s">
        <v>8221</v>
      </c>
      <c r="I1396">
        <v>8</v>
      </c>
    </row>
    <row r="1397" spans="1:9" x14ac:dyDescent="0.25">
      <c r="A1397" t="s">
        <v>8219</v>
      </c>
      <c r="B1397">
        <v>339</v>
      </c>
      <c r="H1397" t="s">
        <v>8221</v>
      </c>
      <c r="I1397">
        <v>6</v>
      </c>
    </row>
    <row r="1398" spans="1:9" x14ac:dyDescent="0.25">
      <c r="A1398" t="s">
        <v>8219</v>
      </c>
      <c r="B1398">
        <v>58</v>
      </c>
      <c r="H1398" t="s">
        <v>8221</v>
      </c>
      <c r="I1398">
        <v>7</v>
      </c>
    </row>
    <row r="1399" spans="1:9" x14ac:dyDescent="0.25">
      <c r="A1399" t="s">
        <v>8219</v>
      </c>
      <c r="B1399">
        <v>456</v>
      </c>
      <c r="H1399" t="s">
        <v>8221</v>
      </c>
      <c r="I1399">
        <v>7</v>
      </c>
    </row>
    <row r="1400" spans="1:9" x14ac:dyDescent="0.25">
      <c r="A1400" t="s">
        <v>8219</v>
      </c>
      <c r="B1400">
        <v>15</v>
      </c>
      <c r="H1400" t="s">
        <v>8221</v>
      </c>
      <c r="I1400">
        <v>5</v>
      </c>
    </row>
    <row r="1401" spans="1:9" x14ac:dyDescent="0.25">
      <c r="A1401" t="s">
        <v>8219</v>
      </c>
      <c r="B1401">
        <v>191</v>
      </c>
      <c r="H1401" t="s">
        <v>8221</v>
      </c>
      <c r="I1401">
        <v>46</v>
      </c>
    </row>
    <row r="1402" spans="1:9" x14ac:dyDescent="0.25">
      <c r="A1402" t="s">
        <v>8219</v>
      </c>
      <c r="B1402">
        <v>17</v>
      </c>
      <c r="H1402" t="s">
        <v>8221</v>
      </c>
      <c r="I1402">
        <v>10</v>
      </c>
    </row>
    <row r="1403" spans="1:9" x14ac:dyDescent="0.25">
      <c r="A1403" t="s">
        <v>8219</v>
      </c>
      <c r="B1403">
        <v>28</v>
      </c>
      <c r="H1403" t="s">
        <v>8221</v>
      </c>
      <c r="I1403">
        <v>19</v>
      </c>
    </row>
    <row r="1404" spans="1:9" x14ac:dyDescent="0.25">
      <c r="A1404" t="s">
        <v>8219</v>
      </c>
      <c r="B1404">
        <v>18</v>
      </c>
      <c r="H1404" t="s">
        <v>8221</v>
      </c>
      <c r="I1404">
        <v>13</v>
      </c>
    </row>
    <row r="1405" spans="1:9" x14ac:dyDescent="0.25">
      <c r="A1405" t="s">
        <v>8219</v>
      </c>
      <c r="B1405">
        <v>61</v>
      </c>
      <c r="H1405" t="s">
        <v>8221</v>
      </c>
      <c r="I1405">
        <v>13</v>
      </c>
    </row>
    <row r="1406" spans="1:9" x14ac:dyDescent="0.25">
      <c r="A1406" t="s">
        <v>8219</v>
      </c>
      <c r="B1406">
        <v>108</v>
      </c>
      <c r="H1406" t="s">
        <v>8221</v>
      </c>
      <c r="I1406">
        <v>4</v>
      </c>
    </row>
    <row r="1407" spans="1:9" x14ac:dyDescent="0.25">
      <c r="A1407" t="s">
        <v>8219</v>
      </c>
      <c r="B1407">
        <v>142</v>
      </c>
      <c r="H1407" t="s">
        <v>8221</v>
      </c>
      <c r="I1407">
        <v>0</v>
      </c>
    </row>
    <row r="1408" spans="1:9" x14ac:dyDescent="0.25">
      <c r="A1408" t="s">
        <v>8219</v>
      </c>
      <c r="B1408">
        <v>74</v>
      </c>
      <c r="H1408" t="s">
        <v>8221</v>
      </c>
      <c r="I1408">
        <v>3</v>
      </c>
    </row>
    <row r="1409" spans="1:9" x14ac:dyDescent="0.25">
      <c r="A1409" t="s">
        <v>8219</v>
      </c>
      <c r="B1409">
        <v>38</v>
      </c>
      <c r="H1409" t="s">
        <v>8221</v>
      </c>
      <c r="I1409">
        <v>1</v>
      </c>
    </row>
    <row r="1410" spans="1:9" x14ac:dyDescent="0.25">
      <c r="A1410" t="s">
        <v>8219</v>
      </c>
      <c r="B1410">
        <v>20</v>
      </c>
      <c r="H1410" t="s">
        <v>8221</v>
      </c>
      <c r="I1410">
        <v>9</v>
      </c>
    </row>
    <row r="1411" spans="1:9" x14ac:dyDescent="0.25">
      <c r="A1411" t="s">
        <v>8219</v>
      </c>
      <c r="B1411">
        <v>24</v>
      </c>
      <c r="H1411" t="s">
        <v>8221</v>
      </c>
      <c r="I1411">
        <v>1</v>
      </c>
    </row>
    <row r="1412" spans="1:9" x14ac:dyDescent="0.25">
      <c r="A1412" t="s">
        <v>8219</v>
      </c>
      <c r="B1412">
        <v>66</v>
      </c>
      <c r="H1412" t="s">
        <v>8221</v>
      </c>
      <c r="I1412">
        <v>1</v>
      </c>
    </row>
    <row r="1413" spans="1:9" x14ac:dyDescent="0.25">
      <c r="A1413" t="s">
        <v>8219</v>
      </c>
      <c r="B1413">
        <v>28</v>
      </c>
      <c r="H1413" t="s">
        <v>8221</v>
      </c>
      <c r="I1413">
        <v>4</v>
      </c>
    </row>
    <row r="1414" spans="1:9" x14ac:dyDescent="0.25">
      <c r="A1414" t="s">
        <v>8219</v>
      </c>
      <c r="B1414">
        <v>24</v>
      </c>
      <c r="H1414" t="s">
        <v>8221</v>
      </c>
      <c r="I1414">
        <v>17</v>
      </c>
    </row>
    <row r="1415" spans="1:9" x14ac:dyDescent="0.25">
      <c r="A1415" t="s">
        <v>8219</v>
      </c>
      <c r="B1415">
        <v>73</v>
      </c>
      <c r="H1415" t="s">
        <v>8221</v>
      </c>
      <c r="I1415">
        <v>0</v>
      </c>
    </row>
    <row r="1416" spans="1:9" x14ac:dyDescent="0.25">
      <c r="A1416" t="s">
        <v>8219</v>
      </c>
      <c r="B1416">
        <v>3</v>
      </c>
      <c r="H1416" t="s">
        <v>8221</v>
      </c>
      <c r="I1416">
        <v>12</v>
      </c>
    </row>
    <row r="1417" spans="1:9" x14ac:dyDescent="0.25">
      <c r="A1417" t="s">
        <v>8219</v>
      </c>
      <c r="B1417">
        <v>20</v>
      </c>
      <c r="H1417" t="s">
        <v>8221</v>
      </c>
      <c r="I1417">
        <v>14</v>
      </c>
    </row>
    <row r="1418" spans="1:9" x14ac:dyDescent="0.25">
      <c r="A1418" t="s">
        <v>8219</v>
      </c>
      <c r="B1418">
        <v>21</v>
      </c>
      <c r="H1418" t="s">
        <v>8221</v>
      </c>
      <c r="I1418">
        <v>1</v>
      </c>
    </row>
    <row r="1419" spans="1:9" x14ac:dyDescent="0.25">
      <c r="A1419" t="s">
        <v>8219</v>
      </c>
      <c r="B1419">
        <v>94</v>
      </c>
      <c r="H1419" t="s">
        <v>8221</v>
      </c>
      <c r="I1419">
        <v>14</v>
      </c>
    </row>
    <row r="1420" spans="1:9" x14ac:dyDescent="0.25">
      <c r="A1420" t="s">
        <v>8219</v>
      </c>
      <c r="B1420">
        <v>139</v>
      </c>
      <c r="H1420" t="s">
        <v>8221</v>
      </c>
      <c r="I1420">
        <v>4</v>
      </c>
    </row>
    <row r="1421" spans="1:9" x14ac:dyDescent="0.25">
      <c r="A1421" t="s">
        <v>8219</v>
      </c>
      <c r="B1421">
        <v>130</v>
      </c>
      <c r="H1421" t="s">
        <v>8221</v>
      </c>
      <c r="I1421">
        <v>2</v>
      </c>
    </row>
    <row r="1422" spans="1:9" x14ac:dyDescent="0.25">
      <c r="A1422" t="s">
        <v>8219</v>
      </c>
      <c r="B1422">
        <v>31</v>
      </c>
      <c r="H1422" t="s">
        <v>8221</v>
      </c>
      <c r="I1422">
        <v>1</v>
      </c>
    </row>
    <row r="1423" spans="1:9" x14ac:dyDescent="0.25">
      <c r="A1423" t="s">
        <v>8219</v>
      </c>
      <c r="B1423">
        <v>13</v>
      </c>
      <c r="H1423" t="s">
        <v>8221</v>
      </c>
      <c r="I1423">
        <v>2</v>
      </c>
    </row>
    <row r="1424" spans="1:9" x14ac:dyDescent="0.25">
      <c r="A1424" t="s">
        <v>8219</v>
      </c>
      <c r="B1424">
        <v>90</v>
      </c>
      <c r="H1424" t="s">
        <v>8221</v>
      </c>
      <c r="I1424">
        <v>1</v>
      </c>
    </row>
    <row r="1425" spans="1:9" x14ac:dyDescent="0.25">
      <c r="A1425" t="s">
        <v>8219</v>
      </c>
      <c r="B1425">
        <v>141</v>
      </c>
      <c r="H1425" t="s">
        <v>8221</v>
      </c>
      <c r="I1425">
        <v>1</v>
      </c>
    </row>
    <row r="1426" spans="1:9" x14ac:dyDescent="0.25">
      <c r="A1426" t="s">
        <v>8219</v>
      </c>
      <c r="B1426">
        <v>23</v>
      </c>
      <c r="H1426" t="s">
        <v>8221</v>
      </c>
      <c r="I1426">
        <v>4</v>
      </c>
    </row>
    <row r="1427" spans="1:9" x14ac:dyDescent="0.25">
      <c r="A1427" t="s">
        <v>8219</v>
      </c>
      <c r="B1427">
        <v>18</v>
      </c>
      <c r="H1427" t="s">
        <v>8221</v>
      </c>
      <c r="I1427">
        <v>3</v>
      </c>
    </row>
    <row r="1428" spans="1:9" x14ac:dyDescent="0.25">
      <c r="A1428" t="s">
        <v>8219</v>
      </c>
      <c r="B1428">
        <v>76</v>
      </c>
      <c r="H1428" t="s">
        <v>8221</v>
      </c>
      <c r="I1428">
        <v>38</v>
      </c>
    </row>
    <row r="1429" spans="1:9" x14ac:dyDescent="0.25">
      <c r="A1429" t="s">
        <v>8219</v>
      </c>
      <c r="B1429">
        <v>93</v>
      </c>
      <c r="H1429" t="s">
        <v>8221</v>
      </c>
      <c r="I1429">
        <v>4</v>
      </c>
    </row>
    <row r="1430" spans="1:9" x14ac:dyDescent="0.25">
      <c r="A1430" t="s">
        <v>8219</v>
      </c>
      <c r="B1430">
        <v>69</v>
      </c>
      <c r="H1430" t="s">
        <v>8221</v>
      </c>
      <c r="I1430">
        <v>0</v>
      </c>
    </row>
    <row r="1431" spans="1:9" x14ac:dyDescent="0.25">
      <c r="A1431" t="s">
        <v>8219</v>
      </c>
      <c r="B1431">
        <v>21</v>
      </c>
      <c r="H1431" t="s">
        <v>8221</v>
      </c>
      <c r="I1431">
        <v>2</v>
      </c>
    </row>
    <row r="1432" spans="1:9" x14ac:dyDescent="0.25">
      <c r="A1432" t="s">
        <v>8219</v>
      </c>
      <c r="B1432">
        <v>57</v>
      </c>
      <c r="H1432" t="s">
        <v>8221</v>
      </c>
      <c r="I1432">
        <v>0</v>
      </c>
    </row>
    <row r="1433" spans="1:9" x14ac:dyDescent="0.25">
      <c r="A1433" t="s">
        <v>8219</v>
      </c>
      <c r="B1433">
        <v>108</v>
      </c>
      <c r="H1433" t="s">
        <v>8221</v>
      </c>
      <c r="I1433">
        <v>1</v>
      </c>
    </row>
    <row r="1434" spans="1:9" x14ac:dyDescent="0.25">
      <c r="A1434" t="s">
        <v>8219</v>
      </c>
      <c r="B1434">
        <v>83</v>
      </c>
      <c r="H1434" t="s">
        <v>8221</v>
      </c>
      <c r="I1434">
        <v>7</v>
      </c>
    </row>
    <row r="1435" spans="1:9" x14ac:dyDescent="0.25">
      <c r="A1435" t="s">
        <v>8219</v>
      </c>
      <c r="B1435">
        <v>96</v>
      </c>
      <c r="H1435" t="s">
        <v>8221</v>
      </c>
      <c r="I1435">
        <v>2</v>
      </c>
    </row>
    <row r="1436" spans="1:9" x14ac:dyDescent="0.25">
      <c r="A1436" t="s">
        <v>8219</v>
      </c>
      <c r="B1436">
        <v>64</v>
      </c>
      <c r="H1436" t="s">
        <v>8221</v>
      </c>
      <c r="I1436">
        <v>4</v>
      </c>
    </row>
    <row r="1437" spans="1:9" x14ac:dyDescent="0.25">
      <c r="A1437" t="s">
        <v>8219</v>
      </c>
      <c r="B1437">
        <v>14</v>
      </c>
      <c r="H1437" t="s">
        <v>8221</v>
      </c>
      <c r="I1437">
        <v>4</v>
      </c>
    </row>
    <row r="1438" spans="1:9" x14ac:dyDescent="0.25">
      <c r="A1438" t="s">
        <v>8219</v>
      </c>
      <c r="B1438">
        <v>169</v>
      </c>
      <c r="H1438" t="s">
        <v>8221</v>
      </c>
      <c r="I1438">
        <v>3</v>
      </c>
    </row>
    <row r="1439" spans="1:9" x14ac:dyDescent="0.25">
      <c r="A1439" t="s">
        <v>8219</v>
      </c>
      <c r="B1439">
        <v>33</v>
      </c>
      <c r="H1439" t="s">
        <v>8221</v>
      </c>
      <c r="I1439">
        <v>2</v>
      </c>
    </row>
    <row r="1440" spans="1:9" x14ac:dyDescent="0.25">
      <c r="A1440" t="s">
        <v>8219</v>
      </c>
      <c r="B1440">
        <v>102</v>
      </c>
      <c r="H1440" t="s">
        <v>8221</v>
      </c>
      <c r="I1440">
        <v>197</v>
      </c>
    </row>
    <row r="1441" spans="1:9" x14ac:dyDescent="0.25">
      <c r="A1441" t="s">
        <v>8219</v>
      </c>
      <c r="B1441">
        <v>104</v>
      </c>
      <c r="H1441" t="s">
        <v>8221</v>
      </c>
      <c r="I1441">
        <v>0</v>
      </c>
    </row>
    <row r="1442" spans="1:9" x14ac:dyDescent="0.25">
      <c r="A1442" t="s">
        <v>8219</v>
      </c>
      <c r="B1442">
        <v>20</v>
      </c>
      <c r="H1442" t="s">
        <v>8221</v>
      </c>
      <c r="I1442">
        <v>1</v>
      </c>
    </row>
    <row r="1443" spans="1:9" x14ac:dyDescent="0.25">
      <c r="A1443" t="s">
        <v>8219</v>
      </c>
      <c r="B1443">
        <v>35</v>
      </c>
      <c r="H1443" t="s">
        <v>8221</v>
      </c>
      <c r="I1443">
        <v>4</v>
      </c>
    </row>
    <row r="1444" spans="1:9" x14ac:dyDescent="0.25">
      <c r="A1444" t="s">
        <v>8219</v>
      </c>
      <c r="B1444">
        <v>94</v>
      </c>
      <c r="H1444" t="s">
        <v>8221</v>
      </c>
      <c r="I1444">
        <v>0</v>
      </c>
    </row>
    <row r="1445" spans="1:9" x14ac:dyDescent="0.25">
      <c r="A1445" t="s">
        <v>8219</v>
      </c>
      <c r="B1445">
        <v>14</v>
      </c>
      <c r="H1445" t="s">
        <v>8221</v>
      </c>
      <c r="I1445">
        <v>7</v>
      </c>
    </row>
    <row r="1446" spans="1:9" x14ac:dyDescent="0.25">
      <c r="A1446" t="s">
        <v>8219</v>
      </c>
      <c r="B1446">
        <v>15</v>
      </c>
      <c r="H1446" t="s">
        <v>8221</v>
      </c>
      <c r="I1446">
        <v>11</v>
      </c>
    </row>
    <row r="1447" spans="1:9" x14ac:dyDescent="0.25">
      <c r="A1447" t="s">
        <v>8219</v>
      </c>
      <c r="B1447">
        <v>51</v>
      </c>
      <c r="H1447" t="s">
        <v>8221</v>
      </c>
      <c r="I1447">
        <v>0</v>
      </c>
    </row>
    <row r="1448" spans="1:9" x14ac:dyDescent="0.25">
      <c r="A1448" t="s">
        <v>8219</v>
      </c>
      <c r="B1448">
        <v>19</v>
      </c>
      <c r="H1448" t="s">
        <v>8221</v>
      </c>
      <c r="I1448">
        <v>6</v>
      </c>
    </row>
    <row r="1449" spans="1:9" x14ac:dyDescent="0.25">
      <c r="A1449" t="s">
        <v>8219</v>
      </c>
      <c r="B1449">
        <v>23</v>
      </c>
      <c r="H1449" t="s">
        <v>8221</v>
      </c>
      <c r="I1449">
        <v>0</v>
      </c>
    </row>
    <row r="1450" spans="1:9" x14ac:dyDescent="0.25">
      <c r="A1450" t="s">
        <v>8219</v>
      </c>
      <c r="B1450">
        <v>97</v>
      </c>
      <c r="H1450" t="s">
        <v>8221</v>
      </c>
      <c r="I1450">
        <v>7</v>
      </c>
    </row>
    <row r="1451" spans="1:9" x14ac:dyDescent="0.25">
      <c r="A1451" t="s">
        <v>8219</v>
      </c>
      <c r="B1451">
        <v>76</v>
      </c>
      <c r="H1451" t="s">
        <v>8221</v>
      </c>
      <c r="I1451">
        <v>94</v>
      </c>
    </row>
    <row r="1452" spans="1:9" x14ac:dyDescent="0.25">
      <c r="A1452" t="s">
        <v>8219</v>
      </c>
      <c r="B1452">
        <v>11</v>
      </c>
      <c r="H1452" t="s">
        <v>8221</v>
      </c>
      <c r="I1452">
        <v>2</v>
      </c>
    </row>
    <row r="1453" spans="1:9" x14ac:dyDescent="0.25">
      <c r="A1453" t="s">
        <v>8219</v>
      </c>
      <c r="B1453">
        <v>52</v>
      </c>
      <c r="H1453" t="s">
        <v>8221</v>
      </c>
      <c r="I1453">
        <v>25</v>
      </c>
    </row>
    <row r="1454" spans="1:9" x14ac:dyDescent="0.25">
      <c r="A1454" t="s">
        <v>8219</v>
      </c>
      <c r="B1454">
        <v>95</v>
      </c>
      <c r="H1454" t="s">
        <v>8221</v>
      </c>
      <c r="I1454">
        <v>17</v>
      </c>
    </row>
    <row r="1455" spans="1:9" x14ac:dyDescent="0.25">
      <c r="A1455" t="s">
        <v>8219</v>
      </c>
      <c r="B1455">
        <v>35</v>
      </c>
      <c r="H1455" t="s">
        <v>8221</v>
      </c>
      <c r="I1455">
        <v>2</v>
      </c>
    </row>
    <row r="1456" spans="1:9" x14ac:dyDescent="0.25">
      <c r="A1456" t="s">
        <v>8219</v>
      </c>
      <c r="B1456">
        <v>21</v>
      </c>
      <c r="H1456" t="s">
        <v>8221</v>
      </c>
      <c r="I1456">
        <v>4</v>
      </c>
    </row>
    <row r="1457" spans="1:9" x14ac:dyDescent="0.25">
      <c r="A1457" t="s">
        <v>8219</v>
      </c>
      <c r="B1457">
        <v>93</v>
      </c>
      <c r="H1457" t="s">
        <v>8221</v>
      </c>
      <c r="I1457">
        <v>5</v>
      </c>
    </row>
    <row r="1458" spans="1:9" x14ac:dyDescent="0.25">
      <c r="A1458" t="s">
        <v>8219</v>
      </c>
      <c r="B1458">
        <v>11</v>
      </c>
      <c r="H1458" t="s">
        <v>8221</v>
      </c>
      <c r="I1458">
        <v>2</v>
      </c>
    </row>
    <row r="1459" spans="1:9" x14ac:dyDescent="0.25">
      <c r="A1459" t="s">
        <v>8219</v>
      </c>
      <c r="B1459">
        <v>21</v>
      </c>
      <c r="H1459" t="s">
        <v>8221</v>
      </c>
      <c r="I1459">
        <v>2</v>
      </c>
    </row>
    <row r="1460" spans="1:9" x14ac:dyDescent="0.25">
      <c r="A1460" t="s">
        <v>8219</v>
      </c>
      <c r="B1460">
        <v>54</v>
      </c>
      <c r="H1460" t="s">
        <v>8221</v>
      </c>
      <c r="I1460">
        <v>3</v>
      </c>
    </row>
    <row r="1461" spans="1:9" x14ac:dyDescent="0.25">
      <c r="A1461" t="s">
        <v>8219</v>
      </c>
      <c r="B1461">
        <v>31</v>
      </c>
      <c r="H1461" t="s">
        <v>8221</v>
      </c>
      <c r="I1461">
        <v>0</v>
      </c>
    </row>
    <row r="1462" spans="1:9" x14ac:dyDescent="0.25">
      <c r="A1462" t="s">
        <v>8219</v>
      </c>
      <c r="B1462">
        <v>132</v>
      </c>
      <c r="H1462" t="s">
        <v>8221</v>
      </c>
      <c r="I1462">
        <v>4</v>
      </c>
    </row>
    <row r="1463" spans="1:9" x14ac:dyDescent="0.25">
      <c r="A1463" t="s">
        <v>8219</v>
      </c>
      <c r="B1463">
        <v>3</v>
      </c>
      <c r="H1463" t="s">
        <v>8221</v>
      </c>
      <c r="I1463">
        <v>1</v>
      </c>
    </row>
    <row r="1464" spans="1:9" x14ac:dyDescent="0.25">
      <c r="A1464" t="s">
        <v>8219</v>
      </c>
      <c r="B1464">
        <v>6</v>
      </c>
      <c r="H1464" t="s">
        <v>8221</v>
      </c>
      <c r="I1464">
        <v>12</v>
      </c>
    </row>
    <row r="1465" spans="1:9" x14ac:dyDescent="0.25">
      <c r="A1465" t="s">
        <v>8219</v>
      </c>
      <c r="B1465">
        <v>10</v>
      </c>
      <c r="H1465" t="s">
        <v>8221</v>
      </c>
      <c r="I1465">
        <v>4</v>
      </c>
    </row>
    <row r="1466" spans="1:9" x14ac:dyDescent="0.25">
      <c r="A1466" t="s">
        <v>8219</v>
      </c>
      <c r="B1466">
        <v>147</v>
      </c>
      <c r="H1466" t="s">
        <v>8221</v>
      </c>
      <c r="I1466">
        <v>91</v>
      </c>
    </row>
    <row r="1467" spans="1:9" x14ac:dyDescent="0.25">
      <c r="A1467" t="s">
        <v>8219</v>
      </c>
      <c r="B1467">
        <v>199</v>
      </c>
      <c r="H1467" t="s">
        <v>8221</v>
      </c>
      <c r="I1467">
        <v>1</v>
      </c>
    </row>
    <row r="1468" spans="1:9" x14ac:dyDescent="0.25">
      <c r="A1468" t="s">
        <v>8219</v>
      </c>
      <c r="B1468">
        <v>50</v>
      </c>
      <c r="H1468" t="s">
        <v>8221</v>
      </c>
      <c r="I1468">
        <v>1</v>
      </c>
    </row>
    <row r="1469" spans="1:9" x14ac:dyDescent="0.25">
      <c r="A1469" t="s">
        <v>8219</v>
      </c>
      <c r="B1469">
        <v>21</v>
      </c>
      <c r="H1469" t="s">
        <v>8221</v>
      </c>
      <c r="I1469">
        <v>0</v>
      </c>
    </row>
    <row r="1470" spans="1:9" x14ac:dyDescent="0.25">
      <c r="A1470" t="s">
        <v>8219</v>
      </c>
      <c r="B1470">
        <v>24</v>
      </c>
      <c r="H1470" t="s">
        <v>8221</v>
      </c>
      <c r="I1470">
        <v>13</v>
      </c>
    </row>
    <row r="1471" spans="1:9" x14ac:dyDescent="0.25">
      <c r="A1471" t="s">
        <v>8219</v>
      </c>
      <c r="B1471">
        <v>32</v>
      </c>
      <c r="H1471" t="s">
        <v>8221</v>
      </c>
      <c r="I1471">
        <v>2</v>
      </c>
    </row>
    <row r="1472" spans="1:9" x14ac:dyDescent="0.25">
      <c r="A1472" t="s">
        <v>8219</v>
      </c>
      <c r="B1472">
        <v>62</v>
      </c>
      <c r="H1472" t="s">
        <v>8221</v>
      </c>
      <c r="I1472">
        <v>0</v>
      </c>
    </row>
    <row r="1473" spans="1:9" x14ac:dyDescent="0.25">
      <c r="A1473" t="s">
        <v>8219</v>
      </c>
      <c r="B1473">
        <v>9</v>
      </c>
      <c r="H1473" t="s">
        <v>8221</v>
      </c>
      <c r="I1473">
        <v>21</v>
      </c>
    </row>
    <row r="1474" spans="1:9" x14ac:dyDescent="0.25">
      <c r="A1474" t="s">
        <v>8219</v>
      </c>
      <c r="B1474">
        <v>38</v>
      </c>
      <c r="H1474" t="s">
        <v>8221</v>
      </c>
      <c r="I1474">
        <v>9</v>
      </c>
    </row>
    <row r="1475" spans="1:9" x14ac:dyDescent="0.25">
      <c r="A1475" t="s">
        <v>8219</v>
      </c>
      <c r="B1475">
        <v>54</v>
      </c>
      <c r="H1475" t="s">
        <v>8221</v>
      </c>
      <c r="I1475">
        <v>6</v>
      </c>
    </row>
    <row r="1476" spans="1:9" x14ac:dyDescent="0.25">
      <c r="A1476" t="s">
        <v>8219</v>
      </c>
      <c r="B1476">
        <v>37</v>
      </c>
      <c r="H1476" t="s">
        <v>8221</v>
      </c>
      <c r="I1476">
        <v>4</v>
      </c>
    </row>
    <row r="1477" spans="1:9" x14ac:dyDescent="0.25">
      <c r="A1477" t="s">
        <v>8219</v>
      </c>
      <c r="B1477">
        <v>39</v>
      </c>
      <c r="H1477" t="s">
        <v>8221</v>
      </c>
      <c r="I1477">
        <v>7</v>
      </c>
    </row>
    <row r="1478" spans="1:9" x14ac:dyDescent="0.25">
      <c r="A1478" t="s">
        <v>8219</v>
      </c>
      <c r="B1478">
        <v>34</v>
      </c>
      <c r="H1478" t="s">
        <v>8221</v>
      </c>
      <c r="I1478">
        <v>5</v>
      </c>
    </row>
    <row r="1479" spans="1:9" x14ac:dyDescent="0.25">
      <c r="A1479" t="s">
        <v>8219</v>
      </c>
      <c r="B1479">
        <v>55</v>
      </c>
      <c r="H1479" t="s">
        <v>8221</v>
      </c>
      <c r="I1479">
        <v>0</v>
      </c>
    </row>
    <row r="1480" spans="1:9" x14ac:dyDescent="0.25">
      <c r="A1480" t="s">
        <v>8219</v>
      </c>
      <c r="B1480">
        <v>32</v>
      </c>
      <c r="H1480" t="s">
        <v>8221</v>
      </c>
      <c r="I1480">
        <v>3</v>
      </c>
    </row>
    <row r="1481" spans="1:9" x14ac:dyDescent="0.25">
      <c r="A1481" t="s">
        <v>8219</v>
      </c>
      <c r="B1481">
        <v>25</v>
      </c>
      <c r="H1481" t="s">
        <v>8221</v>
      </c>
      <c r="I1481">
        <v>9</v>
      </c>
    </row>
    <row r="1482" spans="1:9" x14ac:dyDescent="0.25">
      <c r="A1482" t="s">
        <v>8219</v>
      </c>
      <c r="B1482">
        <v>33</v>
      </c>
      <c r="H1482" t="s">
        <v>8221</v>
      </c>
      <c r="I1482">
        <v>6</v>
      </c>
    </row>
    <row r="1483" spans="1:9" x14ac:dyDescent="0.25">
      <c r="A1483" t="s">
        <v>8219</v>
      </c>
      <c r="B1483">
        <v>108</v>
      </c>
      <c r="H1483" t="s">
        <v>8221</v>
      </c>
      <c r="I1483">
        <v>4</v>
      </c>
    </row>
    <row r="1484" spans="1:9" x14ac:dyDescent="0.25">
      <c r="A1484" t="s">
        <v>8219</v>
      </c>
      <c r="B1484">
        <v>20</v>
      </c>
      <c r="H1484" t="s">
        <v>8221</v>
      </c>
      <c r="I1484">
        <v>1</v>
      </c>
    </row>
    <row r="1485" spans="1:9" x14ac:dyDescent="0.25">
      <c r="A1485" t="s">
        <v>8219</v>
      </c>
      <c r="B1485">
        <v>98</v>
      </c>
      <c r="H1485" t="s">
        <v>8221</v>
      </c>
      <c r="I1485">
        <v>17</v>
      </c>
    </row>
    <row r="1486" spans="1:9" x14ac:dyDescent="0.25">
      <c r="A1486" t="s">
        <v>8219</v>
      </c>
      <c r="B1486">
        <v>196</v>
      </c>
      <c r="H1486" t="s">
        <v>8221</v>
      </c>
      <c r="I1486">
        <v>1</v>
      </c>
    </row>
    <row r="1487" spans="1:9" x14ac:dyDescent="0.25">
      <c r="A1487" t="s">
        <v>8219</v>
      </c>
      <c r="B1487">
        <v>39</v>
      </c>
      <c r="H1487" t="s">
        <v>8221</v>
      </c>
      <c r="I1487">
        <v>13</v>
      </c>
    </row>
    <row r="1488" spans="1:9" x14ac:dyDescent="0.25">
      <c r="A1488" t="s">
        <v>8219</v>
      </c>
      <c r="B1488">
        <v>128</v>
      </c>
      <c r="H1488" t="s">
        <v>8221</v>
      </c>
      <c r="I1488">
        <v>6</v>
      </c>
    </row>
    <row r="1489" spans="1:9" x14ac:dyDescent="0.25">
      <c r="A1489" t="s">
        <v>8219</v>
      </c>
      <c r="B1489">
        <v>71</v>
      </c>
      <c r="H1489" t="s">
        <v>8221</v>
      </c>
      <c r="I1489">
        <v>0</v>
      </c>
    </row>
    <row r="1490" spans="1:9" x14ac:dyDescent="0.25">
      <c r="A1490" t="s">
        <v>8219</v>
      </c>
      <c r="B1490">
        <v>47</v>
      </c>
      <c r="H1490" t="s">
        <v>8221</v>
      </c>
      <c r="I1490">
        <v>2</v>
      </c>
    </row>
    <row r="1491" spans="1:9" x14ac:dyDescent="0.25">
      <c r="A1491" t="s">
        <v>8219</v>
      </c>
      <c r="B1491">
        <v>17</v>
      </c>
      <c r="H1491" t="s">
        <v>8221</v>
      </c>
      <c r="I1491">
        <v>2</v>
      </c>
    </row>
    <row r="1492" spans="1:9" x14ac:dyDescent="0.25">
      <c r="A1492" t="s">
        <v>8219</v>
      </c>
      <c r="B1492">
        <v>91</v>
      </c>
      <c r="H1492" t="s">
        <v>8221</v>
      </c>
      <c r="I1492">
        <v>21</v>
      </c>
    </row>
    <row r="1493" spans="1:9" x14ac:dyDescent="0.25">
      <c r="A1493" t="s">
        <v>8219</v>
      </c>
      <c r="B1493">
        <v>43</v>
      </c>
      <c r="H1493" t="s">
        <v>8221</v>
      </c>
      <c r="I1493">
        <v>13</v>
      </c>
    </row>
    <row r="1494" spans="1:9" x14ac:dyDescent="0.25">
      <c r="A1494" t="s">
        <v>8219</v>
      </c>
      <c r="B1494">
        <v>17</v>
      </c>
      <c r="H1494" t="s">
        <v>8221</v>
      </c>
      <c r="I1494">
        <v>0</v>
      </c>
    </row>
    <row r="1495" spans="1:9" x14ac:dyDescent="0.25">
      <c r="A1495" t="s">
        <v>8219</v>
      </c>
      <c r="B1495">
        <v>33</v>
      </c>
      <c r="H1495" t="s">
        <v>8221</v>
      </c>
      <c r="I1495">
        <v>6</v>
      </c>
    </row>
    <row r="1496" spans="1:9" x14ac:dyDescent="0.25">
      <c r="A1496" t="s">
        <v>8219</v>
      </c>
      <c r="B1496">
        <v>87</v>
      </c>
      <c r="H1496" t="s">
        <v>8221</v>
      </c>
      <c r="I1496">
        <v>0</v>
      </c>
    </row>
    <row r="1497" spans="1:9" x14ac:dyDescent="0.25">
      <c r="A1497" t="s">
        <v>8219</v>
      </c>
      <c r="B1497">
        <v>113</v>
      </c>
      <c r="H1497" t="s">
        <v>8221</v>
      </c>
      <c r="I1497">
        <v>1</v>
      </c>
    </row>
    <row r="1498" spans="1:9" x14ac:dyDescent="0.25">
      <c r="A1498" t="s">
        <v>8219</v>
      </c>
      <c r="B1498">
        <v>14</v>
      </c>
      <c r="H1498" t="s">
        <v>8221</v>
      </c>
      <c r="I1498">
        <v>0</v>
      </c>
    </row>
    <row r="1499" spans="1:9" x14ac:dyDescent="0.25">
      <c r="A1499" t="s">
        <v>8219</v>
      </c>
      <c r="B1499">
        <v>30</v>
      </c>
      <c r="H1499" t="s">
        <v>8221</v>
      </c>
      <c r="I1499">
        <v>12</v>
      </c>
    </row>
    <row r="1500" spans="1:9" x14ac:dyDescent="0.25">
      <c r="A1500" t="s">
        <v>8219</v>
      </c>
      <c r="B1500">
        <v>16</v>
      </c>
      <c r="H1500" t="s">
        <v>8221</v>
      </c>
      <c r="I1500">
        <v>2</v>
      </c>
    </row>
    <row r="1501" spans="1:9" x14ac:dyDescent="0.25">
      <c r="A1501" t="s">
        <v>8219</v>
      </c>
      <c r="B1501">
        <v>46</v>
      </c>
      <c r="H1501" t="s">
        <v>8221</v>
      </c>
      <c r="I1501">
        <v>6</v>
      </c>
    </row>
    <row r="1502" spans="1:9" x14ac:dyDescent="0.25">
      <c r="A1502" t="s">
        <v>8219</v>
      </c>
      <c r="B1502">
        <v>24</v>
      </c>
      <c r="H1502" t="s">
        <v>8221</v>
      </c>
      <c r="I1502">
        <v>1</v>
      </c>
    </row>
    <row r="1503" spans="1:9" x14ac:dyDescent="0.25">
      <c r="A1503" t="s">
        <v>8219</v>
      </c>
      <c r="B1503">
        <v>97</v>
      </c>
      <c r="H1503" t="s">
        <v>8221</v>
      </c>
      <c r="I1503">
        <v>1</v>
      </c>
    </row>
    <row r="1504" spans="1:9" x14ac:dyDescent="0.25">
      <c r="A1504" t="s">
        <v>8219</v>
      </c>
      <c r="B1504">
        <v>59</v>
      </c>
      <c r="H1504" t="s">
        <v>8221</v>
      </c>
      <c r="I1504">
        <v>5</v>
      </c>
    </row>
    <row r="1505" spans="1:9" x14ac:dyDescent="0.25">
      <c r="A1505" t="s">
        <v>8219</v>
      </c>
      <c r="B1505">
        <v>1095</v>
      </c>
      <c r="H1505" t="s">
        <v>8221</v>
      </c>
      <c r="I1505">
        <v>0</v>
      </c>
    </row>
    <row r="1506" spans="1:9" x14ac:dyDescent="0.25">
      <c r="A1506" t="s">
        <v>8219</v>
      </c>
      <c r="B1506">
        <v>218</v>
      </c>
      <c r="H1506" t="s">
        <v>8221</v>
      </c>
      <c r="I1506">
        <v>3</v>
      </c>
    </row>
    <row r="1507" spans="1:9" x14ac:dyDescent="0.25">
      <c r="A1507" t="s">
        <v>8219</v>
      </c>
      <c r="B1507">
        <v>111</v>
      </c>
      <c r="H1507" t="s">
        <v>8221</v>
      </c>
      <c r="I1507">
        <v>8</v>
      </c>
    </row>
    <row r="1508" spans="1:9" x14ac:dyDescent="0.25">
      <c r="A1508" t="s">
        <v>8219</v>
      </c>
      <c r="B1508">
        <v>56</v>
      </c>
      <c r="H1508" t="s">
        <v>8221</v>
      </c>
      <c r="I1508">
        <v>3</v>
      </c>
    </row>
    <row r="1509" spans="1:9" x14ac:dyDescent="0.25">
      <c r="A1509" t="s">
        <v>8219</v>
      </c>
      <c r="B1509">
        <v>265</v>
      </c>
      <c r="H1509" t="s">
        <v>8221</v>
      </c>
      <c r="I1509">
        <v>8</v>
      </c>
    </row>
    <row r="1510" spans="1:9" x14ac:dyDescent="0.25">
      <c r="A1510" t="s">
        <v>8219</v>
      </c>
      <c r="B1510">
        <v>28</v>
      </c>
      <c r="H1510" t="s">
        <v>8221</v>
      </c>
      <c r="I1510">
        <v>1</v>
      </c>
    </row>
    <row r="1511" spans="1:9" x14ac:dyDescent="0.25">
      <c r="A1511" t="s">
        <v>8219</v>
      </c>
      <c r="B1511">
        <v>364</v>
      </c>
      <c r="H1511" t="s">
        <v>8221</v>
      </c>
      <c r="I1511">
        <v>4</v>
      </c>
    </row>
    <row r="1512" spans="1:9" x14ac:dyDescent="0.25">
      <c r="A1512" t="s">
        <v>8219</v>
      </c>
      <c r="B1512">
        <v>27</v>
      </c>
      <c r="H1512" t="s">
        <v>8221</v>
      </c>
      <c r="I1512">
        <v>8</v>
      </c>
    </row>
    <row r="1513" spans="1:9" x14ac:dyDescent="0.25">
      <c r="A1513" t="s">
        <v>8219</v>
      </c>
      <c r="B1513">
        <v>93</v>
      </c>
      <c r="H1513" t="s">
        <v>8221</v>
      </c>
      <c r="I1513">
        <v>1</v>
      </c>
    </row>
    <row r="1514" spans="1:9" x14ac:dyDescent="0.25">
      <c r="A1514" t="s">
        <v>8219</v>
      </c>
      <c r="B1514">
        <v>64</v>
      </c>
      <c r="H1514" t="s">
        <v>8221</v>
      </c>
      <c r="I1514">
        <v>5</v>
      </c>
    </row>
    <row r="1515" spans="1:9" x14ac:dyDescent="0.25">
      <c r="A1515" t="s">
        <v>8219</v>
      </c>
      <c r="B1515">
        <v>22</v>
      </c>
      <c r="H1515" t="s">
        <v>8221</v>
      </c>
      <c r="I1515">
        <v>0</v>
      </c>
    </row>
    <row r="1516" spans="1:9" x14ac:dyDescent="0.25">
      <c r="A1516" t="s">
        <v>8219</v>
      </c>
      <c r="B1516">
        <v>59</v>
      </c>
      <c r="H1516" t="s">
        <v>8221</v>
      </c>
      <c r="I1516">
        <v>0</v>
      </c>
    </row>
    <row r="1517" spans="1:9" x14ac:dyDescent="0.25">
      <c r="A1517" t="s">
        <v>8219</v>
      </c>
      <c r="B1517">
        <v>249</v>
      </c>
      <c r="H1517" t="s">
        <v>8221</v>
      </c>
      <c r="I1517">
        <v>1</v>
      </c>
    </row>
    <row r="1518" spans="1:9" x14ac:dyDescent="0.25">
      <c r="A1518" t="s">
        <v>8219</v>
      </c>
      <c r="B1518">
        <v>392</v>
      </c>
      <c r="H1518" t="s">
        <v>8221</v>
      </c>
      <c r="I1518">
        <v>0</v>
      </c>
    </row>
    <row r="1519" spans="1:9" x14ac:dyDescent="0.25">
      <c r="A1519" t="s">
        <v>8219</v>
      </c>
      <c r="B1519">
        <v>115</v>
      </c>
      <c r="H1519" t="s">
        <v>8221</v>
      </c>
      <c r="I1519">
        <v>0</v>
      </c>
    </row>
    <row r="1520" spans="1:9" x14ac:dyDescent="0.25">
      <c r="A1520" t="s">
        <v>8219</v>
      </c>
      <c r="B1520">
        <v>433</v>
      </c>
      <c r="H1520" t="s">
        <v>8221</v>
      </c>
      <c r="I1520">
        <v>6</v>
      </c>
    </row>
    <row r="1521" spans="1:9" x14ac:dyDescent="0.25">
      <c r="A1521" t="s">
        <v>8219</v>
      </c>
      <c r="B1521">
        <v>20</v>
      </c>
      <c r="H1521" t="s">
        <v>8221</v>
      </c>
      <c r="I1521">
        <v>6</v>
      </c>
    </row>
    <row r="1522" spans="1:9" x14ac:dyDescent="0.25">
      <c r="A1522" t="s">
        <v>8219</v>
      </c>
      <c r="B1522">
        <v>8</v>
      </c>
      <c r="H1522" t="s">
        <v>8221</v>
      </c>
      <c r="I1522">
        <v>14</v>
      </c>
    </row>
    <row r="1523" spans="1:9" x14ac:dyDescent="0.25">
      <c r="A1523" t="s">
        <v>8219</v>
      </c>
      <c r="B1523">
        <v>175</v>
      </c>
      <c r="H1523" t="s">
        <v>8221</v>
      </c>
      <c r="I1523">
        <v>6</v>
      </c>
    </row>
    <row r="1524" spans="1:9" x14ac:dyDescent="0.25">
      <c r="A1524" t="s">
        <v>8219</v>
      </c>
      <c r="B1524">
        <v>104</v>
      </c>
      <c r="H1524" t="s">
        <v>8221</v>
      </c>
      <c r="I1524">
        <v>33</v>
      </c>
    </row>
    <row r="1525" spans="1:9" x14ac:dyDescent="0.25">
      <c r="A1525" t="s">
        <v>8219</v>
      </c>
      <c r="B1525">
        <v>17</v>
      </c>
      <c r="H1525" t="s">
        <v>8221</v>
      </c>
      <c r="I1525">
        <v>4</v>
      </c>
    </row>
    <row r="1526" spans="1:9" x14ac:dyDescent="0.25">
      <c r="A1526" t="s">
        <v>8219</v>
      </c>
      <c r="B1526">
        <v>277</v>
      </c>
      <c r="H1526" t="s">
        <v>8221</v>
      </c>
      <c r="I1526">
        <v>1</v>
      </c>
    </row>
    <row r="1527" spans="1:9" x14ac:dyDescent="0.25">
      <c r="A1527" t="s">
        <v>8219</v>
      </c>
      <c r="B1527">
        <v>118</v>
      </c>
      <c r="H1527" t="s">
        <v>8221</v>
      </c>
      <c r="I1527">
        <v>0</v>
      </c>
    </row>
    <row r="1528" spans="1:9" x14ac:dyDescent="0.25">
      <c r="A1528" t="s">
        <v>8219</v>
      </c>
      <c r="B1528">
        <v>97</v>
      </c>
      <c r="H1528" t="s">
        <v>8221</v>
      </c>
      <c r="I1528">
        <v>6</v>
      </c>
    </row>
    <row r="1529" spans="1:9" x14ac:dyDescent="0.25">
      <c r="A1529" t="s">
        <v>8219</v>
      </c>
      <c r="B1529">
        <v>20</v>
      </c>
      <c r="H1529" t="s">
        <v>8221</v>
      </c>
      <c r="I1529">
        <v>6</v>
      </c>
    </row>
    <row r="1530" spans="1:9" x14ac:dyDescent="0.25">
      <c r="A1530" t="s">
        <v>8219</v>
      </c>
      <c r="B1530">
        <v>26</v>
      </c>
      <c r="H1530" t="s">
        <v>8221</v>
      </c>
      <c r="I1530">
        <v>1</v>
      </c>
    </row>
    <row r="1531" spans="1:9" x14ac:dyDescent="0.25">
      <c r="A1531" t="s">
        <v>8219</v>
      </c>
      <c r="B1531">
        <v>128</v>
      </c>
      <c r="H1531" t="s">
        <v>8221</v>
      </c>
      <c r="I1531">
        <v>3</v>
      </c>
    </row>
    <row r="1532" spans="1:9" x14ac:dyDescent="0.25">
      <c r="A1532" t="s">
        <v>8219</v>
      </c>
      <c r="B1532">
        <v>15</v>
      </c>
    </row>
    <row r="1533" spans="1:9" x14ac:dyDescent="0.25">
      <c r="A1533" t="s">
        <v>8219</v>
      </c>
      <c r="B1533">
        <v>25</v>
      </c>
    </row>
    <row r="1534" spans="1:9" x14ac:dyDescent="0.25">
      <c r="A1534" t="s">
        <v>8219</v>
      </c>
      <c r="B1534">
        <v>55</v>
      </c>
    </row>
    <row r="1535" spans="1:9" x14ac:dyDescent="0.25">
      <c r="A1535" t="s">
        <v>8219</v>
      </c>
      <c r="B1535">
        <v>107</v>
      </c>
    </row>
    <row r="1536" spans="1:9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1:A1046647">
    <cfRule type="cellIs" dxfId="10" priority="5" operator="equal">
      <formula>"live"</formula>
    </cfRule>
    <cfRule type="cellIs" dxfId="9" priority="6" operator="equal">
      <formula>"failed"</formula>
    </cfRule>
    <cfRule type="cellIs" dxfId="8" priority="7" operator="equal">
      <formula>"canceled"</formula>
    </cfRule>
    <cfRule type="cellIs" dxfId="7" priority="8" operator="equal">
      <formula>"successful"</formula>
    </cfRule>
  </conditionalFormatting>
  <conditionalFormatting sqref="H1:H1045992">
    <cfRule type="cellIs" dxfId="6" priority="1" operator="equal">
      <formula>"live"</formula>
    </cfRule>
    <cfRule type="cellIs" dxfId="5" priority="2" operator="equal">
      <formula>"failed"</formula>
    </cfRule>
    <cfRule type="cellIs" dxfId="4" priority="3" operator="equal">
      <formula>"canceled"</formula>
    </cfRule>
    <cfRule type="cellIs" dxfId="3" priority="4" operator="equal">
      <formula>"successful"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table with categories</vt:lpstr>
      <vt:lpstr>Pivot table with subcategories</vt:lpstr>
      <vt:lpstr>PIV-TAB(PARENT CAT</vt:lpstr>
      <vt:lpstr>MAIN SHEET</vt:lpstr>
      <vt:lpstr>CAMPAING PERFORMANCE</vt:lpstr>
      <vt:lpstr>CENTRAL TENDENCIES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Regina</cp:lastModifiedBy>
  <dcterms:created xsi:type="dcterms:W3CDTF">2017-04-20T15:17:24Z</dcterms:created>
  <dcterms:modified xsi:type="dcterms:W3CDTF">2020-10-03T23:49:10Z</dcterms:modified>
</cp:coreProperties>
</file>