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Gewerbesteuer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<sst xmlns="http://schemas.openxmlformats.org/spreadsheetml/2006/main" count="325" uniqueCount="44">
  <si>
    <t>test in Buxtehude</t>
  </si>
  <si>
    <t>REGIOPROJEKTCHECK</t>
  </si>
  <si>
    <t>Folgeabschätzung von Bauprojekten</t>
  </si>
  <si>
    <t>Exportdatum</t>
  </si>
  <si>
    <t>2016-12-22 15:30</t>
  </si>
  <si>
    <t>Thema</t>
  </si>
  <si>
    <t>Gewerbesteuer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</si>
  <si>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</si>
  <si>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</si>
  <si>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</si>
  <si>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</si>
  <si>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</si>
  <si>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</si>
  <si>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</si>
  <si>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</si>
  <si>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28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</si>
  <si>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</si>
  <si>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</si>
  <si>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</si>
  <si>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</si>
  <si>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</si>
  <si>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</si>
  <si>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</si>
  <si>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</si>
  <si>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</si>
  <si>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</si>
  <si>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</si>
  <si>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</si>
  <si>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</si>
  <si>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</si>
  <si>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</si>
  <si>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03353001</t>
  </si>
  <si>
    <t>03353019</t>
  </si>
  <si>
    <t>03353025</t>
  </si>
  <si>
    <t>03353026</t>
  </si>
  <si>
    <t>03353028</t>
  </si>
  <si>
    <t>03359003</t>
  </si>
  <si>
    <t>03359006</t>
  </si>
  <si>
    <t>03359010</t>
  </si>
  <si>
    <t>OBJECTID</t>
  </si>
  <si>
    <t>AGS</t>
  </si>
  <si>
    <t>Jahr</t>
  </si>
  <si>
    <t>SummevonGWST_EUR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</si>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</sst>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0.07100000000000001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0.639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0.152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Gewerbesteuer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Auswertungen!$C$10:$AK$10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Auswertungen!$C$11:$AK$11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Auswertungen!$C$12:$AK$12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5_Gewerbesteu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620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9354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  <c r="B5" s="6">
        <v>0.07100000000000001</v>
      </c>
    </row>
    <row r="6" spans="1:2">
      <c r="A6" t="s">
        <v>23</v>
      </c>
      <c r="B6" s="6">
        <v>0.05</v>
      </c>
    </row>
    <row r="7" spans="1:2">
      <c r="A7" t="s">
        <v>24</v>
      </c>
      <c r="B7" s="6">
        <v>0.019</v>
      </c>
    </row>
    <row r="8" spans="1:2">
      <c r="A8" t="s">
        <v>25</v>
      </c>
    </row>
    <row r="9" spans="1:2">
      <c r="A9" t="s">
        <v>26</v>
      </c>
      <c r="B9" s="6">
        <v>0.639</v>
      </c>
    </row>
    <row r="10" spans="1:2">
      <c r="A10" t="s">
        <v>27</v>
      </c>
      <c r="B10" s="6">
        <v>0.152</v>
      </c>
    </row>
    <row r="11" spans="1:2">
      <c r="A11" t="s">
        <v>28</v>
      </c>
      <c r="B11" s="6">
        <v>0.019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40</v>
      </c>
      <c r="C4" s="7">
        <v>2016</v>
      </c>
      <c r="D4" s="7">
        <v>2017</v>
      </c>
      <c r="E4" s="7">
        <v>2018</v>
      </c>
      <c r="F4" s="7">
        <v>2019</v>
      </c>
      <c r="G4" s="7">
        <v>2020</v>
      </c>
      <c r="H4" s="7">
        <v>2021</v>
      </c>
      <c r="I4" s="7">
        <v>2022</v>
      </c>
      <c r="J4" s="7">
        <v>2023</v>
      </c>
      <c r="K4" s="7">
        <v>2024</v>
      </c>
      <c r="L4" s="7">
        <v>2025</v>
      </c>
      <c r="M4" s="7">
        <v>2026</v>
      </c>
      <c r="N4" s="7">
        <v>2027</v>
      </c>
      <c r="O4" s="7">
        <v>2028</v>
      </c>
      <c r="P4" s="7">
        <v>2029</v>
      </c>
      <c r="Q4" s="7">
        <v>2030</v>
      </c>
      <c r="R4" s="7">
        <v>2031</v>
      </c>
      <c r="S4" s="7">
        <v>2032</v>
      </c>
      <c r="T4" s="7">
        <v>2033</v>
      </c>
      <c r="U4" s="7">
        <v>2034</v>
      </c>
      <c r="V4" s="7">
        <v>2035</v>
      </c>
      <c r="W4" s="7">
        <v>2036</v>
      </c>
      <c r="X4" s="7">
        <v>2037</v>
      </c>
      <c r="Y4" s="7">
        <v>2038</v>
      </c>
      <c r="Z4" s="7">
        <v>2039</v>
      </c>
      <c r="AA4" s="7">
        <v>2040</v>
      </c>
      <c r="AB4" s="7">
        <v>2041</v>
      </c>
      <c r="AC4" s="7">
        <v>2042</v>
      </c>
      <c r="AD4" s="7">
        <v>2043</v>
      </c>
      <c r="AE4" s="7">
        <v>2044</v>
      </c>
      <c r="AF4" s="7">
        <v>2045</v>
      </c>
      <c r="AG4" s="7">
        <v>2046</v>
      </c>
      <c r="AH4" s="7">
        <v>2047</v>
      </c>
      <c r="AI4" s="7">
        <v>2048</v>
      </c>
      <c r="AJ4" s="7">
        <v>2049</v>
      </c>
      <c r="AK4" s="7">
        <v>2050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SUMIFS(Rohdaten_Gewerbesteuer!$D:$D,Rohdaten_Gewerbesteuer!$B:$B,Auswertungen!B5,Rohdaten_Gewerbesteuer!$C:$C,Auswertungen!c4)</f>
        <v>0</v>
      </c>
      <c r="D5" s="8">
        <f>SUMIFS(Rohdaten_Gewerbesteuer!$D:$D,Rohdaten_Gewerbesteuer!$B:$B,Auswertungen!B5,Rohdaten_Gewerbesteuer!$C:$C,Auswertungen!d4)</f>
        <v>0</v>
      </c>
      <c r="E5" s="8">
        <f>SUMIFS(Rohdaten_Gewerbesteuer!$D:$D,Rohdaten_Gewerbesteuer!$B:$B,Auswertungen!B5,Rohdaten_Gewerbesteuer!$C:$C,Auswertungen!e4)</f>
        <v>0</v>
      </c>
      <c r="F5" s="8">
        <f>SUMIFS(Rohdaten_Gewerbesteuer!$D:$D,Rohdaten_Gewerbesteuer!$B:$B,Auswertungen!B5,Rohdaten_Gewerbesteuer!$C:$C,Auswertungen!f4)</f>
        <v>0</v>
      </c>
      <c r="G5" s="8">
        <f>SUMIFS(Rohdaten_Gewerbesteuer!$D:$D,Rohdaten_Gewerbesteuer!$B:$B,Auswertungen!B5,Rohdaten_Gewerbesteuer!$C:$C,Auswertungen!g4)</f>
        <v>0</v>
      </c>
      <c r="H5" s="8">
        <f>SUMIFS(Rohdaten_Gewerbesteuer!$D:$D,Rohdaten_Gewerbesteuer!$B:$B,Auswertungen!B5,Rohdaten_Gewerbesteuer!$C:$C,Auswertungen!h4)</f>
        <v>0</v>
      </c>
      <c r="I5" s="8">
        <f>SUMIFS(Rohdaten_Gewerbesteuer!$D:$D,Rohdaten_Gewerbesteuer!$B:$B,Auswertungen!B5,Rohdaten_Gewerbesteuer!$C:$C,Auswertungen!i4)</f>
        <v>0</v>
      </c>
      <c r="J5" s="8">
        <f>SUMIFS(Rohdaten_Gewerbesteuer!$D:$D,Rohdaten_Gewerbesteuer!$B:$B,Auswertungen!B5,Rohdaten_Gewerbesteuer!$C:$C,Auswertungen!j4)</f>
        <v>0</v>
      </c>
      <c r="K5" s="8">
        <f>SUMIFS(Rohdaten_Gewerbesteuer!$D:$D,Rohdaten_Gewerbesteuer!$B:$B,Auswertungen!B5,Rohdaten_Gewerbesteuer!$C:$C,Auswertungen!k4)</f>
        <v>0</v>
      </c>
      <c r="L5" s="8">
        <f>SUMIFS(Rohdaten_Gewerbesteuer!$D:$D,Rohdaten_Gewerbesteuer!$B:$B,Auswertungen!B5,Rohdaten_Gewerbesteuer!$C:$C,Auswertungen!l4)</f>
        <v>0</v>
      </c>
      <c r="M5" s="8">
        <f>SUMIFS(Rohdaten_Gewerbesteuer!$D:$D,Rohdaten_Gewerbesteuer!$B:$B,Auswertungen!B5,Rohdaten_Gewerbesteuer!$C:$C,Auswertungen!m4)</f>
        <v>0</v>
      </c>
      <c r="N5" s="8">
        <f>SUMIFS(Rohdaten_Gewerbesteuer!$D:$D,Rohdaten_Gewerbesteuer!$B:$B,Auswertungen!B5,Rohdaten_Gewerbesteuer!$C:$C,Auswertungen!n4)</f>
        <v>0</v>
      </c>
      <c r="O5" s="8">
        <f>SUMIFS(Rohdaten_Gewerbesteuer!$D:$D,Rohdaten_Gewerbesteuer!$B:$B,Auswertungen!B5,Rohdaten_Gewerbesteuer!$C:$C,Auswertungen!o4)</f>
        <v>0</v>
      </c>
      <c r="P5" s="8">
        <f>SUMIFS(Rohdaten_Gewerbesteuer!$D:$D,Rohdaten_Gewerbesteuer!$B:$B,Auswertungen!B5,Rohdaten_Gewerbesteuer!$C:$C,Auswertungen!p4)</f>
        <v>0</v>
      </c>
      <c r="Q5" s="8">
        <f>SUMIFS(Rohdaten_Gewerbesteuer!$D:$D,Rohdaten_Gewerbesteuer!$B:$B,Auswertungen!B5,Rohdaten_Gewerbesteuer!$C:$C,Auswertungen!q4)</f>
        <v>0</v>
      </c>
      <c r="R5" s="8">
        <f>SUMIFS(Rohdaten_Gewerbesteuer!$D:$D,Rohdaten_Gewerbesteuer!$B:$B,Auswertungen!B5,Rohdaten_Gewerbesteuer!$C:$C,Auswertungen!r4)</f>
        <v>0</v>
      </c>
      <c r="S5" s="8">
        <f>SUMIFS(Rohdaten_Gewerbesteuer!$D:$D,Rohdaten_Gewerbesteuer!$B:$B,Auswertungen!B5,Rohdaten_Gewerbesteuer!$C:$C,Auswertungen!s4)</f>
        <v>0</v>
      </c>
      <c r="T5" s="8">
        <f>SUMIFS(Rohdaten_Gewerbesteuer!$D:$D,Rohdaten_Gewerbesteuer!$B:$B,Auswertungen!B5,Rohdaten_Gewerbesteuer!$C:$C,Auswertungen!t4)</f>
        <v>0</v>
      </c>
      <c r="U5" s="8">
        <f>SUMIFS(Rohdaten_Gewerbesteuer!$D:$D,Rohdaten_Gewerbesteuer!$B:$B,Auswertungen!B5,Rohdaten_Gewerbesteuer!$C:$C,Auswertungen!u4)</f>
        <v>0</v>
      </c>
      <c r="V5" s="8">
        <f>SUMIFS(Rohdaten_Gewerbesteuer!$D:$D,Rohdaten_Gewerbesteuer!$B:$B,Auswertungen!B5,Rohdaten_Gewerbesteuer!$C:$C,Auswertungen!v4)</f>
        <v>0</v>
      </c>
      <c r="W5" s="8">
        <f>SUMIFS(Rohdaten_Gewerbesteuer!$D:$D,Rohdaten_Gewerbesteuer!$B:$B,Auswertungen!B5,Rohdaten_Gewerbesteuer!$C:$C,Auswertungen!w4)</f>
        <v>0</v>
      </c>
      <c r="X5" s="8">
        <f>SUMIFS(Rohdaten_Gewerbesteuer!$D:$D,Rohdaten_Gewerbesteuer!$B:$B,Auswertungen!B5,Rohdaten_Gewerbesteuer!$C:$C,Auswertungen!x4)</f>
        <v>0</v>
      </c>
      <c r="Y5" s="8">
        <f>SUMIFS(Rohdaten_Gewerbesteuer!$D:$D,Rohdaten_Gewerbesteuer!$B:$B,Auswertungen!B5,Rohdaten_Gewerbesteuer!$C:$C,Auswertungen!y4)</f>
        <v>0</v>
      </c>
      <c r="Z5" s="8">
        <f>SUMIFS(Rohdaten_Gewerbesteuer!$D:$D,Rohdaten_Gewerbesteuer!$B:$B,Auswertungen!B5,Rohdaten_Gewerbesteuer!$C:$C,Auswertungen!z4)</f>
        <v>0</v>
      </c>
      <c r="AA5" s="8">
        <f>SUMIFS(Rohdaten_Gewerbesteuer!$D:$D,Rohdaten_Gewerbesteuer!$B:$B,Auswertungen!B5,Rohdaten_Gewerbesteuer!$C:$C,Auswertungen!aa4)</f>
        <v>0</v>
      </c>
      <c r="AB5" s="8">
        <f>SUMIFS(Rohdaten_Gewerbesteuer!$D:$D,Rohdaten_Gewerbesteuer!$B:$B,Auswertungen!B5,Rohdaten_Gewerbesteuer!$C:$C,Auswertungen!ab4)</f>
        <v>0</v>
      </c>
      <c r="AC5" s="8">
        <f>SUMIFS(Rohdaten_Gewerbesteuer!$D:$D,Rohdaten_Gewerbesteuer!$B:$B,Auswertungen!B5,Rohdaten_Gewerbesteuer!$C:$C,Auswertungen!ac4)</f>
        <v>0</v>
      </c>
      <c r="AD5" s="8">
        <f>SUMIFS(Rohdaten_Gewerbesteuer!$D:$D,Rohdaten_Gewerbesteuer!$B:$B,Auswertungen!B5,Rohdaten_Gewerbesteuer!$C:$C,Auswertungen!ad4)</f>
        <v>0</v>
      </c>
      <c r="AE5" s="8">
        <f>SUMIFS(Rohdaten_Gewerbesteuer!$D:$D,Rohdaten_Gewerbesteuer!$B:$B,Auswertungen!B5,Rohdaten_Gewerbesteuer!$C:$C,Auswertungen!ae4)</f>
        <v>0</v>
      </c>
      <c r="AF5" s="8">
        <f>SUMIFS(Rohdaten_Gewerbesteuer!$D:$D,Rohdaten_Gewerbesteuer!$B:$B,Auswertungen!B5,Rohdaten_Gewerbesteuer!$C:$C,Auswertungen!af4)</f>
        <v>0</v>
      </c>
      <c r="AG5" s="8">
        <f>SUMIFS(Rohdaten_Gewerbesteuer!$D:$D,Rohdaten_Gewerbesteuer!$B:$B,Auswertungen!B5,Rohdaten_Gewerbesteuer!$C:$C,Auswertungen!ag4)</f>
        <v>0</v>
      </c>
      <c r="AH5" s="8">
        <f>SUMIFS(Rohdaten_Gewerbesteuer!$D:$D,Rohdaten_Gewerbesteuer!$B:$B,Auswertungen!B5,Rohdaten_Gewerbesteuer!$C:$C,Auswertungen!ah4)</f>
        <v>0</v>
      </c>
      <c r="AI5" s="8">
        <f>SUMIFS(Rohdaten_Gewerbesteuer!$D:$D,Rohdaten_Gewerbesteuer!$B:$B,Auswertungen!B5,Rohdaten_Gewerbesteuer!$C:$C,Auswertungen!ai4)</f>
        <v>0</v>
      </c>
      <c r="AJ5" s="8">
        <f>SUMIFS(Rohdaten_Gewerbesteuer!$D:$D,Rohdaten_Gewerbesteuer!$B:$B,Auswertungen!B5,Rohdaten_Gewerbesteuer!$C:$C,Auswertungen!aj4)</f>
        <v>0</v>
      </c>
      <c r="AK5" s="8">
        <f>SUMIFS(Rohdaten_Gewerbesteuer!$D:$D,Rohdaten_Gewerbesteuer!$B:$B,Auswertungen!B5,Rohdaten_Gewerbesteuer!$C:$C,Auswertungen!ak4)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32</v>
      </c>
      <c r="C6" s="8">
        <f>SUMIFS(Rohdaten_Gewerbesteuer!$D:$D,Rohdaten_Gewerbesteuer!$B:$B,Auswertungen!B6,Rohdaten_Gewerbesteuer!$C:$C,Auswertungen!c4)</f>
        <v>0</v>
      </c>
      <c r="D6" s="8">
        <f>SUMIFS(Rohdaten_Gewerbesteuer!$D:$D,Rohdaten_Gewerbesteuer!$B:$B,Auswertungen!B6,Rohdaten_Gewerbesteuer!$C:$C,Auswertungen!d4)</f>
        <v>0</v>
      </c>
      <c r="E6" s="8">
        <f>SUMIFS(Rohdaten_Gewerbesteuer!$D:$D,Rohdaten_Gewerbesteuer!$B:$B,Auswertungen!B6,Rohdaten_Gewerbesteuer!$C:$C,Auswertungen!e4)</f>
        <v>0</v>
      </c>
      <c r="F6" s="8">
        <f>SUMIFS(Rohdaten_Gewerbesteuer!$D:$D,Rohdaten_Gewerbesteuer!$B:$B,Auswertungen!B6,Rohdaten_Gewerbesteuer!$C:$C,Auswertungen!f4)</f>
        <v>0</v>
      </c>
      <c r="G6" s="8">
        <f>SUMIFS(Rohdaten_Gewerbesteuer!$D:$D,Rohdaten_Gewerbesteuer!$B:$B,Auswertungen!B6,Rohdaten_Gewerbesteuer!$C:$C,Auswertungen!g4)</f>
        <v>0</v>
      </c>
      <c r="H6" s="8">
        <f>SUMIFS(Rohdaten_Gewerbesteuer!$D:$D,Rohdaten_Gewerbesteuer!$B:$B,Auswertungen!B6,Rohdaten_Gewerbesteuer!$C:$C,Auswertungen!h4)</f>
        <v>0</v>
      </c>
      <c r="I6" s="8">
        <f>SUMIFS(Rohdaten_Gewerbesteuer!$D:$D,Rohdaten_Gewerbesteuer!$B:$B,Auswertungen!B6,Rohdaten_Gewerbesteuer!$C:$C,Auswertungen!i4)</f>
        <v>0</v>
      </c>
      <c r="J6" s="8">
        <f>SUMIFS(Rohdaten_Gewerbesteuer!$D:$D,Rohdaten_Gewerbesteuer!$B:$B,Auswertungen!B6,Rohdaten_Gewerbesteuer!$C:$C,Auswertungen!j4)</f>
        <v>0</v>
      </c>
      <c r="K6" s="8">
        <f>SUMIFS(Rohdaten_Gewerbesteuer!$D:$D,Rohdaten_Gewerbesteuer!$B:$B,Auswertungen!B6,Rohdaten_Gewerbesteuer!$C:$C,Auswertungen!k4)</f>
        <v>0</v>
      </c>
      <c r="L6" s="8">
        <f>SUMIFS(Rohdaten_Gewerbesteuer!$D:$D,Rohdaten_Gewerbesteuer!$B:$B,Auswertungen!B6,Rohdaten_Gewerbesteuer!$C:$C,Auswertungen!l4)</f>
        <v>0</v>
      </c>
      <c r="M6" s="8">
        <f>SUMIFS(Rohdaten_Gewerbesteuer!$D:$D,Rohdaten_Gewerbesteuer!$B:$B,Auswertungen!B6,Rohdaten_Gewerbesteuer!$C:$C,Auswertungen!m4)</f>
        <v>0</v>
      </c>
      <c r="N6" s="8">
        <f>SUMIFS(Rohdaten_Gewerbesteuer!$D:$D,Rohdaten_Gewerbesteuer!$B:$B,Auswertungen!B6,Rohdaten_Gewerbesteuer!$C:$C,Auswertungen!n4)</f>
        <v>0</v>
      </c>
      <c r="O6" s="8">
        <f>SUMIFS(Rohdaten_Gewerbesteuer!$D:$D,Rohdaten_Gewerbesteuer!$B:$B,Auswertungen!B6,Rohdaten_Gewerbesteuer!$C:$C,Auswertungen!o4)</f>
        <v>0</v>
      </c>
      <c r="P6" s="8">
        <f>SUMIFS(Rohdaten_Gewerbesteuer!$D:$D,Rohdaten_Gewerbesteuer!$B:$B,Auswertungen!B6,Rohdaten_Gewerbesteuer!$C:$C,Auswertungen!p4)</f>
        <v>0</v>
      </c>
      <c r="Q6" s="8">
        <f>SUMIFS(Rohdaten_Gewerbesteuer!$D:$D,Rohdaten_Gewerbesteuer!$B:$B,Auswertungen!B6,Rohdaten_Gewerbesteuer!$C:$C,Auswertungen!q4)</f>
        <v>0</v>
      </c>
      <c r="R6" s="8">
        <f>SUMIFS(Rohdaten_Gewerbesteuer!$D:$D,Rohdaten_Gewerbesteuer!$B:$B,Auswertungen!B6,Rohdaten_Gewerbesteuer!$C:$C,Auswertungen!r4)</f>
        <v>0</v>
      </c>
      <c r="S6" s="8">
        <f>SUMIFS(Rohdaten_Gewerbesteuer!$D:$D,Rohdaten_Gewerbesteuer!$B:$B,Auswertungen!B6,Rohdaten_Gewerbesteuer!$C:$C,Auswertungen!s4)</f>
        <v>0</v>
      </c>
      <c r="T6" s="8">
        <f>SUMIFS(Rohdaten_Gewerbesteuer!$D:$D,Rohdaten_Gewerbesteuer!$B:$B,Auswertungen!B6,Rohdaten_Gewerbesteuer!$C:$C,Auswertungen!t4)</f>
        <v>0</v>
      </c>
      <c r="U6" s="8">
        <f>SUMIFS(Rohdaten_Gewerbesteuer!$D:$D,Rohdaten_Gewerbesteuer!$B:$B,Auswertungen!B6,Rohdaten_Gewerbesteuer!$C:$C,Auswertungen!u4)</f>
        <v>0</v>
      </c>
      <c r="V6" s="8">
        <f>SUMIFS(Rohdaten_Gewerbesteuer!$D:$D,Rohdaten_Gewerbesteuer!$B:$B,Auswertungen!B6,Rohdaten_Gewerbesteuer!$C:$C,Auswertungen!v4)</f>
        <v>0</v>
      </c>
      <c r="W6" s="8">
        <f>SUMIFS(Rohdaten_Gewerbesteuer!$D:$D,Rohdaten_Gewerbesteuer!$B:$B,Auswertungen!B6,Rohdaten_Gewerbesteuer!$C:$C,Auswertungen!w4)</f>
        <v>0</v>
      </c>
      <c r="X6" s="8">
        <f>SUMIFS(Rohdaten_Gewerbesteuer!$D:$D,Rohdaten_Gewerbesteuer!$B:$B,Auswertungen!B6,Rohdaten_Gewerbesteuer!$C:$C,Auswertungen!x4)</f>
        <v>0</v>
      </c>
      <c r="Y6" s="8">
        <f>SUMIFS(Rohdaten_Gewerbesteuer!$D:$D,Rohdaten_Gewerbesteuer!$B:$B,Auswertungen!B6,Rohdaten_Gewerbesteuer!$C:$C,Auswertungen!y4)</f>
        <v>0</v>
      </c>
      <c r="Z6" s="8">
        <f>SUMIFS(Rohdaten_Gewerbesteuer!$D:$D,Rohdaten_Gewerbesteuer!$B:$B,Auswertungen!B6,Rohdaten_Gewerbesteuer!$C:$C,Auswertungen!z4)</f>
        <v>0</v>
      </c>
      <c r="AA6" s="8">
        <f>SUMIFS(Rohdaten_Gewerbesteuer!$D:$D,Rohdaten_Gewerbesteuer!$B:$B,Auswertungen!B6,Rohdaten_Gewerbesteuer!$C:$C,Auswertungen!aa4)</f>
        <v>0</v>
      </c>
      <c r="AB6" s="8">
        <f>SUMIFS(Rohdaten_Gewerbesteuer!$D:$D,Rohdaten_Gewerbesteuer!$B:$B,Auswertungen!B6,Rohdaten_Gewerbesteuer!$C:$C,Auswertungen!ab4)</f>
        <v>0</v>
      </c>
      <c r="AC6" s="8">
        <f>SUMIFS(Rohdaten_Gewerbesteuer!$D:$D,Rohdaten_Gewerbesteuer!$B:$B,Auswertungen!B6,Rohdaten_Gewerbesteuer!$C:$C,Auswertungen!ac4)</f>
        <v>0</v>
      </c>
      <c r="AD6" s="8">
        <f>SUMIFS(Rohdaten_Gewerbesteuer!$D:$D,Rohdaten_Gewerbesteuer!$B:$B,Auswertungen!B6,Rohdaten_Gewerbesteuer!$C:$C,Auswertungen!ad4)</f>
        <v>0</v>
      </c>
      <c r="AE6" s="8">
        <f>SUMIFS(Rohdaten_Gewerbesteuer!$D:$D,Rohdaten_Gewerbesteuer!$B:$B,Auswertungen!B6,Rohdaten_Gewerbesteuer!$C:$C,Auswertungen!ae4)</f>
        <v>0</v>
      </c>
      <c r="AF6" s="8">
        <f>SUMIFS(Rohdaten_Gewerbesteuer!$D:$D,Rohdaten_Gewerbesteuer!$B:$B,Auswertungen!B6,Rohdaten_Gewerbesteuer!$C:$C,Auswertungen!af4)</f>
        <v>0</v>
      </c>
      <c r="AG6" s="8">
        <f>SUMIFS(Rohdaten_Gewerbesteuer!$D:$D,Rohdaten_Gewerbesteuer!$B:$B,Auswertungen!B6,Rohdaten_Gewerbesteuer!$C:$C,Auswertungen!ag4)</f>
        <v>0</v>
      </c>
      <c r="AH6" s="8">
        <f>SUMIFS(Rohdaten_Gewerbesteuer!$D:$D,Rohdaten_Gewerbesteuer!$B:$B,Auswertungen!B6,Rohdaten_Gewerbesteuer!$C:$C,Auswertungen!ah4)</f>
        <v>0</v>
      </c>
      <c r="AI6" s="8">
        <f>SUMIFS(Rohdaten_Gewerbesteuer!$D:$D,Rohdaten_Gewerbesteuer!$B:$B,Auswertungen!B6,Rohdaten_Gewerbesteuer!$C:$C,Auswertungen!ai4)</f>
        <v>0</v>
      </c>
      <c r="AJ6" s="8">
        <f>SUMIFS(Rohdaten_Gewerbesteuer!$D:$D,Rohdaten_Gewerbesteuer!$B:$B,Auswertungen!B6,Rohdaten_Gewerbesteuer!$C:$C,Auswertungen!aj4)</f>
        <v>0</v>
      </c>
      <c r="AK6" s="8">
        <f>SUMIFS(Rohdaten_Gewerbesteuer!$D:$D,Rohdaten_Gewerbesteuer!$B:$B,Auswertungen!B6,Rohdaten_Gewerbesteuer!$C:$C,Auswertungen!ak4)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33</v>
      </c>
      <c r="C7" s="8">
        <f>SUMIFS(Rohdaten_Gewerbesteuer!$D:$D,Rohdaten_Gewerbesteuer!$B:$B,Auswertungen!B7,Rohdaten_Gewerbesteuer!$C:$C,Auswertungen!c4)</f>
        <v>0</v>
      </c>
      <c r="D7" s="8">
        <f>SUMIFS(Rohdaten_Gewerbesteuer!$D:$D,Rohdaten_Gewerbesteuer!$B:$B,Auswertungen!B7,Rohdaten_Gewerbesteuer!$C:$C,Auswertungen!d4)</f>
        <v>0</v>
      </c>
      <c r="E7" s="8">
        <f>SUMIFS(Rohdaten_Gewerbesteuer!$D:$D,Rohdaten_Gewerbesteuer!$B:$B,Auswertungen!B7,Rohdaten_Gewerbesteuer!$C:$C,Auswertungen!e4)</f>
        <v>0</v>
      </c>
      <c r="F7" s="8">
        <f>SUMIFS(Rohdaten_Gewerbesteuer!$D:$D,Rohdaten_Gewerbesteuer!$B:$B,Auswertungen!B7,Rohdaten_Gewerbesteuer!$C:$C,Auswertungen!f4)</f>
        <v>0</v>
      </c>
      <c r="G7" s="8">
        <f>SUMIFS(Rohdaten_Gewerbesteuer!$D:$D,Rohdaten_Gewerbesteuer!$B:$B,Auswertungen!B7,Rohdaten_Gewerbesteuer!$C:$C,Auswertungen!g4)</f>
        <v>0</v>
      </c>
      <c r="H7" s="8">
        <f>SUMIFS(Rohdaten_Gewerbesteuer!$D:$D,Rohdaten_Gewerbesteuer!$B:$B,Auswertungen!B7,Rohdaten_Gewerbesteuer!$C:$C,Auswertungen!h4)</f>
        <v>0</v>
      </c>
      <c r="I7" s="8">
        <f>SUMIFS(Rohdaten_Gewerbesteuer!$D:$D,Rohdaten_Gewerbesteuer!$B:$B,Auswertungen!B7,Rohdaten_Gewerbesteuer!$C:$C,Auswertungen!i4)</f>
        <v>0</v>
      </c>
      <c r="J7" s="8">
        <f>SUMIFS(Rohdaten_Gewerbesteuer!$D:$D,Rohdaten_Gewerbesteuer!$B:$B,Auswertungen!B7,Rohdaten_Gewerbesteuer!$C:$C,Auswertungen!j4)</f>
        <v>0</v>
      </c>
      <c r="K7" s="8">
        <f>SUMIFS(Rohdaten_Gewerbesteuer!$D:$D,Rohdaten_Gewerbesteuer!$B:$B,Auswertungen!B7,Rohdaten_Gewerbesteuer!$C:$C,Auswertungen!k4)</f>
        <v>0</v>
      </c>
      <c r="L7" s="8">
        <f>SUMIFS(Rohdaten_Gewerbesteuer!$D:$D,Rohdaten_Gewerbesteuer!$B:$B,Auswertungen!B7,Rohdaten_Gewerbesteuer!$C:$C,Auswertungen!l4)</f>
        <v>0</v>
      </c>
      <c r="M7" s="8">
        <f>SUMIFS(Rohdaten_Gewerbesteuer!$D:$D,Rohdaten_Gewerbesteuer!$B:$B,Auswertungen!B7,Rohdaten_Gewerbesteuer!$C:$C,Auswertungen!m4)</f>
        <v>0</v>
      </c>
      <c r="N7" s="8">
        <f>SUMIFS(Rohdaten_Gewerbesteuer!$D:$D,Rohdaten_Gewerbesteuer!$B:$B,Auswertungen!B7,Rohdaten_Gewerbesteuer!$C:$C,Auswertungen!n4)</f>
        <v>0</v>
      </c>
      <c r="O7" s="8">
        <f>SUMIFS(Rohdaten_Gewerbesteuer!$D:$D,Rohdaten_Gewerbesteuer!$B:$B,Auswertungen!B7,Rohdaten_Gewerbesteuer!$C:$C,Auswertungen!o4)</f>
        <v>0</v>
      </c>
      <c r="P7" s="8">
        <f>SUMIFS(Rohdaten_Gewerbesteuer!$D:$D,Rohdaten_Gewerbesteuer!$B:$B,Auswertungen!B7,Rohdaten_Gewerbesteuer!$C:$C,Auswertungen!p4)</f>
        <v>0</v>
      </c>
      <c r="Q7" s="8">
        <f>SUMIFS(Rohdaten_Gewerbesteuer!$D:$D,Rohdaten_Gewerbesteuer!$B:$B,Auswertungen!B7,Rohdaten_Gewerbesteuer!$C:$C,Auswertungen!q4)</f>
        <v>0</v>
      </c>
      <c r="R7" s="8">
        <f>SUMIFS(Rohdaten_Gewerbesteuer!$D:$D,Rohdaten_Gewerbesteuer!$B:$B,Auswertungen!B7,Rohdaten_Gewerbesteuer!$C:$C,Auswertungen!r4)</f>
        <v>0</v>
      </c>
      <c r="S7" s="8">
        <f>SUMIFS(Rohdaten_Gewerbesteuer!$D:$D,Rohdaten_Gewerbesteuer!$B:$B,Auswertungen!B7,Rohdaten_Gewerbesteuer!$C:$C,Auswertungen!s4)</f>
        <v>0</v>
      </c>
      <c r="T7" s="8">
        <f>SUMIFS(Rohdaten_Gewerbesteuer!$D:$D,Rohdaten_Gewerbesteuer!$B:$B,Auswertungen!B7,Rohdaten_Gewerbesteuer!$C:$C,Auswertungen!t4)</f>
        <v>0</v>
      </c>
      <c r="U7" s="8">
        <f>SUMIFS(Rohdaten_Gewerbesteuer!$D:$D,Rohdaten_Gewerbesteuer!$B:$B,Auswertungen!B7,Rohdaten_Gewerbesteuer!$C:$C,Auswertungen!u4)</f>
        <v>0</v>
      </c>
      <c r="V7" s="8">
        <f>SUMIFS(Rohdaten_Gewerbesteuer!$D:$D,Rohdaten_Gewerbesteuer!$B:$B,Auswertungen!B7,Rohdaten_Gewerbesteuer!$C:$C,Auswertungen!v4)</f>
        <v>0</v>
      </c>
      <c r="W7" s="8">
        <f>SUMIFS(Rohdaten_Gewerbesteuer!$D:$D,Rohdaten_Gewerbesteuer!$B:$B,Auswertungen!B7,Rohdaten_Gewerbesteuer!$C:$C,Auswertungen!w4)</f>
        <v>0</v>
      </c>
      <c r="X7" s="8">
        <f>SUMIFS(Rohdaten_Gewerbesteuer!$D:$D,Rohdaten_Gewerbesteuer!$B:$B,Auswertungen!B7,Rohdaten_Gewerbesteuer!$C:$C,Auswertungen!x4)</f>
        <v>0</v>
      </c>
      <c r="Y7" s="8">
        <f>SUMIFS(Rohdaten_Gewerbesteuer!$D:$D,Rohdaten_Gewerbesteuer!$B:$B,Auswertungen!B7,Rohdaten_Gewerbesteuer!$C:$C,Auswertungen!y4)</f>
        <v>0</v>
      </c>
      <c r="Z7" s="8">
        <f>SUMIFS(Rohdaten_Gewerbesteuer!$D:$D,Rohdaten_Gewerbesteuer!$B:$B,Auswertungen!B7,Rohdaten_Gewerbesteuer!$C:$C,Auswertungen!z4)</f>
        <v>0</v>
      </c>
      <c r="AA7" s="8">
        <f>SUMIFS(Rohdaten_Gewerbesteuer!$D:$D,Rohdaten_Gewerbesteuer!$B:$B,Auswertungen!B7,Rohdaten_Gewerbesteuer!$C:$C,Auswertungen!aa4)</f>
        <v>0</v>
      </c>
      <c r="AB7" s="8">
        <f>SUMIFS(Rohdaten_Gewerbesteuer!$D:$D,Rohdaten_Gewerbesteuer!$B:$B,Auswertungen!B7,Rohdaten_Gewerbesteuer!$C:$C,Auswertungen!ab4)</f>
        <v>0</v>
      </c>
      <c r="AC7" s="8">
        <f>SUMIFS(Rohdaten_Gewerbesteuer!$D:$D,Rohdaten_Gewerbesteuer!$B:$B,Auswertungen!B7,Rohdaten_Gewerbesteuer!$C:$C,Auswertungen!ac4)</f>
        <v>0</v>
      </c>
      <c r="AD7" s="8">
        <f>SUMIFS(Rohdaten_Gewerbesteuer!$D:$D,Rohdaten_Gewerbesteuer!$B:$B,Auswertungen!B7,Rohdaten_Gewerbesteuer!$C:$C,Auswertungen!ad4)</f>
        <v>0</v>
      </c>
      <c r="AE7" s="8">
        <f>SUMIFS(Rohdaten_Gewerbesteuer!$D:$D,Rohdaten_Gewerbesteuer!$B:$B,Auswertungen!B7,Rohdaten_Gewerbesteuer!$C:$C,Auswertungen!ae4)</f>
        <v>0</v>
      </c>
      <c r="AF7" s="8">
        <f>SUMIFS(Rohdaten_Gewerbesteuer!$D:$D,Rohdaten_Gewerbesteuer!$B:$B,Auswertungen!B7,Rohdaten_Gewerbesteuer!$C:$C,Auswertungen!af4)</f>
        <v>0</v>
      </c>
      <c r="AG7" s="8">
        <f>SUMIFS(Rohdaten_Gewerbesteuer!$D:$D,Rohdaten_Gewerbesteuer!$B:$B,Auswertungen!B7,Rohdaten_Gewerbesteuer!$C:$C,Auswertungen!ag4)</f>
        <v>0</v>
      </c>
      <c r="AH7" s="8">
        <f>SUMIFS(Rohdaten_Gewerbesteuer!$D:$D,Rohdaten_Gewerbesteuer!$B:$B,Auswertungen!B7,Rohdaten_Gewerbesteuer!$C:$C,Auswertungen!ah4)</f>
        <v>0</v>
      </c>
      <c r="AI7" s="8">
        <f>SUMIFS(Rohdaten_Gewerbesteuer!$D:$D,Rohdaten_Gewerbesteuer!$B:$B,Auswertungen!B7,Rohdaten_Gewerbesteuer!$C:$C,Auswertungen!ai4)</f>
        <v>0</v>
      </c>
      <c r="AJ7" s="8">
        <f>SUMIFS(Rohdaten_Gewerbesteuer!$D:$D,Rohdaten_Gewerbesteuer!$B:$B,Auswertungen!B7,Rohdaten_Gewerbesteuer!$C:$C,Auswertungen!aj4)</f>
        <v>0</v>
      </c>
      <c r="AK7" s="8">
        <f>SUMIFS(Rohdaten_Gewerbesteuer!$D:$D,Rohdaten_Gewerbesteuer!$B:$B,Auswertungen!B7,Rohdaten_Gewerbesteuer!$C:$C,Auswertungen!ak4)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34</v>
      </c>
      <c r="C8" s="8">
        <f>SUMIFS(Rohdaten_Gewerbesteuer!$D:$D,Rohdaten_Gewerbesteuer!$B:$B,Auswertungen!B8,Rohdaten_Gewerbesteuer!$C:$C,Auswertungen!c4)</f>
        <v>0</v>
      </c>
      <c r="D8" s="8">
        <f>SUMIFS(Rohdaten_Gewerbesteuer!$D:$D,Rohdaten_Gewerbesteuer!$B:$B,Auswertungen!B8,Rohdaten_Gewerbesteuer!$C:$C,Auswertungen!d4)</f>
        <v>0</v>
      </c>
      <c r="E8" s="8">
        <f>SUMIFS(Rohdaten_Gewerbesteuer!$D:$D,Rohdaten_Gewerbesteuer!$B:$B,Auswertungen!B8,Rohdaten_Gewerbesteuer!$C:$C,Auswertungen!e4)</f>
        <v>0</v>
      </c>
      <c r="F8" s="8">
        <f>SUMIFS(Rohdaten_Gewerbesteuer!$D:$D,Rohdaten_Gewerbesteuer!$B:$B,Auswertungen!B8,Rohdaten_Gewerbesteuer!$C:$C,Auswertungen!f4)</f>
        <v>0</v>
      </c>
      <c r="G8" s="8">
        <f>SUMIFS(Rohdaten_Gewerbesteuer!$D:$D,Rohdaten_Gewerbesteuer!$B:$B,Auswertungen!B8,Rohdaten_Gewerbesteuer!$C:$C,Auswertungen!g4)</f>
        <v>0</v>
      </c>
      <c r="H8" s="8">
        <f>SUMIFS(Rohdaten_Gewerbesteuer!$D:$D,Rohdaten_Gewerbesteuer!$B:$B,Auswertungen!B8,Rohdaten_Gewerbesteuer!$C:$C,Auswertungen!h4)</f>
        <v>0</v>
      </c>
      <c r="I8" s="8">
        <f>SUMIFS(Rohdaten_Gewerbesteuer!$D:$D,Rohdaten_Gewerbesteuer!$B:$B,Auswertungen!B8,Rohdaten_Gewerbesteuer!$C:$C,Auswertungen!i4)</f>
        <v>0</v>
      </c>
      <c r="J8" s="8">
        <f>SUMIFS(Rohdaten_Gewerbesteuer!$D:$D,Rohdaten_Gewerbesteuer!$B:$B,Auswertungen!B8,Rohdaten_Gewerbesteuer!$C:$C,Auswertungen!j4)</f>
        <v>0</v>
      </c>
      <c r="K8" s="8">
        <f>SUMIFS(Rohdaten_Gewerbesteuer!$D:$D,Rohdaten_Gewerbesteuer!$B:$B,Auswertungen!B8,Rohdaten_Gewerbesteuer!$C:$C,Auswertungen!k4)</f>
        <v>0</v>
      </c>
      <c r="L8" s="8">
        <f>SUMIFS(Rohdaten_Gewerbesteuer!$D:$D,Rohdaten_Gewerbesteuer!$B:$B,Auswertungen!B8,Rohdaten_Gewerbesteuer!$C:$C,Auswertungen!l4)</f>
        <v>0</v>
      </c>
      <c r="M8" s="8">
        <f>SUMIFS(Rohdaten_Gewerbesteuer!$D:$D,Rohdaten_Gewerbesteuer!$B:$B,Auswertungen!B8,Rohdaten_Gewerbesteuer!$C:$C,Auswertungen!m4)</f>
        <v>0</v>
      </c>
      <c r="N8" s="8">
        <f>SUMIFS(Rohdaten_Gewerbesteuer!$D:$D,Rohdaten_Gewerbesteuer!$B:$B,Auswertungen!B8,Rohdaten_Gewerbesteuer!$C:$C,Auswertungen!n4)</f>
        <v>0</v>
      </c>
      <c r="O8" s="8">
        <f>SUMIFS(Rohdaten_Gewerbesteuer!$D:$D,Rohdaten_Gewerbesteuer!$B:$B,Auswertungen!B8,Rohdaten_Gewerbesteuer!$C:$C,Auswertungen!o4)</f>
        <v>0</v>
      </c>
      <c r="P8" s="8">
        <f>SUMIFS(Rohdaten_Gewerbesteuer!$D:$D,Rohdaten_Gewerbesteuer!$B:$B,Auswertungen!B8,Rohdaten_Gewerbesteuer!$C:$C,Auswertungen!p4)</f>
        <v>0</v>
      </c>
      <c r="Q8" s="8">
        <f>SUMIFS(Rohdaten_Gewerbesteuer!$D:$D,Rohdaten_Gewerbesteuer!$B:$B,Auswertungen!B8,Rohdaten_Gewerbesteuer!$C:$C,Auswertungen!q4)</f>
        <v>0</v>
      </c>
      <c r="R8" s="8">
        <f>SUMIFS(Rohdaten_Gewerbesteuer!$D:$D,Rohdaten_Gewerbesteuer!$B:$B,Auswertungen!B8,Rohdaten_Gewerbesteuer!$C:$C,Auswertungen!r4)</f>
        <v>0</v>
      </c>
      <c r="S8" s="8">
        <f>SUMIFS(Rohdaten_Gewerbesteuer!$D:$D,Rohdaten_Gewerbesteuer!$B:$B,Auswertungen!B8,Rohdaten_Gewerbesteuer!$C:$C,Auswertungen!s4)</f>
        <v>0</v>
      </c>
      <c r="T8" s="8">
        <f>SUMIFS(Rohdaten_Gewerbesteuer!$D:$D,Rohdaten_Gewerbesteuer!$B:$B,Auswertungen!B8,Rohdaten_Gewerbesteuer!$C:$C,Auswertungen!t4)</f>
        <v>0</v>
      </c>
      <c r="U8" s="8">
        <f>SUMIFS(Rohdaten_Gewerbesteuer!$D:$D,Rohdaten_Gewerbesteuer!$B:$B,Auswertungen!B8,Rohdaten_Gewerbesteuer!$C:$C,Auswertungen!u4)</f>
        <v>0</v>
      </c>
      <c r="V8" s="8">
        <f>SUMIFS(Rohdaten_Gewerbesteuer!$D:$D,Rohdaten_Gewerbesteuer!$B:$B,Auswertungen!B8,Rohdaten_Gewerbesteuer!$C:$C,Auswertungen!v4)</f>
        <v>0</v>
      </c>
      <c r="W8" s="8">
        <f>SUMIFS(Rohdaten_Gewerbesteuer!$D:$D,Rohdaten_Gewerbesteuer!$B:$B,Auswertungen!B8,Rohdaten_Gewerbesteuer!$C:$C,Auswertungen!w4)</f>
        <v>0</v>
      </c>
      <c r="X8" s="8">
        <f>SUMIFS(Rohdaten_Gewerbesteuer!$D:$D,Rohdaten_Gewerbesteuer!$B:$B,Auswertungen!B8,Rohdaten_Gewerbesteuer!$C:$C,Auswertungen!x4)</f>
        <v>0</v>
      </c>
      <c r="Y8" s="8">
        <f>SUMIFS(Rohdaten_Gewerbesteuer!$D:$D,Rohdaten_Gewerbesteuer!$B:$B,Auswertungen!B8,Rohdaten_Gewerbesteuer!$C:$C,Auswertungen!y4)</f>
        <v>0</v>
      </c>
      <c r="Z8" s="8">
        <f>SUMIFS(Rohdaten_Gewerbesteuer!$D:$D,Rohdaten_Gewerbesteuer!$B:$B,Auswertungen!B8,Rohdaten_Gewerbesteuer!$C:$C,Auswertungen!z4)</f>
        <v>0</v>
      </c>
      <c r="AA8" s="8">
        <f>SUMIFS(Rohdaten_Gewerbesteuer!$D:$D,Rohdaten_Gewerbesteuer!$B:$B,Auswertungen!B8,Rohdaten_Gewerbesteuer!$C:$C,Auswertungen!aa4)</f>
        <v>0</v>
      </c>
      <c r="AB8" s="8">
        <f>SUMIFS(Rohdaten_Gewerbesteuer!$D:$D,Rohdaten_Gewerbesteuer!$B:$B,Auswertungen!B8,Rohdaten_Gewerbesteuer!$C:$C,Auswertungen!ab4)</f>
        <v>0</v>
      </c>
      <c r="AC8" s="8">
        <f>SUMIFS(Rohdaten_Gewerbesteuer!$D:$D,Rohdaten_Gewerbesteuer!$B:$B,Auswertungen!B8,Rohdaten_Gewerbesteuer!$C:$C,Auswertungen!ac4)</f>
        <v>0</v>
      </c>
      <c r="AD8" s="8">
        <f>SUMIFS(Rohdaten_Gewerbesteuer!$D:$D,Rohdaten_Gewerbesteuer!$B:$B,Auswertungen!B8,Rohdaten_Gewerbesteuer!$C:$C,Auswertungen!ad4)</f>
        <v>0</v>
      </c>
      <c r="AE8" s="8">
        <f>SUMIFS(Rohdaten_Gewerbesteuer!$D:$D,Rohdaten_Gewerbesteuer!$B:$B,Auswertungen!B8,Rohdaten_Gewerbesteuer!$C:$C,Auswertungen!ae4)</f>
        <v>0</v>
      </c>
      <c r="AF8" s="8">
        <f>SUMIFS(Rohdaten_Gewerbesteuer!$D:$D,Rohdaten_Gewerbesteuer!$B:$B,Auswertungen!B8,Rohdaten_Gewerbesteuer!$C:$C,Auswertungen!af4)</f>
        <v>0</v>
      </c>
      <c r="AG8" s="8">
        <f>SUMIFS(Rohdaten_Gewerbesteuer!$D:$D,Rohdaten_Gewerbesteuer!$B:$B,Auswertungen!B8,Rohdaten_Gewerbesteuer!$C:$C,Auswertungen!ag4)</f>
        <v>0</v>
      </c>
      <c r="AH8" s="8">
        <f>SUMIFS(Rohdaten_Gewerbesteuer!$D:$D,Rohdaten_Gewerbesteuer!$B:$B,Auswertungen!B8,Rohdaten_Gewerbesteuer!$C:$C,Auswertungen!ah4)</f>
        <v>0</v>
      </c>
      <c r="AI8" s="8">
        <f>SUMIFS(Rohdaten_Gewerbesteuer!$D:$D,Rohdaten_Gewerbesteuer!$B:$B,Auswertungen!B8,Rohdaten_Gewerbesteuer!$C:$C,Auswertungen!ai4)</f>
        <v>0</v>
      </c>
      <c r="AJ8" s="8">
        <f>SUMIFS(Rohdaten_Gewerbesteuer!$D:$D,Rohdaten_Gewerbesteuer!$B:$B,Auswertungen!B8,Rohdaten_Gewerbesteuer!$C:$C,Auswertungen!aj4)</f>
        <v>0</v>
      </c>
      <c r="AK8" s="8">
        <f>SUMIFS(Rohdaten_Gewerbesteuer!$D:$D,Rohdaten_Gewerbesteuer!$B:$B,Auswertungen!B8,Rohdaten_Gewerbesteuer!$C:$C,Auswertungen!ak4)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35</v>
      </c>
      <c r="C9" s="8">
        <f>SUMIFS(Rohdaten_Gewerbesteuer!$D:$D,Rohdaten_Gewerbesteuer!$B:$B,Auswertungen!B9,Rohdaten_Gewerbesteuer!$C:$C,Auswertungen!c4)</f>
        <v>0</v>
      </c>
      <c r="D9" s="8">
        <f>SUMIFS(Rohdaten_Gewerbesteuer!$D:$D,Rohdaten_Gewerbesteuer!$B:$B,Auswertungen!B9,Rohdaten_Gewerbesteuer!$C:$C,Auswertungen!d4)</f>
        <v>0</v>
      </c>
      <c r="E9" s="8">
        <f>SUMIFS(Rohdaten_Gewerbesteuer!$D:$D,Rohdaten_Gewerbesteuer!$B:$B,Auswertungen!B9,Rohdaten_Gewerbesteuer!$C:$C,Auswertungen!e4)</f>
        <v>0</v>
      </c>
      <c r="F9" s="8">
        <f>SUMIFS(Rohdaten_Gewerbesteuer!$D:$D,Rohdaten_Gewerbesteuer!$B:$B,Auswertungen!B9,Rohdaten_Gewerbesteuer!$C:$C,Auswertungen!f4)</f>
        <v>0</v>
      </c>
      <c r="G9" s="8">
        <f>SUMIFS(Rohdaten_Gewerbesteuer!$D:$D,Rohdaten_Gewerbesteuer!$B:$B,Auswertungen!B9,Rohdaten_Gewerbesteuer!$C:$C,Auswertungen!g4)</f>
        <v>0</v>
      </c>
      <c r="H9" s="8">
        <f>SUMIFS(Rohdaten_Gewerbesteuer!$D:$D,Rohdaten_Gewerbesteuer!$B:$B,Auswertungen!B9,Rohdaten_Gewerbesteuer!$C:$C,Auswertungen!h4)</f>
        <v>0</v>
      </c>
      <c r="I9" s="8">
        <f>SUMIFS(Rohdaten_Gewerbesteuer!$D:$D,Rohdaten_Gewerbesteuer!$B:$B,Auswertungen!B9,Rohdaten_Gewerbesteuer!$C:$C,Auswertungen!i4)</f>
        <v>0</v>
      </c>
      <c r="J9" s="8">
        <f>SUMIFS(Rohdaten_Gewerbesteuer!$D:$D,Rohdaten_Gewerbesteuer!$B:$B,Auswertungen!B9,Rohdaten_Gewerbesteuer!$C:$C,Auswertungen!j4)</f>
        <v>0</v>
      </c>
      <c r="K9" s="8">
        <f>SUMIFS(Rohdaten_Gewerbesteuer!$D:$D,Rohdaten_Gewerbesteuer!$B:$B,Auswertungen!B9,Rohdaten_Gewerbesteuer!$C:$C,Auswertungen!k4)</f>
        <v>0</v>
      </c>
      <c r="L9" s="8">
        <f>SUMIFS(Rohdaten_Gewerbesteuer!$D:$D,Rohdaten_Gewerbesteuer!$B:$B,Auswertungen!B9,Rohdaten_Gewerbesteuer!$C:$C,Auswertungen!l4)</f>
        <v>0</v>
      </c>
      <c r="M9" s="8">
        <f>SUMIFS(Rohdaten_Gewerbesteuer!$D:$D,Rohdaten_Gewerbesteuer!$B:$B,Auswertungen!B9,Rohdaten_Gewerbesteuer!$C:$C,Auswertungen!m4)</f>
        <v>0</v>
      </c>
      <c r="N9" s="8">
        <f>SUMIFS(Rohdaten_Gewerbesteuer!$D:$D,Rohdaten_Gewerbesteuer!$B:$B,Auswertungen!B9,Rohdaten_Gewerbesteuer!$C:$C,Auswertungen!n4)</f>
        <v>0</v>
      </c>
      <c r="O9" s="8">
        <f>SUMIFS(Rohdaten_Gewerbesteuer!$D:$D,Rohdaten_Gewerbesteuer!$B:$B,Auswertungen!B9,Rohdaten_Gewerbesteuer!$C:$C,Auswertungen!o4)</f>
        <v>0</v>
      </c>
      <c r="P9" s="8">
        <f>SUMIFS(Rohdaten_Gewerbesteuer!$D:$D,Rohdaten_Gewerbesteuer!$B:$B,Auswertungen!B9,Rohdaten_Gewerbesteuer!$C:$C,Auswertungen!p4)</f>
        <v>0</v>
      </c>
      <c r="Q9" s="8">
        <f>SUMIFS(Rohdaten_Gewerbesteuer!$D:$D,Rohdaten_Gewerbesteuer!$B:$B,Auswertungen!B9,Rohdaten_Gewerbesteuer!$C:$C,Auswertungen!q4)</f>
        <v>0</v>
      </c>
      <c r="R9" s="8">
        <f>SUMIFS(Rohdaten_Gewerbesteuer!$D:$D,Rohdaten_Gewerbesteuer!$B:$B,Auswertungen!B9,Rohdaten_Gewerbesteuer!$C:$C,Auswertungen!r4)</f>
        <v>0</v>
      </c>
      <c r="S9" s="8">
        <f>SUMIFS(Rohdaten_Gewerbesteuer!$D:$D,Rohdaten_Gewerbesteuer!$B:$B,Auswertungen!B9,Rohdaten_Gewerbesteuer!$C:$C,Auswertungen!s4)</f>
        <v>0</v>
      </c>
      <c r="T9" s="8">
        <f>SUMIFS(Rohdaten_Gewerbesteuer!$D:$D,Rohdaten_Gewerbesteuer!$B:$B,Auswertungen!B9,Rohdaten_Gewerbesteuer!$C:$C,Auswertungen!t4)</f>
        <v>0</v>
      </c>
      <c r="U9" s="8">
        <f>SUMIFS(Rohdaten_Gewerbesteuer!$D:$D,Rohdaten_Gewerbesteuer!$B:$B,Auswertungen!B9,Rohdaten_Gewerbesteuer!$C:$C,Auswertungen!u4)</f>
        <v>0</v>
      </c>
      <c r="V9" s="8">
        <f>SUMIFS(Rohdaten_Gewerbesteuer!$D:$D,Rohdaten_Gewerbesteuer!$B:$B,Auswertungen!B9,Rohdaten_Gewerbesteuer!$C:$C,Auswertungen!v4)</f>
        <v>0</v>
      </c>
      <c r="W9" s="8">
        <f>SUMIFS(Rohdaten_Gewerbesteuer!$D:$D,Rohdaten_Gewerbesteuer!$B:$B,Auswertungen!B9,Rohdaten_Gewerbesteuer!$C:$C,Auswertungen!w4)</f>
        <v>0</v>
      </c>
      <c r="X9" s="8">
        <f>SUMIFS(Rohdaten_Gewerbesteuer!$D:$D,Rohdaten_Gewerbesteuer!$B:$B,Auswertungen!B9,Rohdaten_Gewerbesteuer!$C:$C,Auswertungen!x4)</f>
        <v>0</v>
      </c>
      <c r="Y9" s="8">
        <f>SUMIFS(Rohdaten_Gewerbesteuer!$D:$D,Rohdaten_Gewerbesteuer!$B:$B,Auswertungen!B9,Rohdaten_Gewerbesteuer!$C:$C,Auswertungen!y4)</f>
        <v>0</v>
      </c>
      <c r="Z9" s="8">
        <f>SUMIFS(Rohdaten_Gewerbesteuer!$D:$D,Rohdaten_Gewerbesteuer!$B:$B,Auswertungen!B9,Rohdaten_Gewerbesteuer!$C:$C,Auswertungen!z4)</f>
        <v>0</v>
      </c>
      <c r="AA9" s="8">
        <f>SUMIFS(Rohdaten_Gewerbesteuer!$D:$D,Rohdaten_Gewerbesteuer!$B:$B,Auswertungen!B9,Rohdaten_Gewerbesteuer!$C:$C,Auswertungen!aa4)</f>
        <v>0</v>
      </c>
      <c r="AB9" s="8">
        <f>SUMIFS(Rohdaten_Gewerbesteuer!$D:$D,Rohdaten_Gewerbesteuer!$B:$B,Auswertungen!B9,Rohdaten_Gewerbesteuer!$C:$C,Auswertungen!ab4)</f>
        <v>0</v>
      </c>
      <c r="AC9" s="8">
        <f>SUMIFS(Rohdaten_Gewerbesteuer!$D:$D,Rohdaten_Gewerbesteuer!$B:$B,Auswertungen!B9,Rohdaten_Gewerbesteuer!$C:$C,Auswertungen!ac4)</f>
        <v>0</v>
      </c>
      <c r="AD9" s="8">
        <f>SUMIFS(Rohdaten_Gewerbesteuer!$D:$D,Rohdaten_Gewerbesteuer!$B:$B,Auswertungen!B9,Rohdaten_Gewerbesteuer!$C:$C,Auswertungen!ad4)</f>
        <v>0</v>
      </c>
      <c r="AE9" s="8">
        <f>SUMIFS(Rohdaten_Gewerbesteuer!$D:$D,Rohdaten_Gewerbesteuer!$B:$B,Auswertungen!B9,Rohdaten_Gewerbesteuer!$C:$C,Auswertungen!ae4)</f>
        <v>0</v>
      </c>
      <c r="AF9" s="8">
        <f>SUMIFS(Rohdaten_Gewerbesteuer!$D:$D,Rohdaten_Gewerbesteuer!$B:$B,Auswertungen!B9,Rohdaten_Gewerbesteuer!$C:$C,Auswertungen!af4)</f>
        <v>0</v>
      </c>
      <c r="AG9" s="8">
        <f>SUMIFS(Rohdaten_Gewerbesteuer!$D:$D,Rohdaten_Gewerbesteuer!$B:$B,Auswertungen!B9,Rohdaten_Gewerbesteuer!$C:$C,Auswertungen!ag4)</f>
        <v>0</v>
      </c>
      <c r="AH9" s="8">
        <f>SUMIFS(Rohdaten_Gewerbesteuer!$D:$D,Rohdaten_Gewerbesteuer!$B:$B,Auswertungen!B9,Rohdaten_Gewerbesteuer!$C:$C,Auswertungen!ah4)</f>
        <v>0</v>
      </c>
      <c r="AI9" s="8">
        <f>SUMIFS(Rohdaten_Gewerbesteuer!$D:$D,Rohdaten_Gewerbesteuer!$B:$B,Auswertungen!B9,Rohdaten_Gewerbesteuer!$C:$C,Auswertungen!ai4)</f>
        <v>0</v>
      </c>
      <c r="AJ9" s="8">
        <f>SUMIFS(Rohdaten_Gewerbesteuer!$D:$D,Rohdaten_Gewerbesteuer!$B:$B,Auswertungen!B9,Rohdaten_Gewerbesteuer!$C:$C,Auswertungen!aj4)</f>
        <v>0</v>
      </c>
      <c r="AK9" s="8">
        <f>SUMIFS(Rohdaten_Gewerbesteuer!$D:$D,Rohdaten_Gewerbesteuer!$B:$B,Auswertungen!B9,Rohdaten_Gewerbesteuer!$C:$C,Auswertungen!ak4)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36</v>
      </c>
      <c r="C10" s="8">
        <f>SUMIFS(Rohdaten_Gewerbesteuer!$D:$D,Rohdaten_Gewerbesteuer!$B:$B,Auswertungen!B10,Rohdaten_Gewerbesteuer!$C:$C,Auswertungen!c4)</f>
        <v>0</v>
      </c>
      <c r="D10" s="8">
        <f>SUMIFS(Rohdaten_Gewerbesteuer!$D:$D,Rohdaten_Gewerbesteuer!$B:$B,Auswertungen!B10,Rohdaten_Gewerbesteuer!$C:$C,Auswertungen!d4)</f>
        <v>0</v>
      </c>
      <c r="E10" s="8">
        <f>SUMIFS(Rohdaten_Gewerbesteuer!$D:$D,Rohdaten_Gewerbesteuer!$B:$B,Auswertungen!B10,Rohdaten_Gewerbesteuer!$C:$C,Auswertungen!e4)</f>
        <v>0</v>
      </c>
      <c r="F10" s="8">
        <f>SUMIFS(Rohdaten_Gewerbesteuer!$D:$D,Rohdaten_Gewerbesteuer!$B:$B,Auswertungen!B10,Rohdaten_Gewerbesteuer!$C:$C,Auswertungen!f4)</f>
        <v>0</v>
      </c>
      <c r="G10" s="8">
        <f>SUMIFS(Rohdaten_Gewerbesteuer!$D:$D,Rohdaten_Gewerbesteuer!$B:$B,Auswertungen!B10,Rohdaten_Gewerbesteuer!$C:$C,Auswertungen!g4)</f>
        <v>0</v>
      </c>
      <c r="H10" s="8">
        <f>SUMIFS(Rohdaten_Gewerbesteuer!$D:$D,Rohdaten_Gewerbesteuer!$B:$B,Auswertungen!B10,Rohdaten_Gewerbesteuer!$C:$C,Auswertungen!h4)</f>
        <v>0</v>
      </c>
      <c r="I10" s="8">
        <f>SUMIFS(Rohdaten_Gewerbesteuer!$D:$D,Rohdaten_Gewerbesteuer!$B:$B,Auswertungen!B10,Rohdaten_Gewerbesteuer!$C:$C,Auswertungen!i4)</f>
        <v>0</v>
      </c>
      <c r="J10" s="8">
        <f>SUMIFS(Rohdaten_Gewerbesteuer!$D:$D,Rohdaten_Gewerbesteuer!$B:$B,Auswertungen!B10,Rohdaten_Gewerbesteuer!$C:$C,Auswertungen!j4)</f>
        <v>0</v>
      </c>
      <c r="K10" s="8">
        <f>SUMIFS(Rohdaten_Gewerbesteuer!$D:$D,Rohdaten_Gewerbesteuer!$B:$B,Auswertungen!B10,Rohdaten_Gewerbesteuer!$C:$C,Auswertungen!k4)</f>
        <v>0</v>
      </c>
      <c r="L10" s="8">
        <f>SUMIFS(Rohdaten_Gewerbesteuer!$D:$D,Rohdaten_Gewerbesteuer!$B:$B,Auswertungen!B10,Rohdaten_Gewerbesteuer!$C:$C,Auswertungen!l4)</f>
        <v>0</v>
      </c>
      <c r="M10" s="8">
        <f>SUMIFS(Rohdaten_Gewerbesteuer!$D:$D,Rohdaten_Gewerbesteuer!$B:$B,Auswertungen!B10,Rohdaten_Gewerbesteuer!$C:$C,Auswertungen!m4)</f>
        <v>0</v>
      </c>
      <c r="N10" s="8">
        <f>SUMIFS(Rohdaten_Gewerbesteuer!$D:$D,Rohdaten_Gewerbesteuer!$B:$B,Auswertungen!B10,Rohdaten_Gewerbesteuer!$C:$C,Auswertungen!n4)</f>
        <v>0</v>
      </c>
      <c r="O10" s="8">
        <f>SUMIFS(Rohdaten_Gewerbesteuer!$D:$D,Rohdaten_Gewerbesteuer!$B:$B,Auswertungen!B10,Rohdaten_Gewerbesteuer!$C:$C,Auswertungen!o4)</f>
        <v>0</v>
      </c>
      <c r="P10" s="8">
        <f>SUMIFS(Rohdaten_Gewerbesteuer!$D:$D,Rohdaten_Gewerbesteuer!$B:$B,Auswertungen!B10,Rohdaten_Gewerbesteuer!$C:$C,Auswertungen!p4)</f>
        <v>0</v>
      </c>
      <c r="Q10" s="8">
        <f>SUMIFS(Rohdaten_Gewerbesteuer!$D:$D,Rohdaten_Gewerbesteuer!$B:$B,Auswertungen!B10,Rohdaten_Gewerbesteuer!$C:$C,Auswertungen!q4)</f>
        <v>0</v>
      </c>
      <c r="R10" s="8">
        <f>SUMIFS(Rohdaten_Gewerbesteuer!$D:$D,Rohdaten_Gewerbesteuer!$B:$B,Auswertungen!B10,Rohdaten_Gewerbesteuer!$C:$C,Auswertungen!r4)</f>
        <v>0</v>
      </c>
      <c r="S10" s="8">
        <f>SUMIFS(Rohdaten_Gewerbesteuer!$D:$D,Rohdaten_Gewerbesteuer!$B:$B,Auswertungen!B10,Rohdaten_Gewerbesteuer!$C:$C,Auswertungen!s4)</f>
        <v>0</v>
      </c>
      <c r="T10" s="8">
        <f>SUMIFS(Rohdaten_Gewerbesteuer!$D:$D,Rohdaten_Gewerbesteuer!$B:$B,Auswertungen!B10,Rohdaten_Gewerbesteuer!$C:$C,Auswertungen!t4)</f>
        <v>0</v>
      </c>
      <c r="U10" s="8">
        <f>SUMIFS(Rohdaten_Gewerbesteuer!$D:$D,Rohdaten_Gewerbesteuer!$B:$B,Auswertungen!B10,Rohdaten_Gewerbesteuer!$C:$C,Auswertungen!u4)</f>
        <v>0</v>
      </c>
      <c r="V10" s="8">
        <f>SUMIFS(Rohdaten_Gewerbesteuer!$D:$D,Rohdaten_Gewerbesteuer!$B:$B,Auswertungen!B10,Rohdaten_Gewerbesteuer!$C:$C,Auswertungen!v4)</f>
        <v>0</v>
      </c>
      <c r="W10" s="8">
        <f>SUMIFS(Rohdaten_Gewerbesteuer!$D:$D,Rohdaten_Gewerbesteuer!$B:$B,Auswertungen!B10,Rohdaten_Gewerbesteuer!$C:$C,Auswertungen!w4)</f>
        <v>0</v>
      </c>
      <c r="X10" s="8">
        <f>SUMIFS(Rohdaten_Gewerbesteuer!$D:$D,Rohdaten_Gewerbesteuer!$B:$B,Auswertungen!B10,Rohdaten_Gewerbesteuer!$C:$C,Auswertungen!x4)</f>
        <v>0</v>
      </c>
      <c r="Y10" s="8">
        <f>SUMIFS(Rohdaten_Gewerbesteuer!$D:$D,Rohdaten_Gewerbesteuer!$B:$B,Auswertungen!B10,Rohdaten_Gewerbesteuer!$C:$C,Auswertungen!y4)</f>
        <v>0</v>
      </c>
      <c r="Z10" s="8">
        <f>SUMIFS(Rohdaten_Gewerbesteuer!$D:$D,Rohdaten_Gewerbesteuer!$B:$B,Auswertungen!B10,Rohdaten_Gewerbesteuer!$C:$C,Auswertungen!z4)</f>
        <v>0</v>
      </c>
      <c r="AA10" s="8">
        <f>SUMIFS(Rohdaten_Gewerbesteuer!$D:$D,Rohdaten_Gewerbesteuer!$B:$B,Auswertungen!B10,Rohdaten_Gewerbesteuer!$C:$C,Auswertungen!aa4)</f>
        <v>0</v>
      </c>
      <c r="AB10" s="8">
        <f>SUMIFS(Rohdaten_Gewerbesteuer!$D:$D,Rohdaten_Gewerbesteuer!$B:$B,Auswertungen!B10,Rohdaten_Gewerbesteuer!$C:$C,Auswertungen!ab4)</f>
        <v>0</v>
      </c>
      <c r="AC10" s="8">
        <f>SUMIFS(Rohdaten_Gewerbesteuer!$D:$D,Rohdaten_Gewerbesteuer!$B:$B,Auswertungen!B10,Rohdaten_Gewerbesteuer!$C:$C,Auswertungen!ac4)</f>
        <v>0</v>
      </c>
      <c r="AD10" s="8">
        <f>SUMIFS(Rohdaten_Gewerbesteuer!$D:$D,Rohdaten_Gewerbesteuer!$B:$B,Auswertungen!B10,Rohdaten_Gewerbesteuer!$C:$C,Auswertungen!ad4)</f>
        <v>0</v>
      </c>
      <c r="AE10" s="8">
        <f>SUMIFS(Rohdaten_Gewerbesteuer!$D:$D,Rohdaten_Gewerbesteuer!$B:$B,Auswertungen!B10,Rohdaten_Gewerbesteuer!$C:$C,Auswertungen!ae4)</f>
        <v>0</v>
      </c>
      <c r="AF10" s="8">
        <f>SUMIFS(Rohdaten_Gewerbesteuer!$D:$D,Rohdaten_Gewerbesteuer!$B:$B,Auswertungen!B10,Rohdaten_Gewerbesteuer!$C:$C,Auswertungen!af4)</f>
        <v>0</v>
      </c>
      <c r="AG10" s="8">
        <f>SUMIFS(Rohdaten_Gewerbesteuer!$D:$D,Rohdaten_Gewerbesteuer!$B:$B,Auswertungen!B10,Rohdaten_Gewerbesteuer!$C:$C,Auswertungen!ag4)</f>
        <v>0</v>
      </c>
      <c r="AH10" s="8">
        <f>SUMIFS(Rohdaten_Gewerbesteuer!$D:$D,Rohdaten_Gewerbesteuer!$B:$B,Auswertungen!B10,Rohdaten_Gewerbesteuer!$C:$C,Auswertungen!ah4)</f>
        <v>0</v>
      </c>
      <c r="AI10" s="8">
        <f>SUMIFS(Rohdaten_Gewerbesteuer!$D:$D,Rohdaten_Gewerbesteuer!$B:$B,Auswertungen!B10,Rohdaten_Gewerbesteuer!$C:$C,Auswertungen!ai4)</f>
        <v>0</v>
      </c>
      <c r="AJ10" s="8">
        <f>SUMIFS(Rohdaten_Gewerbesteuer!$D:$D,Rohdaten_Gewerbesteuer!$B:$B,Auswertungen!B10,Rohdaten_Gewerbesteuer!$C:$C,Auswertungen!aj4)</f>
        <v>0</v>
      </c>
      <c r="AK10" s="8">
        <f>SUMIFS(Rohdaten_Gewerbesteuer!$D:$D,Rohdaten_Gewerbesteuer!$B:$B,Auswertungen!B10,Rohdaten_Gewerbesteuer!$C:$C,Auswertungen!ak4)</f>
        <v>0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37</v>
      </c>
      <c r="C11" s="8">
        <f>SUMIFS(Rohdaten_Gewerbesteuer!$D:$D,Rohdaten_Gewerbesteuer!$B:$B,Auswertungen!B11,Rohdaten_Gewerbesteuer!$C:$C,Auswertungen!c4)</f>
        <v>0</v>
      </c>
      <c r="D11" s="8">
        <f>SUMIFS(Rohdaten_Gewerbesteuer!$D:$D,Rohdaten_Gewerbesteuer!$B:$B,Auswertungen!B11,Rohdaten_Gewerbesteuer!$C:$C,Auswertungen!d4)</f>
        <v>0</v>
      </c>
      <c r="E11" s="8">
        <f>SUMIFS(Rohdaten_Gewerbesteuer!$D:$D,Rohdaten_Gewerbesteuer!$B:$B,Auswertungen!B11,Rohdaten_Gewerbesteuer!$C:$C,Auswertungen!e4)</f>
        <v>0</v>
      </c>
      <c r="F11" s="8">
        <f>SUMIFS(Rohdaten_Gewerbesteuer!$D:$D,Rohdaten_Gewerbesteuer!$B:$B,Auswertungen!B11,Rohdaten_Gewerbesteuer!$C:$C,Auswertungen!f4)</f>
        <v>0</v>
      </c>
      <c r="G11" s="8">
        <f>SUMIFS(Rohdaten_Gewerbesteuer!$D:$D,Rohdaten_Gewerbesteuer!$B:$B,Auswertungen!B11,Rohdaten_Gewerbesteuer!$C:$C,Auswertungen!g4)</f>
        <v>0</v>
      </c>
      <c r="H11" s="8">
        <f>SUMIFS(Rohdaten_Gewerbesteuer!$D:$D,Rohdaten_Gewerbesteuer!$B:$B,Auswertungen!B11,Rohdaten_Gewerbesteuer!$C:$C,Auswertungen!h4)</f>
        <v>0</v>
      </c>
      <c r="I11" s="8">
        <f>SUMIFS(Rohdaten_Gewerbesteuer!$D:$D,Rohdaten_Gewerbesteuer!$B:$B,Auswertungen!B11,Rohdaten_Gewerbesteuer!$C:$C,Auswertungen!i4)</f>
        <v>0</v>
      </c>
      <c r="J11" s="8">
        <f>SUMIFS(Rohdaten_Gewerbesteuer!$D:$D,Rohdaten_Gewerbesteuer!$B:$B,Auswertungen!B11,Rohdaten_Gewerbesteuer!$C:$C,Auswertungen!j4)</f>
        <v>0</v>
      </c>
      <c r="K11" s="8">
        <f>SUMIFS(Rohdaten_Gewerbesteuer!$D:$D,Rohdaten_Gewerbesteuer!$B:$B,Auswertungen!B11,Rohdaten_Gewerbesteuer!$C:$C,Auswertungen!k4)</f>
        <v>0</v>
      </c>
      <c r="L11" s="8">
        <f>SUMIFS(Rohdaten_Gewerbesteuer!$D:$D,Rohdaten_Gewerbesteuer!$B:$B,Auswertungen!B11,Rohdaten_Gewerbesteuer!$C:$C,Auswertungen!l4)</f>
        <v>0</v>
      </c>
      <c r="M11" s="8">
        <f>SUMIFS(Rohdaten_Gewerbesteuer!$D:$D,Rohdaten_Gewerbesteuer!$B:$B,Auswertungen!B11,Rohdaten_Gewerbesteuer!$C:$C,Auswertungen!m4)</f>
        <v>0</v>
      </c>
      <c r="N11" s="8">
        <f>SUMIFS(Rohdaten_Gewerbesteuer!$D:$D,Rohdaten_Gewerbesteuer!$B:$B,Auswertungen!B11,Rohdaten_Gewerbesteuer!$C:$C,Auswertungen!n4)</f>
        <v>0</v>
      </c>
      <c r="O11" s="8">
        <f>SUMIFS(Rohdaten_Gewerbesteuer!$D:$D,Rohdaten_Gewerbesteuer!$B:$B,Auswertungen!B11,Rohdaten_Gewerbesteuer!$C:$C,Auswertungen!o4)</f>
        <v>0</v>
      </c>
      <c r="P11" s="8">
        <f>SUMIFS(Rohdaten_Gewerbesteuer!$D:$D,Rohdaten_Gewerbesteuer!$B:$B,Auswertungen!B11,Rohdaten_Gewerbesteuer!$C:$C,Auswertungen!p4)</f>
        <v>0</v>
      </c>
      <c r="Q11" s="8">
        <f>SUMIFS(Rohdaten_Gewerbesteuer!$D:$D,Rohdaten_Gewerbesteuer!$B:$B,Auswertungen!B11,Rohdaten_Gewerbesteuer!$C:$C,Auswertungen!q4)</f>
        <v>0</v>
      </c>
      <c r="R11" s="8">
        <f>SUMIFS(Rohdaten_Gewerbesteuer!$D:$D,Rohdaten_Gewerbesteuer!$B:$B,Auswertungen!B11,Rohdaten_Gewerbesteuer!$C:$C,Auswertungen!r4)</f>
        <v>0</v>
      </c>
      <c r="S11" s="8">
        <f>SUMIFS(Rohdaten_Gewerbesteuer!$D:$D,Rohdaten_Gewerbesteuer!$B:$B,Auswertungen!B11,Rohdaten_Gewerbesteuer!$C:$C,Auswertungen!s4)</f>
        <v>0</v>
      </c>
      <c r="T11" s="8">
        <f>SUMIFS(Rohdaten_Gewerbesteuer!$D:$D,Rohdaten_Gewerbesteuer!$B:$B,Auswertungen!B11,Rohdaten_Gewerbesteuer!$C:$C,Auswertungen!t4)</f>
        <v>0</v>
      </c>
      <c r="U11" s="8">
        <f>SUMIFS(Rohdaten_Gewerbesteuer!$D:$D,Rohdaten_Gewerbesteuer!$B:$B,Auswertungen!B11,Rohdaten_Gewerbesteuer!$C:$C,Auswertungen!u4)</f>
        <v>0</v>
      </c>
      <c r="V11" s="8">
        <f>SUMIFS(Rohdaten_Gewerbesteuer!$D:$D,Rohdaten_Gewerbesteuer!$B:$B,Auswertungen!B11,Rohdaten_Gewerbesteuer!$C:$C,Auswertungen!v4)</f>
        <v>0</v>
      </c>
      <c r="W11" s="8">
        <f>SUMIFS(Rohdaten_Gewerbesteuer!$D:$D,Rohdaten_Gewerbesteuer!$B:$B,Auswertungen!B11,Rohdaten_Gewerbesteuer!$C:$C,Auswertungen!w4)</f>
        <v>0</v>
      </c>
      <c r="X11" s="8">
        <f>SUMIFS(Rohdaten_Gewerbesteuer!$D:$D,Rohdaten_Gewerbesteuer!$B:$B,Auswertungen!B11,Rohdaten_Gewerbesteuer!$C:$C,Auswertungen!x4)</f>
        <v>0</v>
      </c>
      <c r="Y11" s="8">
        <f>SUMIFS(Rohdaten_Gewerbesteuer!$D:$D,Rohdaten_Gewerbesteuer!$B:$B,Auswertungen!B11,Rohdaten_Gewerbesteuer!$C:$C,Auswertungen!y4)</f>
        <v>0</v>
      </c>
      <c r="Z11" s="8">
        <f>SUMIFS(Rohdaten_Gewerbesteuer!$D:$D,Rohdaten_Gewerbesteuer!$B:$B,Auswertungen!B11,Rohdaten_Gewerbesteuer!$C:$C,Auswertungen!z4)</f>
        <v>0</v>
      </c>
      <c r="AA11" s="8">
        <f>SUMIFS(Rohdaten_Gewerbesteuer!$D:$D,Rohdaten_Gewerbesteuer!$B:$B,Auswertungen!B11,Rohdaten_Gewerbesteuer!$C:$C,Auswertungen!aa4)</f>
        <v>0</v>
      </c>
      <c r="AB11" s="8">
        <f>SUMIFS(Rohdaten_Gewerbesteuer!$D:$D,Rohdaten_Gewerbesteuer!$B:$B,Auswertungen!B11,Rohdaten_Gewerbesteuer!$C:$C,Auswertungen!ab4)</f>
        <v>0</v>
      </c>
      <c r="AC11" s="8">
        <f>SUMIFS(Rohdaten_Gewerbesteuer!$D:$D,Rohdaten_Gewerbesteuer!$B:$B,Auswertungen!B11,Rohdaten_Gewerbesteuer!$C:$C,Auswertungen!ac4)</f>
        <v>0</v>
      </c>
      <c r="AD11" s="8">
        <f>SUMIFS(Rohdaten_Gewerbesteuer!$D:$D,Rohdaten_Gewerbesteuer!$B:$B,Auswertungen!B11,Rohdaten_Gewerbesteuer!$C:$C,Auswertungen!ad4)</f>
        <v>0</v>
      </c>
      <c r="AE11" s="8">
        <f>SUMIFS(Rohdaten_Gewerbesteuer!$D:$D,Rohdaten_Gewerbesteuer!$B:$B,Auswertungen!B11,Rohdaten_Gewerbesteuer!$C:$C,Auswertungen!ae4)</f>
        <v>0</v>
      </c>
      <c r="AF11" s="8">
        <f>SUMIFS(Rohdaten_Gewerbesteuer!$D:$D,Rohdaten_Gewerbesteuer!$B:$B,Auswertungen!B11,Rohdaten_Gewerbesteuer!$C:$C,Auswertungen!af4)</f>
        <v>0</v>
      </c>
      <c r="AG11" s="8">
        <f>SUMIFS(Rohdaten_Gewerbesteuer!$D:$D,Rohdaten_Gewerbesteuer!$B:$B,Auswertungen!B11,Rohdaten_Gewerbesteuer!$C:$C,Auswertungen!ag4)</f>
        <v>0</v>
      </c>
      <c r="AH11" s="8">
        <f>SUMIFS(Rohdaten_Gewerbesteuer!$D:$D,Rohdaten_Gewerbesteuer!$B:$B,Auswertungen!B11,Rohdaten_Gewerbesteuer!$C:$C,Auswertungen!ah4)</f>
        <v>0</v>
      </c>
      <c r="AI11" s="8">
        <f>SUMIFS(Rohdaten_Gewerbesteuer!$D:$D,Rohdaten_Gewerbesteuer!$B:$B,Auswertungen!B11,Rohdaten_Gewerbesteuer!$C:$C,Auswertungen!ai4)</f>
        <v>0</v>
      </c>
      <c r="AJ11" s="8">
        <f>SUMIFS(Rohdaten_Gewerbesteuer!$D:$D,Rohdaten_Gewerbesteuer!$B:$B,Auswertungen!B11,Rohdaten_Gewerbesteuer!$C:$C,Auswertungen!aj4)</f>
        <v>0</v>
      </c>
      <c r="AK11" s="8">
        <f>SUMIFS(Rohdaten_Gewerbesteuer!$D:$D,Rohdaten_Gewerbesteuer!$B:$B,Auswertungen!B11,Rohdaten_Gewerbesteuer!$C:$C,Auswertungen!ak4)</f>
        <v>0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38</v>
      </c>
      <c r="C12" s="8">
        <f>SUMIFS(Rohdaten_Gewerbesteuer!$D:$D,Rohdaten_Gewerbesteuer!$B:$B,Auswertungen!B12,Rohdaten_Gewerbesteuer!$C:$C,Auswertungen!c4)</f>
        <v>0</v>
      </c>
      <c r="D12" s="8">
        <f>SUMIFS(Rohdaten_Gewerbesteuer!$D:$D,Rohdaten_Gewerbesteuer!$B:$B,Auswertungen!B12,Rohdaten_Gewerbesteuer!$C:$C,Auswertungen!d4)</f>
        <v>0</v>
      </c>
      <c r="E12" s="8">
        <f>SUMIFS(Rohdaten_Gewerbesteuer!$D:$D,Rohdaten_Gewerbesteuer!$B:$B,Auswertungen!B12,Rohdaten_Gewerbesteuer!$C:$C,Auswertungen!e4)</f>
        <v>0</v>
      </c>
      <c r="F12" s="8">
        <f>SUMIFS(Rohdaten_Gewerbesteuer!$D:$D,Rohdaten_Gewerbesteuer!$B:$B,Auswertungen!B12,Rohdaten_Gewerbesteuer!$C:$C,Auswertungen!f4)</f>
        <v>0</v>
      </c>
      <c r="G12" s="8">
        <f>SUMIFS(Rohdaten_Gewerbesteuer!$D:$D,Rohdaten_Gewerbesteuer!$B:$B,Auswertungen!B12,Rohdaten_Gewerbesteuer!$C:$C,Auswertungen!g4)</f>
        <v>0</v>
      </c>
      <c r="H12" s="8">
        <f>SUMIFS(Rohdaten_Gewerbesteuer!$D:$D,Rohdaten_Gewerbesteuer!$B:$B,Auswertungen!B12,Rohdaten_Gewerbesteuer!$C:$C,Auswertungen!h4)</f>
        <v>0</v>
      </c>
      <c r="I12" s="8">
        <f>SUMIFS(Rohdaten_Gewerbesteuer!$D:$D,Rohdaten_Gewerbesteuer!$B:$B,Auswertungen!B12,Rohdaten_Gewerbesteuer!$C:$C,Auswertungen!i4)</f>
        <v>0</v>
      </c>
      <c r="J12" s="8">
        <f>SUMIFS(Rohdaten_Gewerbesteuer!$D:$D,Rohdaten_Gewerbesteuer!$B:$B,Auswertungen!B12,Rohdaten_Gewerbesteuer!$C:$C,Auswertungen!j4)</f>
        <v>0</v>
      </c>
      <c r="K12" s="8">
        <f>SUMIFS(Rohdaten_Gewerbesteuer!$D:$D,Rohdaten_Gewerbesteuer!$B:$B,Auswertungen!B12,Rohdaten_Gewerbesteuer!$C:$C,Auswertungen!k4)</f>
        <v>0</v>
      </c>
      <c r="L12" s="8">
        <f>SUMIFS(Rohdaten_Gewerbesteuer!$D:$D,Rohdaten_Gewerbesteuer!$B:$B,Auswertungen!B12,Rohdaten_Gewerbesteuer!$C:$C,Auswertungen!l4)</f>
        <v>0</v>
      </c>
      <c r="M12" s="8">
        <f>SUMIFS(Rohdaten_Gewerbesteuer!$D:$D,Rohdaten_Gewerbesteuer!$B:$B,Auswertungen!B12,Rohdaten_Gewerbesteuer!$C:$C,Auswertungen!m4)</f>
        <v>0</v>
      </c>
      <c r="N12" s="8">
        <f>SUMIFS(Rohdaten_Gewerbesteuer!$D:$D,Rohdaten_Gewerbesteuer!$B:$B,Auswertungen!B12,Rohdaten_Gewerbesteuer!$C:$C,Auswertungen!n4)</f>
        <v>0</v>
      </c>
      <c r="O12" s="8">
        <f>SUMIFS(Rohdaten_Gewerbesteuer!$D:$D,Rohdaten_Gewerbesteuer!$B:$B,Auswertungen!B12,Rohdaten_Gewerbesteuer!$C:$C,Auswertungen!o4)</f>
        <v>0</v>
      </c>
      <c r="P12" s="8">
        <f>SUMIFS(Rohdaten_Gewerbesteuer!$D:$D,Rohdaten_Gewerbesteuer!$B:$B,Auswertungen!B12,Rohdaten_Gewerbesteuer!$C:$C,Auswertungen!p4)</f>
        <v>0</v>
      </c>
      <c r="Q12" s="8">
        <f>SUMIFS(Rohdaten_Gewerbesteuer!$D:$D,Rohdaten_Gewerbesteuer!$B:$B,Auswertungen!B12,Rohdaten_Gewerbesteuer!$C:$C,Auswertungen!q4)</f>
        <v>0</v>
      </c>
      <c r="R12" s="8">
        <f>SUMIFS(Rohdaten_Gewerbesteuer!$D:$D,Rohdaten_Gewerbesteuer!$B:$B,Auswertungen!B12,Rohdaten_Gewerbesteuer!$C:$C,Auswertungen!r4)</f>
        <v>0</v>
      </c>
      <c r="S12" s="8">
        <f>SUMIFS(Rohdaten_Gewerbesteuer!$D:$D,Rohdaten_Gewerbesteuer!$B:$B,Auswertungen!B12,Rohdaten_Gewerbesteuer!$C:$C,Auswertungen!s4)</f>
        <v>0</v>
      </c>
      <c r="T12" s="8">
        <f>SUMIFS(Rohdaten_Gewerbesteuer!$D:$D,Rohdaten_Gewerbesteuer!$B:$B,Auswertungen!B12,Rohdaten_Gewerbesteuer!$C:$C,Auswertungen!t4)</f>
        <v>0</v>
      </c>
      <c r="U12" s="8">
        <f>SUMIFS(Rohdaten_Gewerbesteuer!$D:$D,Rohdaten_Gewerbesteuer!$B:$B,Auswertungen!B12,Rohdaten_Gewerbesteuer!$C:$C,Auswertungen!u4)</f>
        <v>0</v>
      </c>
      <c r="V12" s="8">
        <f>SUMIFS(Rohdaten_Gewerbesteuer!$D:$D,Rohdaten_Gewerbesteuer!$B:$B,Auswertungen!B12,Rohdaten_Gewerbesteuer!$C:$C,Auswertungen!v4)</f>
        <v>0</v>
      </c>
      <c r="W12" s="8">
        <f>SUMIFS(Rohdaten_Gewerbesteuer!$D:$D,Rohdaten_Gewerbesteuer!$B:$B,Auswertungen!B12,Rohdaten_Gewerbesteuer!$C:$C,Auswertungen!w4)</f>
        <v>0</v>
      </c>
      <c r="X12" s="8">
        <f>SUMIFS(Rohdaten_Gewerbesteuer!$D:$D,Rohdaten_Gewerbesteuer!$B:$B,Auswertungen!B12,Rohdaten_Gewerbesteuer!$C:$C,Auswertungen!x4)</f>
        <v>0</v>
      </c>
      <c r="Y12" s="8">
        <f>SUMIFS(Rohdaten_Gewerbesteuer!$D:$D,Rohdaten_Gewerbesteuer!$B:$B,Auswertungen!B12,Rohdaten_Gewerbesteuer!$C:$C,Auswertungen!y4)</f>
        <v>0</v>
      </c>
      <c r="Z12" s="8">
        <f>SUMIFS(Rohdaten_Gewerbesteuer!$D:$D,Rohdaten_Gewerbesteuer!$B:$B,Auswertungen!B12,Rohdaten_Gewerbesteuer!$C:$C,Auswertungen!z4)</f>
        <v>0</v>
      </c>
      <c r="AA12" s="8">
        <f>SUMIFS(Rohdaten_Gewerbesteuer!$D:$D,Rohdaten_Gewerbesteuer!$B:$B,Auswertungen!B12,Rohdaten_Gewerbesteuer!$C:$C,Auswertungen!aa4)</f>
        <v>0</v>
      </c>
      <c r="AB12" s="8">
        <f>SUMIFS(Rohdaten_Gewerbesteuer!$D:$D,Rohdaten_Gewerbesteuer!$B:$B,Auswertungen!B12,Rohdaten_Gewerbesteuer!$C:$C,Auswertungen!ab4)</f>
        <v>0</v>
      </c>
      <c r="AC12" s="8">
        <f>SUMIFS(Rohdaten_Gewerbesteuer!$D:$D,Rohdaten_Gewerbesteuer!$B:$B,Auswertungen!B12,Rohdaten_Gewerbesteuer!$C:$C,Auswertungen!ac4)</f>
        <v>0</v>
      </c>
      <c r="AD12" s="8">
        <f>SUMIFS(Rohdaten_Gewerbesteuer!$D:$D,Rohdaten_Gewerbesteuer!$B:$B,Auswertungen!B12,Rohdaten_Gewerbesteuer!$C:$C,Auswertungen!ad4)</f>
        <v>0</v>
      </c>
      <c r="AE12" s="8">
        <f>SUMIFS(Rohdaten_Gewerbesteuer!$D:$D,Rohdaten_Gewerbesteuer!$B:$B,Auswertungen!B12,Rohdaten_Gewerbesteuer!$C:$C,Auswertungen!ae4)</f>
        <v>0</v>
      </c>
      <c r="AF12" s="8">
        <f>SUMIFS(Rohdaten_Gewerbesteuer!$D:$D,Rohdaten_Gewerbesteuer!$B:$B,Auswertungen!B12,Rohdaten_Gewerbesteuer!$C:$C,Auswertungen!af4)</f>
        <v>0</v>
      </c>
      <c r="AG12" s="8">
        <f>SUMIFS(Rohdaten_Gewerbesteuer!$D:$D,Rohdaten_Gewerbesteuer!$B:$B,Auswertungen!B12,Rohdaten_Gewerbesteuer!$C:$C,Auswertungen!ag4)</f>
        <v>0</v>
      </c>
      <c r="AH12" s="8">
        <f>SUMIFS(Rohdaten_Gewerbesteuer!$D:$D,Rohdaten_Gewerbesteuer!$B:$B,Auswertungen!B12,Rohdaten_Gewerbesteuer!$C:$C,Auswertungen!ah4)</f>
        <v>0</v>
      </c>
      <c r="AI12" s="8">
        <f>SUMIFS(Rohdaten_Gewerbesteuer!$D:$D,Rohdaten_Gewerbesteuer!$B:$B,Auswertungen!B12,Rohdaten_Gewerbesteuer!$C:$C,Auswertungen!ai4)</f>
        <v>0</v>
      </c>
      <c r="AJ12" s="8">
        <f>SUMIFS(Rohdaten_Gewerbesteuer!$D:$D,Rohdaten_Gewerbesteuer!$B:$B,Auswertungen!B12,Rohdaten_Gewerbesteuer!$C:$C,Auswertungen!aj4)</f>
        <v>0</v>
      </c>
      <c r="AK12" s="8">
        <f>SUMIFS(Rohdaten_Gewerbesteuer!$D:$D,Rohdaten_Gewerbesteuer!$B:$B,Auswertungen!B12,Rohdaten_Gewerbesteuer!$C:$C,Auswertungen!ak4)</f>
        <v>0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18.7109375" style="8" customWidth="1"/>
  </cols>
  <sheetData>
    <row r="1" spans="1:400">
      <c r="A1" s="7" t="s">
        <v>39</v>
      </c>
      <c r="B1" s="7" t="s">
        <v>40</v>
      </c>
      <c r="C1" s="7" t="s">
        <v>41</v>
      </c>
      <c r="D1" s="7" t="s">
        <v>42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>
        <v>2016</v>
      </c>
      <c r="D2" s="8">
        <v>-1637.254533247502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>
        <v>2017</v>
      </c>
      <c r="D3" s="8">
        <v>-3274.509066495003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>
        <v>2018</v>
      </c>
      <c r="D4" s="8">
        <v>-4911.763499077394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>
        <v>2019</v>
      </c>
      <c r="D5" s="8">
        <v>-6549.018132990007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>
        <v>2020</v>
      </c>
      <c r="D6" s="8">
        <v>-8186.272556818909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>
        <v>2021</v>
      </c>
      <c r="D7" s="8">
        <v>-8186.272556818909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>
        <v>2022</v>
      </c>
      <c r="D8" s="8">
        <v>-8186.272556818909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>
        <v>2023</v>
      </c>
      <c r="D9" s="8">
        <v>-8186.272556818909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>
        <v>2024</v>
      </c>
      <c r="D10" s="8">
        <v>-8186.272556818909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>
        <v>2025</v>
      </c>
      <c r="D11" s="8">
        <v>-8186.272556818909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>
        <v>2026</v>
      </c>
      <c r="D12" s="8">
        <v>-8186.272556818909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>
        <v>2027</v>
      </c>
      <c r="D13" s="8">
        <v>-8186.272556818909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>
        <v>2028</v>
      </c>
      <c r="D14" s="8">
        <v>-8186.272556818909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>
        <v>2029</v>
      </c>
      <c r="D15" s="8">
        <v>-8186.272556818909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>
        <v>2030</v>
      </c>
      <c r="D16" s="8">
        <v>-8186.272556818909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>
        <v>2031</v>
      </c>
      <c r="D17" s="8">
        <v>-8186.272556818909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>
        <v>2032</v>
      </c>
      <c r="D18" s="8">
        <v>-8186.272556818909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>
        <v>2033</v>
      </c>
      <c r="D19" s="8">
        <v>-8186.272556818909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>
        <v>2034</v>
      </c>
      <c r="D20" s="8">
        <v>-8186.272556818909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>
        <v>2035</v>
      </c>
      <c r="D21" s="8">
        <v>-8186.272556818909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>
        <v>2036</v>
      </c>
      <c r="D22" s="8">
        <v>-8186.272556818909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>
        <v>2037</v>
      </c>
      <c r="D23" s="8">
        <v>-8186.272556818909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>
        <v>2038</v>
      </c>
      <c r="D24" s="8">
        <v>-8186.272556818909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>
        <v>2039</v>
      </c>
      <c r="D25" s="8">
        <v>-8186.272556818909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>
        <v>2040</v>
      </c>
      <c r="D26" s="8">
        <v>-8186.272556818909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>
        <v>2041</v>
      </c>
      <c r="D27" s="8">
        <v>-8186.272556818909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>
        <v>2042</v>
      </c>
      <c r="D28" s="8">
        <v>-8186.272556818909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>
        <v>2043</v>
      </c>
      <c r="D29" s="8">
        <v>-8186.272556818909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>
        <v>2044</v>
      </c>
      <c r="D30" s="8">
        <v>-8186.272556818909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>
        <v>2045</v>
      </c>
      <c r="D31" s="8">
        <v>-8186.272556818909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>
        <v>2046</v>
      </c>
      <c r="D32" s="8">
        <v>-8186.272556818909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>
        <v>2047</v>
      </c>
      <c r="D33" s="8">
        <v>-8186.272556818909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>
        <v>2048</v>
      </c>
      <c r="D34" s="8">
        <v>-8186.272556818909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>
        <v>2049</v>
      </c>
      <c r="D35" s="8">
        <v>-8186.272556818909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>
        <v>2050</v>
      </c>
      <c r="D36" s="8">
        <v>-8186.272556818909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32</v>
      </c>
      <c r="C37" s="1">
        <v>2016</v>
      </c>
      <c r="D37" s="8">
        <v>-4.299764606835878e-09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32</v>
      </c>
      <c r="C38" s="1">
        <v>2017</v>
      </c>
      <c r="D38" s="8">
        <v>-8.599529213671755e-09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32</v>
      </c>
      <c r="C39" s="1">
        <v>2018</v>
      </c>
      <c r="D39" s="8">
        <v>-1.28992935561405e-08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32</v>
      </c>
      <c r="C40" s="1">
        <v>2019</v>
      </c>
      <c r="D40" s="8">
        <v>-1.719905842734351e-08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32</v>
      </c>
      <c r="C41" s="1">
        <v>2020</v>
      </c>
      <c r="D41" s="8">
        <v>-2.14988227468238e-08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32</v>
      </c>
      <c r="C42" s="1">
        <v>2021</v>
      </c>
      <c r="D42" s="8">
        <v>-2.14988227468238e-08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32</v>
      </c>
      <c r="C43" s="1">
        <v>2022</v>
      </c>
      <c r="D43" s="8">
        <v>-2.14988227468238e-08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32</v>
      </c>
      <c r="C44" s="1">
        <v>2023</v>
      </c>
      <c r="D44" s="8">
        <v>-2.14988227468238e-08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32</v>
      </c>
      <c r="C45" s="1">
        <v>2024</v>
      </c>
      <c r="D45" s="8">
        <v>-2.14988227468238e-08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32</v>
      </c>
      <c r="C46" s="1">
        <v>2025</v>
      </c>
      <c r="D46" s="8">
        <v>-2.14988227468238e-08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32</v>
      </c>
      <c r="C47" s="1">
        <v>2026</v>
      </c>
      <c r="D47" s="8">
        <v>-2.14988227468238e-08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32</v>
      </c>
      <c r="C48" s="1">
        <v>2027</v>
      </c>
      <c r="D48" s="8">
        <v>-2.14988227468238e-08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32</v>
      </c>
      <c r="C49" s="1">
        <v>2028</v>
      </c>
      <c r="D49" s="8">
        <v>-2.14988227468238e-08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32</v>
      </c>
      <c r="C50" s="1">
        <v>2029</v>
      </c>
      <c r="D50" s="8">
        <v>-2.14988227468238e-08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32</v>
      </c>
      <c r="C51" s="1">
        <v>2030</v>
      </c>
      <c r="D51" s="8">
        <v>-2.14988227468238e-08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32</v>
      </c>
      <c r="C52" s="1">
        <v>2031</v>
      </c>
      <c r="D52" s="8">
        <v>-2.14988227468238e-08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32</v>
      </c>
      <c r="C53" s="1">
        <v>2032</v>
      </c>
      <c r="D53" s="8">
        <v>-2.14988227468238e-08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32</v>
      </c>
      <c r="C54" s="1">
        <v>2033</v>
      </c>
      <c r="D54" s="8">
        <v>-2.14988227468238e-08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32</v>
      </c>
      <c r="C55" s="1">
        <v>2034</v>
      </c>
      <c r="D55" s="8">
        <v>-2.14988227468238e-08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32</v>
      </c>
      <c r="C56" s="1">
        <v>2035</v>
      </c>
      <c r="D56" s="8">
        <v>-2.14988227468238e-08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32</v>
      </c>
      <c r="C57" s="1">
        <v>2036</v>
      </c>
      <c r="D57" s="8">
        <v>-2.14988227468238e-08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32</v>
      </c>
      <c r="C58" s="1">
        <v>2037</v>
      </c>
      <c r="D58" s="8">
        <v>-2.14988227468238e-08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32</v>
      </c>
      <c r="C59" s="1">
        <v>2038</v>
      </c>
      <c r="D59" s="8">
        <v>-2.14988227468238e-08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32</v>
      </c>
      <c r="C60" s="1">
        <v>2039</v>
      </c>
      <c r="D60" s="8">
        <v>-2.14988227468238e-08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32</v>
      </c>
      <c r="C61" s="1">
        <v>2040</v>
      </c>
      <c r="D61" s="8">
        <v>-2.14988227468238e-08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32</v>
      </c>
      <c r="C62" s="1">
        <v>2041</v>
      </c>
      <c r="D62" s="8">
        <v>-2.14988227468238e-08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32</v>
      </c>
      <c r="C63" s="1">
        <v>2042</v>
      </c>
      <c r="D63" s="8">
        <v>-2.14988227468238e-08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32</v>
      </c>
      <c r="C64" s="1">
        <v>2043</v>
      </c>
      <c r="D64" s="8">
        <v>-2.14988227468238e-08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32</v>
      </c>
      <c r="C65" s="1">
        <v>2044</v>
      </c>
      <c r="D65" s="8">
        <v>-2.14988227468238e-08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32</v>
      </c>
      <c r="C66" s="1">
        <v>2045</v>
      </c>
      <c r="D66" s="8">
        <v>-2.14988227468238e-08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32</v>
      </c>
      <c r="C67" s="1">
        <v>2046</v>
      </c>
      <c r="D67" s="8">
        <v>-2.14988227468238e-08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32</v>
      </c>
      <c r="C68" s="1">
        <v>2047</v>
      </c>
      <c r="D68" s="8">
        <v>-2.14988227468238e-08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32</v>
      </c>
      <c r="C69" s="1">
        <v>2048</v>
      </c>
      <c r="D69" s="8">
        <v>-2.14988227468238e-08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32</v>
      </c>
      <c r="C70" s="1">
        <v>2049</v>
      </c>
      <c r="D70" s="8">
        <v>-2.14988227468238e-08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32</v>
      </c>
      <c r="C71" s="1">
        <v>2050</v>
      </c>
      <c r="D71" s="8">
        <v>-2.14988227468238e-08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33</v>
      </c>
      <c r="C72" s="1">
        <v>2016</v>
      </c>
      <c r="D72" s="8">
        <v>-3730.632643963273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33</v>
      </c>
      <c r="C73" s="1">
        <v>2017</v>
      </c>
      <c r="D73" s="8">
        <v>-7461.265287926545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33</v>
      </c>
      <c r="C74" s="1">
        <v>2018</v>
      </c>
      <c r="D74" s="8">
        <v>-11191.89770251525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33</v>
      </c>
      <c r="C75" s="1">
        <v>2019</v>
      </c>
      <c r="D75" s="8">
        <v>-14922.53057585309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33</v>
      </c>
      <c r="C76" s="1">
        <v>2020</v>
      </c>
      <c r="D76" s="8">
        <v>-18653.16297049617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33</v>
      </c>
      <c r="C77" s="1">
        <v>2021</v>
      </c>
      <c r="D77" s="8">
        <v>-18653.16297049617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33</v>
      </c>
      <c r="C78" s="1">
        <v>2022</v>
      </c>
      <c r="D78" s="8">
        <v>-18653.16297049617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33</v>
      </c>
      <c r="C79" s="1">
        <v>2023</v>
      </c>
      <c r="D79" s="8">
        <v>-18653.16297049617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33</v>
      </c>
      <c r="C80" s="1">
        <v>2024</v>
      </c>
      <c r="D80" s="8">
        <v>-18653.16297049617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33</v>
      </c>
      <c r="C81" s="1">
        <v>2025</v>
      </c>
      <c r="D81" s="8">
        <v>-18653.16297049617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33</v>
      </c>
      <c r="C82" s="1">
        <v>2026</v>
      </c>
      <c r="D82" s="8">
        <v>-18653.16297049617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33</v>
      </c>
      <c r="C83" s="1">
        <v>2027</v>
      </c>
      <c r="D83" s="8">
        <v>-18653.16297049617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33</v>
      </c>
      <c r="C84" s="1">
        <v>2028</v>
      </c>
      <c r="D84" s="8">
        <v>-18653.16297049617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33</v>
      </c>
      <c r="C85" s="1">
        <v>2029</v>
      </c>
      <c r="D85" s="8">
        <v>-18653.16297049617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33</v>
      </c>
      <c r="C86" s="1">
        <v>2030</v>
      </c>
      <c r="D86" s="8">
        <v>-18653.16297049617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33</v>
      </c>
      <c r="C87" s="1">
        <v>2031</v>
      </c>
      <c r="D87" s="8">
        <v>-18653.16297049617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33</v>
      </c>
      <c r="C88" s="1">
        <v>2032</v>
      </c>
      <c r="D88" s="8">
        <v>-18653.16297049617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33</v>
      </c>
      <c r="C89" s="1">
        <v>2033</v>
      </c>
      <c r="D89" s="8">
        <v>-18653.16297049617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33</v>
      </c>
      <c r="C90" s="1">
        <v>2034</v>
      </c>
      <c r="D90" s="8">
        <v>-18653.16297049617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33</v>
      </c>
      <c r="C91" s="1">
        <v>2035</v>
      </c>
      <c r="D91" s="8">
        <v>-18653.16297049617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33</v>
      </c>
      <c r="C92" s="1">
        <v>2036</v>
      </c>
      <c r="D92" s="8">
        <v>-18653.16297049617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33</v>
      </c>
      <c r="C93" s="1">
        <v>2037</v>
      </c>
      <c r="D93" s="8">
        <v>-18653.16297049617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33</v>
      </c>
      <c r="C94" s="1">
        <v>2038</v>
      </c>
      <c r="D94" s="8">
        <v>-18653.16297049617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33</v>
      </c>
      <c r="C95" s="1">
        <v>2039</v>
      </c>
      <c r="D95" s="8">
        <v>-18653.16297049617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33</v>
      </c>
      <c r="C96" s="1">
        <v>2040</v>
      </c>
      <c r="D96" s="8">
        <v>-18653.16297049617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33</v>
      </c>
      <c r="C97" s="1">
        <v>2041</v>
      </c>
      <c r="D97" s="8">
        <v>-18653.16297049617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33</v>
      </c>
      <c r="C98" s="1">
        <v>2042</v>
      </c>
      <c r="D98" s="8">
        <v>-18653.16297049617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33</v>
      </c>
      <c r="C99" s="1">
        <v>2043</v>
      </c>
      <c r="D99" s="8">
        <v>-18653.16297049617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33</v>
      </c>
      <c r="C100" s="1">
        <v>2044</v>
      </c>
      <c r="D100" s="8">
        <v>-18653.16297049617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33</v>
      </c>
      <c r="C101" s="1">
        <v>2045</v>
      </c>
      <c r="D101" s="8">
        <v>-18653.16297049617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33</v>
      </c>
      <c r="C102" s="1">
        <v>2046</v>
      </c>
      <c r="D102" s="8">
        <v>-18653.16297049617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33</v>
      </c>
      <c r="C103" s="1">
        <v>2047</v>
      </c>
      <c r="D103" s="8">
        <v>-18653.16297049617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33</v>
      </c>
      <c r="C104" s="1">
        <v>2048</v>
      </c>
      <c r="D104" s="8">
        <v>-18653.16297049617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33</v>
      </c>
      <c r="C105" s="1">
        <v>2049</v>
      </c>
      <c r="D105" s="8">
        <v>-18653.16297049617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33</v>
      </c>
      <c r="C106" s="1">
        <v>2050</v>
      </c>
      <c r="D106" s="8">
        <v>-18653.16297049617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34</v>
      </c>
      <c r="C107" s="1">
        <v>2016</v>
      </c>
      <c r="D107" s="8">
        <v>-10149.94487412644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34</v>
      </c>
      <c r="C108" s="1">
        <v>2017</v>
      </c>
      <c r="D108" s="8">
        <v>-20299.88974825288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34</v>
      </c>
      <c r="C109" s="1">
        <v>2018</v>
      </c>
      <c r="D109" s="8">
        <v>-30449.83399831915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34</v>
      </c>
      <c r="C110" s="1">
        <v>2019</v>
      </c>
      <c r="D110" s="8">
        <v>-40599.77949650575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34</v>
      </c>
      <c r="C111" s="1">
        <v>2020</v>
      </c>
      <c r="D111" s="8">
        <v>-50749.72369230592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34</v>
      </c>
      <c r="C112" s="1">
        <v>2021</v>
      </c>
      <c r="D112" s="8">
        <v>-50749.72369230592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34</v>
      </c>
      <c r="C113" s="1">
        <v>2022</v>
      </c>
      <c r="D113" s="8">
        <v>-50749.72369230592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34</v>
      </c>
      <c r="C114" s="1">
        <v>2023</v>
      </c>
      <c r="D114" s="8">
        <v>-50749.72369230592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34</v>
      </c>
      <c r="C115" s="1">
        <v>2024</v>
      </c>
      <c r="D115" s="8">
        <v>-50749.72369230592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34</v>
      </c>
      <c r="C116" s="1">
        <v>2025</v>
      </c>
      <c r="D116" s="8">
        <v>-50749.72369230592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34</v>
      </c>
      <c r="C117" s="1">
        <v>2026</v>
      </c>
      <c r="D117" s="8">
        <v>-50749.72369230592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34</v>
      </c>
      <c r="C118" s="1">
        <v>2027</v>
      </c>
      <c r="D118" s="8">
        <v>-50749.72369230592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34</v>
      </c>
      <c r="C119" s="1">
        <v>2028</v>
      </c>
      <c r="D119" s="8">
        <v>-50749.72369230592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34</v>
      </c>
      <c r="C120" s="1">
        <v>2029</v>
      </c>
      <c r="D120" s="8">
        <v>-50749.72369230592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34</v>
      </c>
      <c r="C121" s="1">
        <v>2030</v>
      </c>
      <c r="D121" s="8">
        <v>-50749.72369230592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34</v>
      </c>
      <c r="C122" s="1">
        <v>2031</v>
      </c>
      <c r="D122" s="8">
        <v>-50749.72369230592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34</v>
      </c>
      <c r="C123" s="1">
        <v>2032</v>
      </c>
      <c r="D123" s="8">
        <v>-50749.72369230592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34</v>
      </c>
      <c r="C124" s="1">
        <v>2033</v>
      </c>
      <c r="D124" s="8">
        <v>-50749.72369230592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34</v>
      </c>
      <c r="C125" s="1">
        <v>2034</v>
      </c>
      <c r="D125" s="8">
        <v>-50749.72369230592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34</v>
      </c>
      <c r="C126" s="1">
        <v>2035</v>
      </c>
      <c r="D126" s="8">
        <v>-50749.72369230592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34</v>
      </c>
      <c r="C127" s="1">
        <v>2036</v>
      </c>
      <c r="D127" s="8">
        <v>-50749.72369230592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34</v>
      </c>
      <c r="C128" s="1">
        <v>2037</v>
      </c>
      <c r="D128" s="8">
        <v>-50749.72369230592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34</v>
      </c>
      <c r="C129" s="1">
        <v>2038</v>
      </c>
      <c r="D129" s="8">
        <v>-50749.72369230592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34</v>
      </c>
      <c r="C130" s="1">
        <v>2039</v>
      </c>
      <c r="D130" s="8">
        <v>-50749.72369230592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34</v>
      </c>
      <c r="C131" s="1">
        <v>2040</v>
      </c>
      <c r="D131" s="8">
        <v>-50749.72369230592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34</v>
      </c>
      <c r="C132" s="1">
        <v>2041</v>
      </c>
      <c r="D132" s="8">
        <v>-50749.72369230592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34</v>
      </c>
      <c r="C133" s="1">
        <v>2042</v>
      </c>
      <c r="D133" s="8">
        <v>-50749.72369230592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34</v>
      </c>
      <c r="C134" s="1">
        <v>2043</v>
      </c>
      <c r="D134" s="8">
        <v>-50749.72369230592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34</v>
      </c>
      <c r="C135" s="1">
        <v>2044</v>
      </c>
      <c r="D135" s="8">
        <v>-50749.72369230592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34</v>
      </c>
      <c r="C136" s="1">
        <v>2045</v>
      </c>
      <c r="D136" s="8">
        <v>-50749.72369230592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34</v>
      </c>
      <c r="C137" s="1">
        <v>2046</v>
      </c>
      <c r="D137" s="8">
        <v>-50749.72369230592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34</v>
      </c>
      <c r="C138" s="1">
        <v>2047</v>
      </c>
      <c r="D138" s="8">
        <v>-50749.72369230592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34</v>
      </c>
      <c r="C139" s="1">
        <v>2048</v>
      </c>
      <c r="D139" s="8">
        <v>-50749.72369230592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34</v>
      </c>
      <c r="C140" s="1">
        <v>2049</v>
      </c>
      <c r="D140" s="8">
        <v>-50749.72369230592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34</v>
      </c>
      <c r="C141" s="1">
        <v>2050</v>
      </c>
      <c r="D141" s="8">
        <v>-50749.72369230592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35</v>
      </c>
      <c r="C142" s="1">
        <v>2016</v>
      </c>
      <c r="D142" s="8">
        <v>-447.7070829879907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35</v>
      </c>
      <c r="C143" s="1">
        <v>2017</v>
      </c>
      <c r="D143" s="8">
        <v>-895.4141659759814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35</v>
      </c>
      <c r="C144" s="1">
        <v>2018</v>
      </c>
      <c r="D144" s="8">
        <v>-1343.121221437107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35</v>
      </c>
      <c r="C145" s="1">
        <v>2019</v>
      </c>
      <c r="D145" s="8">
        <v>-1790.828331951963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35</v>
      </c>
      <c r="C146" s="1">
        <v>2020</v>
      </c>
      <c r="D146" s="8">
        <v>-2238.535385019448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35</v>
      </c>
      <c r="C147" s="1">
        <v>2021</v>
      </c>
      <c r="D147" s="8">
        <v>-2238.535385019448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35</v>
      </c>
      <c r="C148" s="1">
        <v>2022</v>
      </c>
      <c r="D148" s="8">
        <v>-2238.535385019448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35</v>
      </c>
      <c r="C149" s="1">
        <v>2023</v>
      </c>
      <c r="D149" s="8">
        <v>-2238.535385019448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35</v>
      </c>
      <c r="C150" s="1">
        <v>2024</v>
      </c>
      <c r="D150" s="8">
        <v>-2238.535385019448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35</v>
      </c>
      <c r="C151" s="1">
        <v>2025</v>
      </c>
      <c r="D151" s="8">
        <v>-2238.535385019448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35</v>
      </c>
      <c r="C152" s="1">
        <v>2026</v>
      </c>
      <c r="D152" s="8">
        <v>-2238.535385019448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35</v>
      </c>
      <c r="C153" s="1">
        <v>2027</v>
      </c>
      <c r="D153" s="8">
        <v>-2238.535385019448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35</v>
      </c>
      <c r="C154" s="1">
        <v>2028</v>
      </c>
      <c r="D154" s="8">
        <v>-2238.535385019448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35</v>
      </c>
      <c r="C155" s="1">
        <v>2029</v>
      </c>
      <c r="D155" s="8">
        <v>-2238.535385019448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35</v>
      </c>
      <c r="C156" s="1">
        <v>2030</v>
      </c>
      <c r="D156" s="8">
        <v>-2238.535385019448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35</v>
      </c>
      <c r="C157" s="1">
        <v>2031</v>
      </c>
      <c r="D157" s="8">
        <v>-2238.535385019448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35</v>
      </c>
      <c r="C158" s="1">
        <v>2032</v>
      </c>
      <c r="D158" s="8">
        <v>-2238.535385019448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35</v>
      </c>
      <c r="C159" s="1">
        <v>2033</v>
      </c>
      <c r="D159" s="8">
        <v>-2238.535385019448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35</v>
      </c>
      <c r="C160" s="1">
        <v>2034</v>
      </c>
      <c r="D160" s="8">
        <v>-2238.535385019448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35</v>
      </c>
      <c r="C161" s="1">
        <v>2035</v>
      </c>
      <c r="D161" s="8">
        <v>-2238.535385019448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35</v>
      </c>
      <c r="C162" s="1">
        <v>2036</v>
      </c>
      <c r="D162" s="8">
        <v>-2238.535385019448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35</v>
      </c>
      <c r="C163" s="1">
        <v>2037</v>
      </c>
      <c r="D163" s="8">
        <v>-2238.535385019448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35</v>
      </c>
      <c r="C164" s="1">
        <v>2038</v>
      </c>
      <c r="D164" s="8">
        <v>-2238.535385019448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35</v>
      </c>
      <c r="C165" s="1">
        <v>2039</v>
      </c>
      <c r="D165" s="8">
        <v>-2238.535385019448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35</v>
      </c>
      <c r="C166" s="1">
        <v>2040</v>
      </c>
      <c r="D166" s="8">
        <v>-2238.535385019448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35</v>
      </c>
      <c r="C167" s="1">
        <v>2041</v>
      </c>
      <c r="D167" s="8">
        <v>-2238.535385019448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35</v>
      </c>
      <c r="C168" s="1">
        <v>2042</v>
      </c>
      <c r="D168" s="8">
        <v>-2238.535385019448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35</v>
      </c>
      <c r="C169" s="1">
        <v>2043</v>
      </c>
      <c r="D169" s="8">
        <v>-2238.535385019448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35</v>
      </c>
      <c r="C170" s="1">
        <v>2044</v>
      </c>
      <c r="D170" s="8">
        <v>-2238.535385019448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35</v>
      </c>
      <c r="C171" s="1">
        <v>2045</v>
      </c>
      <c r="D171" s="8">
        <v>-2238.535385019448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35</v>
      </c>
      <c r="C172" s="1">
        <v>2046</v>
      </c>
      <c r="D172" s="8">
        <v>-2238.535385019448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35</v>
      </c>
      <c r="C173" s="1">
        <v>2047</v>
      </c>
      <c r="D173" s="8">
        <v>-2238.535385019448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35</v>
      </c>
      <c r="C174" s="1">
        <v>2048</v>
      </c>
      <c r="D174" s="8">
        <v>-2238.535385019448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35</v>
      </c>
      <c r="C175" s="1">
        <v>2049</v>
      </c>
      <c r="D175" s="8">
        <v>-2238.535385019448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35</v>
      </c>
      <c r="C176" s="1">
        <v>2050</v>
      </c>
      <c r="D176" s="8">
        <v>-2238.535385019448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36</v>
      </c>
      <c r="C177" s="1">
        <v>2016</v>
      </c>
      <c r="D177" s="8">
        <v>-1092.524733647172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36</v>
      </c>
      <c r="C178" s="1">
        <v>2017</v>
      </c>
      <c r="D178" s="8">
        <v>-2185.049467294344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36</v>
      </c>
      <c r="C179" s="1">
        <v>2018</v>
      </c>
      <c r="D179" s="8">
        <v>-3277.574133768621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36</v>
      </c>
      <c r="C180" s="1">
        <v>2019</v>
      </c>
      <c r="D180" s="8">
        <v>-4370.098934588687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36</v>
      </c>
      <c r="C181" s="1">
        <v>2020</v>
      </c>
      <c r="D181" s="8">
        <v>-5462.623595221843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36</v>
      </c>
      <c r="C182" s="1">
        <v>2021</v>
      </c>
      <c r="D182" s="8">
        <v>-5462.623595221843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36</v>
      </c>
      <c r="C183" s="1">
        <v>2022</v>
      </c>
      <c r="D183" s="8">
        <v>-5462.623595221843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36</v>
      </c>
      <c r="C184" s="1">
        <v>2023</v>
      </c>
      <c r="D184" s="8">
        <v>-5462.623595221843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36</v>
      </c>
      <c r="C185" s="1">
        <v>2024</v>
      </c>
      <c r="D185" s="8">
        <v>-5462.623595221843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36</v>
      </c>
      <c r="C186" s="1">
        <v>2025</v>
      </c>
      <c r="D186" s="8">
        <v>-5462.623595221843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36</v>
      </c>
      <c r="C187" s="1">
        <v>2026</v>
      </c>
      <c r="D187" s="8">
        <v>-5462.623595221843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36</v>
      </c>
      <c r="C188" s="1">
        <v>2027</v>
      </c>
      <c r="D188" s="8">
        <v>-5462.623595221843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36</v>
      </c>
      <c r="C189" s="1">
        <v>2028</v>
      </c>
      <c r="D189" s="8">
        <v>-5462.623595221843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36</v>
      </c>
      <c r="C190" s="1">
        <v>2029</v>
      </c>
      <c r="D190" s="8">
        <v>-5462.623595221843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36</v>
      </c>
      <c r="C191" s="1">
        <v>2030</v>
      </c>
      <c r="D191" s="8">
        <v>-5462.623595221843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36</v>
      </c>
      <c r="C192" s="1">
        <v>2031</v>
      </c>
      <c r="D192" s="8">
        <v>-5462.623595221843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36</v>
      </c>
      <c r="C193" s="1">
        <v>2032</v>
      </c>
      <c r="D193" s="8">
        <v>-5462.623595221843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36</v>
      </c>
      <c r="C194" s="1">
        <v>2033</v>
      </c>
      <c r="D194" s="8">
        <v>-5462.623595221843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36</v>
      </c>
      <c r="C195" s="1">
        <v>2034</v>
      </c>
      <c r="D195" s="8">
        <v>-5462.623595221843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36</v>
      </c>
      <c r="C196" s="1">
        <v>2035</v>
      </c>
      <c r="D196" s="8">
        <v>-5462.623595221843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36</v>
      </c>
      <c r="C197" s="1">
        <v>2036</v>
      </c>
      <c r="D197" s="8">
        <v>-5462.623595221843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36</v>
      </c>
      <c r="C198" s="1">
        <v>2037</v>
      </c>
      <c r="D198" s="8">
        <v>-5462.623595221843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36</v>
      </c>
      <c r="C199" s="1">
        <v>2038</v>
      </c>
      <c r="D199" s="8">
        <v>-5462.623595221843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36</v>
      </c>
      <c r="C200" s="1">
        <v>2039</v>
      </c>
      <c r="D200" s="8">
        <v>-5462.623595221843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36</v>
      </c>
      <c r="C201" s="1">
        <v>2040</v>
      </c>
      <c r="D201" s="8">
        <v>-5462.623595221843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36</v>
      </c>
      <c r="C202" s="1">
        <v>2041</v>
      </c>
      <c r="D202" s="8">
        <v>-5462.623595221843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36</v>
      </c>
      <c r="C203" s="1">
        <v>2042</v>
      </c>
      <c r="D203" s="8">
        <v>-5462.623595221843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36</v>
      </c>
      <c r="C204" s="1">
        <v>2043</v>
      </c>
      <c r="D204" s="8">
        <v>-5462.623595221843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36</v>
      </c>
      <c r="C205" s="1">
        <v>2044</v>
      </c>
      <c r="D205" s="8">
        <v>-5462.623595221843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36</v>
      </c>
      <c r="C206" s="1">
        <v>2045</v>
      </c>
      <c r="D206" s="8">
        <v>-5462.623595221843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36</v>
      </c>
      <c r="C207" s="1">
        <v>2046</v>
      </c>
      <c r="D207" s="8">
        <v>-5462.623595221843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36</v>
      </c>
      <c r="C208" s="1">
        <v>2047</v>
      </c>
      <c r="D208" s="8">
        <v>-5462.623595221843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36</v>
      </c>
      <c r="C209" s="1">
        <v>2048</v>
      </c>
      <c r="D209" s="8">
        <v>-5462.623595221843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36</v>
      </c>
      <c r="C210" s="1">
        <v>2049</v>
      </c>
      <c r="D210" s="8">
        <v>-5462.623595221843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36</v>
      </c>
      <c r="C211" s="1">
        <v>2050</v>
      </c>
      <c r="D211" s="8">
        <v>-5462.623595221843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37</v>
      </c>
      <c r="C212" s="1">
        <v>2016</v>
      </c>
      <c r="D212" s="8">
        <v>-1861.934600638396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37</v>
      </c>
      <c r="C213" s="1">
        <v>2017</v>
      </c>
      <c r="D213" s="8">
        <v>-3723.869201276792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37</v>
      </c>
      <c r="C214" s="1">
        <v>2018</v>
      </c>
      <c r="D214" s="8">
        <v>-5585.803687435824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37</v>
      </c>
      <c r="C215" s="1">
        <v>2019</v>
      </c>
      <c r="D215" s="8">
        <v>-7447.738402553585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37</v>
      </c>
      <c r="C216" s="1">
        <v>2020</v>
      </c>
      <c r="D216" s="8">
        <v>-9309.67287875789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37</v>
      </c>
      <c r="C217" s="1">
        <v>2021</v>
      </c>
      <c r="D217" s="8">
        <v>-9309.67287875789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37</v>
      </c>
      <c r="C218" s="1">
        <v>2022</v>
      </c>
      <c r="D218" s="8">
        <v>-9309.67287875789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37</v>
      </c>
      <c r="C219" s="1">
        <v>2023</v>
      </c>
      <c r="D219" s="8">
        <v>-9309.67287875789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37</v>
      </c>
      <c r="C220" s="1">
        <v>2024</v>
      </c>
      <c r="D220" s="8">
        <v>-9309.67287875789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37</v>
      </c>
      <c r="C221" s="1">
        <v>2025</v>
      </c>
      <c r="D221" s="8">
        <v>-9309.67287875789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37</v>
      </c>
      <c r="C222" s="1">
        <v>2026</v>
      </c>
      <c r="D222" s="8">
        <v>-9309.67287875789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37</v>
      </c>
      <c r="C223" s="1">
        <v>2027</v>
      </c>
      <c r="D223" s="8">
        <v>-9309.67287875789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37</v>
      </c>
      <c r="C224" s="1">
        <v>2028</v>
      </c>
      <c r="D224" s="8">
        <v>-9309.67287875789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37</v>
      </c>
      <c r="C225" s="1">
        <v>2029</v>
      </c>
      <c r="D225" s="8">
        <v>-9309.67287875789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37</v>
      </c>
      <c r="C226" s="1">
        <v>2030</v>
      </c>
      <c r="D226" s="8">
        <v>-9309.67287875789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37</v>
      </c>
      <c r="C227" s="1">
        <v>2031</v>
      </c>
      <c r="D227" s="8">
        <v>-9309.67287875789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37</v>
      </c>
      <c r="C228" s="1">
        <v>2032</v>
      </c>
      <c r="D228" s="8">
        <v>-9309.67287875789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37</v>
      </c>
      <c r="C229" s="1">
        <v>2033</v>
      </c>
      <c r="D229" s="8">
        <v>-9309.67287875789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37</v>
      </c>
      <c r="C230" s="1">
        <v>2034</v>
      </c>
      <c r="D230" s="8">
        <v>-9309.67287875789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37</v>
      </c>
      <c r="C231" s="1">
        <v>2035</v>
      </c>
      <c r="D231" s="8">
        <v>-9309.67287875789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37</v>
      </c>
      <c r="C232" s="1">
        <v>2036</v>
      </c>
      <c r="D232" s="8">
        <v>-9309.67287875789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37</v>
      </c>
      <c r="C233" s="1">
        <v>2037</v>
      </c>
      <c r="D233" s="8">
        <v>-9309.67287875789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37</v>
      </c>
      <c r="C234" s="1">
        <v>2038</v>
      </c>
      <c r="D234" s="8">
        <v>-9309.67287875789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37</v>
      </c>
      <c r="C235" s="1">
        <v>2039</v>
      </c>
      <c r="D235" s="8">
        <v>-9309.67287875789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37</v>
      </c>
      <c r="C236" s="1">
        <v>2040</v>
      </c>
      <c r="D236" s="8">
        <v>-9309.67287875789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37</v>
      </c>
      <c r="C237" s="1">
        <v>2041</v>
      </c>
      <c r="D237" s="8">
        <v>-9309.67287875789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37</v>
      </c>
      <c r="C238" s="1">
        <v>2042</v>
      </c>
      <c r="D238" s="8">
        <v>-9309.67287875789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37</v>
      </c>
      <c r="C239" s="1">
        <v>2043</v>
      </c>
      <c r="D239" s="8">
        <v>-9309.67287875789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37</v>
      </c>
      <c r="C240" s="1">
        <v>2044</v>
      </c>
      <c r="D240" s="8">
        <v>-9309.67287875789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37</v>
      </c>
      <c r="C241" s="1">
        <v>2045</v>
      </c>
      <c r="D241" s="8">
        <v>-9309.67287875789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37</v>
      </c>
      <c r="C242" s="1">
        <v>2046</v>
      </c>
      <c r="D242" s="8">
        <v>-9309.67287875789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37</v>
      </c>
      <c r="C243" s="1">
        <v>2047</v>
      </c>
      <c r="D243" s="8">
        <v>-9309.67287875789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37</v>
      </c>
      <c r="C244" s="1">
        <v>2048</v>
      </c>
      <c r="D244" s="8">
        <v>-9309.67287875789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37</v>
      </c>
      <c r="C245" s="1">
        <v>2049</v>
      </c>
      <c r="D245" s="8">
        <v>-9309.67287875789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37</v>
      </c>
      <c r="C246" s="1">
        <v>2050</v>
      </c>
      <c r="D246" s="8">
        <v>-9309.67287875789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38</v>
      </c>
      <c r="C247" s="1">
        <v>2016</v>
      </c>
      <c r="D247" s="8">
        <v>2565.834115936246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38</v>
      </c>
      <c r="C248" s="1">
        <v>2017</v>
      </c>
      <c r="D248" s="8">
        <v>5131.668231872492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38</v>
      </c>
      <c r="C249" s="1">
        <v>2018</v>
      </c>
      <c r="D249" s="8">
        <v>7697.502190050749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38</v>
      </c>
      <c r="C250" s="1">
        <v>2019</v>
      </c>
      <c r="D250" s="8">
        <v>10263.33646374498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38</v>
      </c>
      <c r="C251" s="1">
        <v>2020</v>
      </c>
      <c r="D251" s="8">
        <v>12829.17040820516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38</v>
      </c>
      <c r="C252" s="1">
        <v>2021</v>
      </c>
      <c r="D252" s="8">
        <v>12829.17040820516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38</v>
      </c>
      <c r="C253" s="1">
        <v>2022</v>
      </c>
      <c r="D253" s="8">
        <v>12829.17040820516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38</v>
      </c>
      <c r="C254" s="1">
        <v>2023</v>
      </c>
      <c r="D254" s="8">
        <v>12829.17040820516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38</v>
      </c>
      <c r="C255" s="1">
        <v>2024</v>
      </c>
      <c r="D255" s="8">
        <v>12829.17040820516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38</v>
      </c>
      <c r="C256" s="1">
        <v>2025</v>
      </c>
      <c r="D256" s="8">
        <v>12829.17040820516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38</v>
      </c>
      <c r="C257" s="1">
        <v>2026</v>
      </c>
      <c r="D257" s="8">
        <v>12829.17040820516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38</v>
      </c>
      <c r="C258" s="1">
        <v>2027</v>
      </c>
      <c r="D258" s="8">
        <v>12829.17040820516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38</v>
      </c>
      <c r="C259" s="1">
        <v>2028</v>
      </c>
      <c r="D259" s="8">
        <v>12829.17040820516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38</v>
      </c>
      <c r="C260" s="1">
        <v>2029</v>
      </c>
      <c r="D260" s="8">
        <v>12829.17040820516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38</v>
      </c>
      <c r="C261" s="1">
        <v>2030</v>
      </c>
      <c r="D261" s="8">
        <v>12829.17040820516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38</v>
      </c>
      <c r="C262" s="1">
        <v>2031</v>
      </c>
      <c r="D262" s="8">
        <v>12829.17040820516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38</v>
      </c>
      <c r="C263" s="1">
        <v>2032</v>
      </c>
      <c r="D263" s="8">
        <v>12829.17040820516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38</v>
      </c>
      <c r="C264" s="1">
        <v>2033</v>
      </c>
      <c r="D264" s="8">
        <v>12829.17040820516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38</v>
      </c>
      <c r="C265" s="1">
        <v>2034</v>
      </c>
      <c r="D265" s="8">
        <v>12829.17040820516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38</v>
      </c>
      <c r="C266" s="1">
        <v>2035</v>
      </c>
      <c r="D266" s="8">
        <v>12829.17040820516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38</v>
      </c>
      <c r="C267" s="1">
        <v>2036</v>
      </c>
      <c r="D267" s="8">
        <v>12829.17040820516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38</v>
      </c>
      <c r="C268" s="1">
        <v>2037</v>
      </c>
      <c r="D268" s="8">
        <v>12829.17040820516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38</v>
      </c>
      <c r="C269" s="1">
        <v>2038</v>
      </c>
      <c r="D269" s="8">
        <v>12829.17040820516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38</v>
      </c>
      <c r="C270" s="1">
        <v>2039</v>
      </c>
      <c r="D270" s="8">
        <v>12829.17040820516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38</v>
      </c>
      <c r="C271" s="1">
        <v>2040</v>
      </c>
      <c r="D271" s="8">
        <v>12829.17040820516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38</v>
      </c>
      <c r="C272" s="1">
        <v>2041</v>
      </c>
      <c r="D272" s="8">
        <v>12829.17040820516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38</v>
      </c>
      <c r="C273" s="1">
        <v>2042</v>
      </c>
      <c r="D273" s="8">
        <v>12829.17040820516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38</v>
      </c>
      <c r="C274" s="1">
        <v>2043</v>
      </c>
      <c r="D274" s="8">
        <v>12829.17040820516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38</v>
      </c>
      <c r="C275" s="1">
        <v>2044</v>
      </c>
      <c r="D275" s="8">
        <v>12829.17040820516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38</v>
      </c>
      <c r="C276" s="1">
        <v>2045</v>
      </c>
      <c r="D276" s="8">
        <v>12829.17040820516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38</v>
      </c>
      <c r="C277" s="1">
        <v>2046</v>
      </c>
      <c r="D277" s="8">
        <v>12829.17040820516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38</v>
      </c>
      <c r="C278" s="1">
        <v>2047</v>
      </c>
      <c r="D278" s="8">
        <v>12829.17040820516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38</v>
      </c>
      <c r="C279" s="1">
        <v>2048</v>
      </c>
      <c r="D279" s="8">
        <v>12829.17040820516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38</v>
      </c>
      <c r="C280" s="1">
        <v>2049</v>
      </c>
      <c r="D280" s="8">
        <v>12829.17040820516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38</v>
      </c>
      <c r="C281" s="1">
        <v>2050</v>
      </c>
      <c r="D281" s="8">
        <v>12829.17040820516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Rohdaten_Gewerbesteuer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2016-12-22T14:31:56Z</dcterms:created>
  <dcterms:modified xsi:type="dcterms:W3CDTF">2016-12-22T14:31:56Z</dcterms:modified>
</cp:coreProperties>
</file>