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B30A34B-9509-44CB-8F65-860D20402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03" i="1" l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D96" i="1" l="1"/>
  <c r="D15" i="1"/>
  <c r="D18" i="1"/>
  <c r="D21" i="1"/>
  <c r="D24" i="1"/>
  <c r="D27" i="1"/>
  <c r="D30" i="1"/>
  <c r="D33" i="1"/>
  <c r="D36" i="1"/>
  <c r="D78" i="1"/>
  <c r="T87" i="1" l="1"/>
  <c r="M78" i="1" l="1"/>
  <c r="D45" i="1"/>
  <c r="E78" i="1" l="1"/>
  <c r="D102" i="1"/>
  <c r="F78" i="1" l="1"/>
  <c r="C13" i="1"/>
  <c r="C97" i="1"/>
  <c r="G78" i="1" l="1"/>
  <c r="C16" i="1"/>
  <c r="C19" i="1"/>
  <c r="C22" i="1"/>
  <c r="C25" i="1"/>
  <c r="C28" i="1"/>
  <c r="C31" i="1"/>
  <c r="C34" i="1"/>
  <c r="C37" i="1"/>
  <c r="C40" i="1"/>
  <c r="C43" i="1"/>
  <c r="C46" i="1"/>
  <c r="C49" i="1"/>
  <c r="C52" i="1"/>
  <c r="C55" i="1"/>
  <c r="C58" i="1"/>
  <c r="C61" i="1"/>
  <c r="C64" i="1"/>
  <c r="C67" i="1"/>
  <c r="C70" i="1"/>
  <c r="C73" i="1"/>
  <c r="C79" i="1"/>
  <c r="C82" i="1"/>
  <c r="C85" i="1"/>
  <c r="C88" i="1"/>
  <c r="C91" i="1"/>
  <c r="C94" i="1"/>
  <c r="C10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N78" i="1"/>
  <c r="O78" i="1"/>
  <c r="P78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U87" i="1"/>
  <c r="V87" i="1"/>
  <c r="W87" i="1"/>
  <c r="X87" i="1"/>
  <c r="Y87" i="1"/>
  <c r="Z87" i="1"/>
  <c r="AA87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D104" i="1" l="1"/>
  <c r="M104" i="1"/>
  <c r="E104" i="1"/>
  <c r="O104" i="1"/>
  <c r="G104" i="1"/>
  <c r="F104" i="1"/>
  <c r="P104" i="1"/>
  <c r="N104" i="1"/>
  <c r="H78" i="1"/>
  <c r="H104" i="1" s="1"/>
  <c r="C102" i="1"/>
  <c r="C15" i="1"/>
  <c r="C96" i="1"/>
  <c r="C99" i="1"/>
  <c r="C93" i="1"/>
  <c r="C90" i="1"/>
  <c r="C87" i="1"/>
  <c r="C84" i="1"/>
  <c r="C81" i="1"/>
  <c r="C75" i="1"/>
  <c r="C72" i="1"/>
  <c r="C69" i="1"/>
  <c r="C66" i="1"/>
  <c r="C63" i="1"/>
  <c r="C60" i="1"/>
  <c r="C57" i="1"/>
  <c r="C54" i="1"/>
  <c r="C51" i="1"/>
  <c r="C48" i="1"/>
  <c r="C45" i="1"/>
  <c r="C42" i="1"/>
  <c r="C39" i="1"/>
  <c r="C36" i="1"/>
  <c r="C33" i="1"/>
  <c r="C30" i="1"/>
  <c r="C27" i="1"/>
  <c r="C24" i="1"/>
  <c r="C21" i="1"/>
  <c r="C18" i="1"/>
  <c r="I78" i="1" l="1"/>
  <c r="I104" i="1" s="1"/>
  <c r="J78" i="1" l="1"/>
  <c r="J104" i="1" s="1"/>
  <c r="K78" i="1" l="1"/>
  <c r="K104" i="1" s="1"/>
  <c r="L78" i="1" l="1"/>
  <c r="L104" i="1" s="1"/>
  <c r="Q78" i="1" l="1"/>
  <c r="Q104" i="1" s="1"/>
  <c r="R78" i="1" l="1"/>
  <c r="R104" i="1" s="1"/>
  <c r="S78" i="1" l="1"/>
  <c r="S104" i="1" s="1"/>
  <c r="T78" i="1" l="1"/>
  <c r="T104" i="1" s="1"/>
  <c r="U78" i="1" l="1"/>
  <c r="U104" i="1" s="1"/>
  <c r="V78" i="1" l="1"/>
  <c r="V104" i="1" s="1"/>
  <c r="W78" i="1" l="1"/>
  <c r="W104" i="1" s="1"/>
  <c r="X78" i="1" l="1"/>
  <c r="X104" i="1" s="1"/>
  <c r="Y78" i="1" l="1"/>
  <c r="Y104" i="1" s="1"/>
  <c r="Z78" i="1" l="1"/>
  <c r="Z104" i="1" s="1"/>
  <c r="AA78" i="1" l="1"/>
  <c r="AA104" i="1" s="1"/>
  <c r="C103" i="1"/>
  <c r="C76" i="1"/>
  <c r="C78" i="1" l="1"/>
  <c r="C104" i="1" s="1"/>
  <c r="C105" i="1" l="1"/>
  <c r="C106" i="1" s="1"/>
  <c r="C107" i="1"/>
</calcChain>
</file>

<file path=xl/sharedStrings.xml><?xml version="1.0" encoding="utf-8"?>
<sst xmlns="http://schemas.openxmlformats.org/spreadsheetml/2006/main" count="184" uniqueCount="64">
  <si>
    <t>Время Среднеевропейское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</si>
  <si>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</si>
  <si>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</si>
  <si>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</si>
  <si>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</si>
  <si>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</si>
  <si>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</si>
  <si>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</si>
  <si>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</si>
  <si>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</si>
  <si>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</si>
  <si>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</si>
  <si>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</si>
  <si>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</si>
  <si>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</si>
  <si>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</si>
  <si>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</si>
  <si>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</si>
  <si>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</si>
  <si>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</si>
  <si>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</si>
  <si>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</si>
  <si>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</si>
  <si>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</si>
  <si>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</si>
  <si>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Время Астаны</t>
  </si>
  <si>
    <t>БИН</t>
  </si>
  <si>
    <t>Договор</t>
  </si>
  <si>
    <t>Дата договора</t>
  </si>
  <si>
    <t>Расчетный период</t>
  </si>
  <si>
    <t>Сумма, тенге без НДС</t>
  </si>
  <si>
    <t xml:space="preserve">Итого </t>
  </si>
  <si>
    <t>Цена, тенге/кВт*ч</t>
  </si>
  <si>
    <t>Итого сумма НДС, тенге</t>
  </si>
  <si>
    <t>Объем, кВт*</t>
  </si>
  <si>
    <t>Единица измерения</t>
  </si>
  <si>
    <t>Продавец</t>
  </si>
  <si>
    <t>Покупатель</t>
  </si>
  <si>
    <r>
      <t xml:space="preserve">* Объемы в соответствии с </t>
    </r>
    <r>
      <rPr>
        <b/>
        <sz val="11"/>
        <color theme="1"/>
        <rFont val="Calibri"/>
        <family val="2"/>
        <charset val="204"/>
        <scheme val="minor"/>
      </rPr>
      <t>утвержденным</t>
    </r>
    <r>
      <rPr>
        <sz val="11"/>
        <color theme="1"/>
        <rFont val="Calibri"/>
        <family val="2"/>
        <scheme val="minor"/>
      </rPr>
      <t xml:space="preserve"> суточным графиком;</t>
    </r>
  </si>
  <si>
    <t>Итого объем кВт*</t>
  </si>
  <si>
    <t>Итого начислено, тенге без НДС</t>
  </si>
  <si>
    <t xml:space="preserve">Итого начислено, тенге с НДС </t>
  </si>
  <si>
    <t>Расчетная цена (без НДС) , тенге/кВт*ч**</t>
  </si>
  <si>
    <t xml:space="preserve">** Расчетная цена расчитанна как отношение  суммы начисленний всего  (тенге без НДС) к суммарному объему (кВт) за расчетный период (месяц); </t>
  </si>
  <si>
    <t>Объем, кВт*ч</t>
  </si>
  <si>
    <t>040340000047</t>
  </si>
  <si>
    <t>ТОО "Bassel Group LLS"</t>
  </si>
  <si>
    <t>ТОО «Расчетно-финансовый центр по поддержке возобновляемых источников энергии»</t>
  </si>
  <si>
    <t>Директор департамента рынка электроэнергии</t>
  </si>
  <si>
    <t>_________________</t>
  </si>
  <si>
    <t>Калимова А.Н.</t>
  </si>
  <si>
    <t>(подпись)</t>
  </si>
  <si>
    <t>Главный бухгалтер</t>
  </si>
  <si>
    <t>Сираева Г.В.</t>
  </si>
  <si>
    <t>ТОО «Bassel Group LLS»</t>
  </si>
  <si>
    <t xml:space="preserve">Директор </t>
  </si>
  <si>
    <t>Жангасканов А.Е.</t>
  </si>
  <si>
    <t>Макеева М.В.</t>
  </si>
  <si>
    <t>исп.Тюлькачёва К.В.</t>
  </si>
  <si>
    <t>Расшифровка по реализации электроэнергии к накладной на отпуск запасов на сторону № от   ""2023г.</t>
  </si>
  <si>
    <t>АО "КОРЭМ"</t>
  </si>
  <si>
    <t>№ КПБРЭ-1-265</t>
  </si>
  <si>
    <t>29.06.2023г.</t>
  </si>
  <si>
    <t>Сентябрь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</si>
</sst>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b/>
      <sz val="9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3" borderId="2" xfId="0" applyFill="1" applyBorder="1"/>
    <xf numFmtId="0" fontId="2" fillId="2" borderId="4" xfId="1" applyFont="1" applyFill="1" applyBorder="1" applyAlignment="1">
      <alignment horizontal="center"/>
    </xf>
    <xf numFmtId="0" fontId="0" fillId="4" borderId="8" xfId="0" applyFill="1" applyBorder="1"/>
    <xf numFmtId="14" fontId="0" fillId="5" borderId="7" xfId="0" applyNumberFormat="1" applyFill="1" applyBorder="1"/>
    <xf numFmtId="4" fontId="0" fillId="4" borderId="9" xfId="0" applyNumberFormat="1" applyFill="1" applyBorder="1"/>
    <xf numFmtId="4" fontId="0" fillId="0" borderId="3" xfId="0" applyNumberFormat="1" applyBorder="1"/>
    <xf numFmtId="0" fontId="3" fillId="0" borderId="0" xfId="0" applyFont="1"/>
    <xf numFmtId="0" fontId="3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5" fillId="0" borderId="0" xfId="0" applyFont="1" applyAlignment="1">
      <alignment wrapText="1"/>
    </xf>
    <xf numFmtId="14" fontId="0" fillId="5" borderId="13" xfId="0" applyNumberFormat="1" applyFill="1" applyBorder="1"/>
    <xf numFmtId="4" fontId="0" fillId="0" borderId="0" xfId="0" applyNumberFormat="1"/>
    <xf numFmtId="4" fontId="0" fillId="4" borderId="14" xfId="0" applyNumberFormat="1" applyFill="1" applyBorder="1"/>
    <xf numFmtId="0" fontId="0" fillId="4" borderId="13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17" xfId="0" applyFill="1" applyBorder="1"/>
    <xf numFmtId="14" fontId="0" fillId="0" borderId="0" xfId="0" applyNumberFormat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4" borderId="20" xfId="0" applyFill="1" applyBorder="1"/>
    <xf numFmtId="0" fontId="0" fillId="4" borderId="19" xfId="0" applyFill="1" applyBorder="1"/>
    <xf numFmtId="0" fontId="0" fillId="0" borderId="0" xfId="0" applyAlignment="1">
      <alignment horizontal="center" vertical="center" wrapText="1"/>
    </xf>
    <xf numFmtId="4" fontId="0" fillId="4" borderId="21" xfId="0" applyNumberFormat="1" applyFill="1" applyBorder="1"/>
    <xf numFmtId="0" fontId="0" fillId="3" borderId="12" xfId="0" applyFill="1" applyBorder="1"/>
    <xf numFmtId="4" fontId="0" fillId="4" borderId="6" xfId="0" applyNumberFormat="1" applyFill="1" applyBorder="1" applyAlignment="1">
      <alignment vertical="center"/>
    </xf>
    <xf numFmtId="0" fontId="5" fillId="0" borderId="3" xfId="0" applyFont="1" applyBorder="1" applyAlignment="1">
      <alignment horizontal="center" wrapText="1"/>
    </xf>
    <xf numFmtId="0" fontId="6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3" fontId="0" fillId="5" borderId="6" xfId="0" applyNumberFormat="1" applyFill="1" applyBorder="1"/>
    <xf numFmtId="0" fontId="0" fillId="0" borderId="0" xfId="0" applyAlignment="1">
      <alignment horizontal="left" wrapText="1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4" borderId="13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3" fontId="0" fillId="0" borderId="26" xfId="0" applyNumberFormat="1" applyBorder="1"/>
    <xf numFmtId="3" fontId="0" fillId="0" borderId="27" xfId="0" applyNumberFormat="1" applyBorder="1"/>
    <xf numFmtId="4" fontId="0" fillId="0" borderId="27" xfId="0" applyNumberFormat="1" applyBorder="1"/>
    <xf numFmtId="3" fontId="0" fillId="0" borderId="27" xfId="0" applyNumberFormat="1" applyFill="1" applyBorder="1"/>
    <xf numFmtId="4" fontId="0" fillId="0" borderId="27" xfId="0" applyNumberFormat="1" applyFill="1" applyBorder="1"/>
    <xf numFmtId="4" fontId="0" fillId="4" borderId="27" xfId="0" applyNumberFormat="1" applyFill="1" applyBorder="1"/>
    <xf numFmtId="3" fontId="0" fillId="4" borderId="27" xfId="0" applyNumberFormat="1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4" fontId="0" fillId="5" borderId="31" xfId="0" applyNumberFormat="1" applyFill="1" applyBorder="1"/>
    <xf numFmtId="0" fontId="0" fillId="5" borderId="14" xfId="0" applyFill="1" applyBorder="1"/>
    <xf numFmtId="0" fontId="0" fillId="0" borderId="3" xfId="0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5"/>
  <sheetViews>
    <sheetView tabSelected="1" zoomScale="70" zoomScaleNormal="70" workbookViewId="0">
      <pane xSplit="2" ySplit="12" topLeftCell="E13" activePane="bottomRight" state="frozen"/>
      <selection pane="topRight" activeCell="C1" sqref="C1"/>
      <selection pane="bottomLeft" activeCell="A10" sqref="A10"/>
      <selection pane="bottomRight" activeCell="P89" sqref="P89"/>
    </sheetView>
  </sheetViews>
  <sheetFormatPr defaultColWidth="15.42578125" defaultRowHeight="15" x14ac:dyDescent="0.25"/>
  <cols>
    <col min="1" max="1" width="24.42578125" bestFit="1" customWidth="1"/>
    <col min="2" max="2" width="24.42578125" customWidth="1"/>
    <col min="3" max="3" width="13.5703125" bestFit="1" customWidth="1"/>
    <col min="4" max="27" width="12.42578125" bestFit="1" customWidth="1"/>
  </cols>
  <sheetData>
    <row r="1" spans="1:27" x14ac:dyDescent="0.25">
      <c r="A1" s="8" t="s">
        <v>59</v>
      </c>
      <c r="B1" s="8"/>
      <c r="X1" s="30"/>
    </row>
    <row r="2" spans="1:27" x14ac:dyDescent="0.25">
      <c r="A2" s="8"/>
      <c r="B2" s="8"/>
      <c r="M2" s="30"/>
      <c r="X2" s="30"/>
    </row>
    <row r="3" spans="1:27" x14ac:dyDescent="0.25">
      <c r="A3" s="9" t="s">
        <v>26</v>
      </c>
      <c r="B3" s="9" t="s">
        <v>37</v>
      </c>
      <c r="M3" s="30"/>
      <c r="X3" s="30"/>
    </row>
    <row r="4" spans="1:27" x14ac:dyDescent="0.25">
      <c r="A4" s="10"/>
      <c r="B4" s="29" t="s">
        <v>60</v>
      </c>
      <c r="M4" s="30"/>
      <c r="X4" s="30"/>
    </row>
    <row r="5" spans="1:27" s="8" customFormat="1" x14ac:dyDescent="0.25">
      <c r="A5" s="9" t="s">
        <v>26</v>
      </c>
      <c r="B5" s="9" t="s">
        <v>36</v>
      </c>
      <c r="M5" s="30"/>
    </row>
    <row r="6" spans="1:27" ht="15" customHeight="1" x14ac:dyDescent="0.25">
      <c r="A6" s="10" t="s">
        <v>45</v>
      </c>
      <c r="B6" s="29" t="s">
        <v>46</v>
      </c>
      <c r="H6" s="11"/>
      <c r="I6" s="11"/>
    </row>
    <row r="7" spans="1:27" ht="15" customHeight="1" x14ac:dyDescent="0.25">
      <c r="A7" s="9" t="s">
        <v>27</v>
      </c>
      <c r="B7" s="29" t="s">
        <v>61</v>
      </c>
      <c r="L7" s="11"/>
      <c r="M7" s="11"/>
    </row>
    <row r="8" spans="1:27" x14ac:dyDescent="0.25">
      <c r="A8" s="9" t="s">
        <v>28</v>
      </c>
      <c r="B8" s="29" t="s">
        <v>62</v>
      </c>
    </row>
    <row r="9" spans="1:27" x14ac:dyDescent="0.25">
      <c r="A9" s="9" t="s">
        <v>29</v>
      </c>
      <c r="B9" s="29" t="s">
        <v>63</v>
      </c>
    </row>
    <row r="10" spans="1:27" ht="15.75" thickBot="1" x14ac:dyDescent="0.3">
      <c r="A10" s="22"/>
    </row>
    <row r="11" spans="1:27" ht="14.45" customHeight="1" x14ac:dyDescent="0.25">
      <c r="A11" s="1" t="s">
        <v>0</v>
      </c>
      <c r="B11" s="44" t="s">
        <v>35</v>
      </c>
      <c r="C11" s="42" t="s">
        <v>31</v>
      </c>
      <c r="D11" s="27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  <c r="K11" s="2" t="s">
        <v>8</v>
      </c>
      <c r="L11" s="2" t="s">
        <v>9</v>
      </c>
      <c r="M11" s="2" t="s">
        <v>10</v>
      </c>
      <c r="N11" s="2" t="s">
        <v>11</v>
      </c>
      <c r="O11" s="2" t="s">
        <v>12</v>
      </c>
      <c r="P11" s="2" t="s">
        <v>13</v>
      </c>
      <c r="Q11" s="2" t="s">
        <v>14</v>
      </c>
      <c r="R11" s="2" t="s">
        <v>15</v>
      </c>
      <c r="S11" s="2" t="s">
        <v>16</v>
      </c>
      <c r="T11" s="2" t="s">
        <v>17</v>
      </c>
      <c r="U11" s="2" t="s">
        <v>18</v>
      </c>
      <c r="V11" s="2" t="s">
        <v>19</v>
      </c>
      <c r="W11" s="2" t="s">
        <v>20</v>
      </c>
      <c r="X11" s="2" t="s">
        <v>21</v>
      </c>
      <c r="Y11" s="2" t="s">
        <v>22</v>
      </c>
      <c r="Z11" s="2" t="s">
        <v>23</v>
      </c>
      <c r="AA11" s="18" t="s">
        <v>24</v>
      </c>
    </row>
    <row r="12" spans="1:27" ht="15.75" thickBot="1" x14ac:dyDescent="0.3">
      <c r="A12" s="3" t="s">
        <v>25</v>
      </c>
      <c r="B12" s="45"/>
      <c r="C12" s="43"/>
      <c r="D12" s="54" t="s">
        <v>6</v>
      </c>
      <c r="E12" s="55" t="s">
        <v>7</v>
      </c>
      <c r="F12" s="55" t="s">
        <v>8</v>
      </c>
      <c r="G12" s="55" t="s">
        <v>9</v>
      </c>
      <c r="H12" s="55" t="s">
        <v>10</v>
      </c>
      <c r="I12" s="55" t="s">
        <v>11</v>
      </c>
      <c r="J12" s="55" t="s">
        <v>12</v>
      </c>
      <c r="K12" s="55" t="s">
        <v>13</v>
      </c>
      <c r="L12" s="55" t="s">
        <v>14</v>
      </c>
      <c r="M12" s="55" t="s">
        <v>15</v>
      </c>
      <c r="N12" s="55" t="s">
        <v>16</v>
      </c>
      <c r="O12" s="55" t="s">
        <v>17</v>
      </c>
      <c r="P12" s="55" t="s">
        <v>18</v>
      </c>
      <c r="Q12" s="55" t="s">
        <v>19</v>
      </c>
      <c r="R12" s="55" t="s">
        <v>20</v>
      </c>
      <c r="S12" s="55" t="s">
        <v>21</v>
      </c>
      <c r="T12" s="55" t="s">
        <v>22</v>
      </c>
      <c r="U12" s="55" t="s">
        <v>23</v>
      </c>
      <c r="V12" s="55" t="s">
        <v>24</v>
      </c>
      <c r="W12" s="55" t="s">
        <v>1</v>
      </c>
      <c r="X12" s="55" t="s">
        <v>2</v>
      </c>
      <c r="Y12" s="55" t="s">
        <v>3</v>
      </c>
      <c r="Z12" s="55" t="s">
        <v>4</v>
      </c>
      <c r="AA12" s="56" t="s">
        <v>5</v>
      </c>
    </row>
    <row r="13" spans="1:27" x14ac:dyDescent="0.25">
      <c r="A13" s="37">
        <v>45200</v>
      </c>
      <c r="B13" s="21" t="s">
        <v>44</v>
      </c>
      <c r="C13" s="47">
        <f>SUM(D13:AA13)</f>
        <v>5662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2942</v>
      </c>
      <c r="AA13" s="59">
        <v>2720</v>
      </c>
    </row>
    <row r="14" spans="1:27" x14ac:dyDescent="0.25">
      <c r="A14" s="38"/>
      <c r="B14" s="19" t="s">
        <v>32</v>
      </c>
      <c r="C14" s="48"/>
      <c r="D14" s="59">
        <v>0.62</v>
      </c>
      <c r="E14" s="59">
        <v>1.28</v>
      </c>
      <c r="F14" s="59">
        <v>15.7</v>
      </c>
      <c r="G14" s="59">
        <v>15.17</v>
      </c>
      <c r="H14" s="59">
        <v>8.61</v>
      </c>
      <c r="I14" s="59">
        <v>6.35</v>
      </c>
      <c r="J14" s="59">
        <v>8.57</v>
      </c>
      <c r="K14" s="59">
        <v>7.94</v>
      </c>
      <c r="L14" s="59">
        <v>4.4400000000000004</v>
      </c>
      <c r="M14" s="59">
        <v>11.61</v>
      </c>
      <c r="N14" s="59">
        <v>8.25</v>
      </c>
      <c r="O14" s="59">
        <v>7.49</v>
      </c>
      <c r="P14" s="59">
        <v>7.9</v>
      </c>
      <c r="Q14" s="59">
        <v>8.0399999999999991</v>
      </c>
      <c r="R14" s="59">
        <v>8.41</v>
      </c>
      <c r="S14" s="59">
        <v>6.58</v>
      </c>
      <c r="T14" s="59">
        <v>7.17</v>
      </c>
      <c r="U14" s="59">
        <v>6.78</v>
      </c>
      <c r="V14" s="59">
        <v>6.07</v>
      </c>
      <c r="W14" s="59">
        <v>3.59</v>
      </c>
      <c r="X14" s="59">
        <v>1.25</v>
      </c>
      <c r="Y14" s="59">
        <v>8.91</v>
      </c>
      <c r="Z14" s="59">
        <v>3.75</v>
      </c>
      <c r="AA14" s="59">
        <v>3.34</v>
      </c>
    </row>
    <row r="15" spans="1:27" ht="15.75" thickBot="1" x14ac:dyDescent="0.3">
      <c r="A15" s="39"/>
      <c r="B15" s="20" t="s">
        <v>30</v>
      </c>
      <c r="C15" s="49">
        <f>ROUND(SUM(D15:AA15),2)</f>
        <v>20117.3</v>
      </c>
      <c r="D15" s="7">
        <f>D14*D13</f>
        <v>0</v>
      </c>
      <c r="E15" s="7">
        <f t="shared" ref="E15:AA15" si="0">E14*E13</f>
        <v>0</v>
      </c>
      <c r="F15" s="7">
        <f t="shared" si="0"/>
        <v>0</v>
      </c>
      <c r="G15" s="7">
        <f t="shared" si="0"/>
        <v>0</v>
      </c>
      <c r="H15" s="7">
        <f t="shared" si="0"/>
        <v>0</v>
      </c>
      <c r="I15" s="7">
        <f t="shared" si="0"/>
        <v>0</v>
      </c>
      <c r="J15" s="7">
        <f t="shared" si="0"/>
        <v>0</v>
      </c>
      <c r="K15" s="7">
        <f t="shared" si="0"/>
        <v>0</v>
      </c>
      <c r="L15" s="7">
        <f t="shared" si="0"/>
        <v>0</v>
      </c>
      <c r="M15" s="7">
        <f t="shared" si="0"/>
        <v>0</v>
      </c>
      <c r="N15" s="7">
        <f t="shared" si="0"/>
        <v>0</v>
      </c>
      <c r="O15" s="7">
        <f t="shared" si="0"/>
        <v>0</v>
      </c>
      <c r="P15" s="7">
        <f t="shared" si="0"/>
        <v>0</v>
      </c>
      <c r="Q15" s="7">
        <f t="shared" si="0"/>
        <v>0</v>
      </c>
      <c r="R15" s="7">
        <f t="shared" si="0"/>
        <v>0</v>
      </c>
      <c r="S15" s="7">
        <f t="shared" si="0"/>
        <v>0</v>
      </c>
      <c r="T15" s="7">
        <f t="shared" si="0"/>
        <v>0</v>
      </c>
      <c r="U15" s="7">
        <f t="shared" si="0"/>
        <v>0</v>
      </c>
      <c r="V15" s="7">
        <f t="shared" si="0"/>
        <v>0</v>
      </c>
      <c r="W15" s="7">
        <f t="shared" si="0"/>
        <v>0</v>
      </c>
      <c r="X15" s="7">
        <f t="shared" si="0"/>
        <v>0</v>
      </c>
      <c r="Y15" s="7">
        <f t="shared" si="0"/>
        <v>0</v>
      </c>
      <c r="Z15" s="7">
        <f t="shared" si="0"/>
        <v>11032.5</v>
      </c>
      <c r="AA15" s="7">
        <f t="shared" si="0"/>
        <v>9084.7999999999993</v>
      </c>
    </row>
    <row r="16" spans="1:27" x14ac:dyDescent="0.25">
      <c r="A16" s="37">
        <v>45171</v>
      </c>
      <c r="B16" s="19" t="s">
        <v>34</v>
      </c>
      <c r="C16" s="50">
        <f>SUM(D16:AA16)</f>
        <v>22652</v>
      </c>
      <c r="D16" s="59">
        <v>1126</v>
      </c>
      <c r="E16" s="59">
        <v>478</v>
      </c>
      <c r="F16" s="59">
        <v>0</v>
      </c>
      <c r="G16" s="59">
        <v>0</v>
      </c>
      <c r="H16" s="59">
        <v>0</v>
      </c>
      <c r="I16" s="59">
        <v>0</v>
      </c>
      <c r="J16" s="59">
        <v>506</v>
      </c>
      <c r="K16" s="59">
        <v>2743</v>
      </c>
      <c r="L16" s="59">
        <v>2484</v>
      </c>
      <c r="M16" s="59">
        <v>2191</v>
      </c>
      <c r="N16" s="59">
        <v>2564</v>
      </c>
      <c r="O16" s="59">
        <v>2403</v>
      </c>
      <c r="P16" s="59">
        <v>764</v>
      </c>
      <c r="Q16" s="59">
        <v>0</v>
      </c>
      <c r="R16" s="59">
        <v>0</v>
      </c>
      <c r="S16" s="59">
        <v>0</v>
      </c>
      <c r="T16" s="59">
        <v>1522</v>
      </c>
      <c r="U16" s="59">
        <v>2772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3099</v>
      </c>
    </row>
    <row r="17" spans="1:27" x14ac:dyDescent="0.25">
      <c r="A17" s="38"/>
      <c r="B17" s="19" t="s">
        <v>32</v>
      </c>
      <c r="C17" s="48"/>
      <c r="D17" s="59">
        <v>5.86</v>
      </c>
      <c r="E17" s="59">
        <v>4.16</v>
      </c>
      <c r="F17" s="59">
        <v>5.79</v>
      </c>
      <c r="G17" s="59">
        <v>4.67</v>
      </c>
      <c r="H17" s="59">
        <v>6.16</v>
      </c>
      <c r="I17" s="59">
        <v>5.86</v>
      </c>
      <c r="J17" s="59">
        <v>0.3</v>
      </c>
      <c r="K17" s="59">
        <v>1.45</v>
      </c>
      <c r="L17" s="59">
        <v>3.93</v>
      </c>
      <c r="M17" s="59">
        <v>4.22</v>
      </c>
      <c r="N17" s="59">
        <v>3.92</v>
      </c>
      <c r="O17" s="59">
        <v>3.23</v>
      </c>
      <c r="P17" s="59">
        <v>2.81</v>
      </c>
      <c r="Q17" s="59">
        <v>8.06</v>
      </c>
      <c r="R17" s="59">
        <v>8.99</v>
      </c>
      <c r="S17" s="59">
        <v>8.3000000000000007</v>
      </c>
      <c r="T17" s="59">
        <v>0</v>
      </c>
      <c r="U17" s="59">
        <v>3.11</v>
      </c>
      <c r="V17" s="59">
        <v>4.8</v>
      </c>
      <c r="W17" s="59">
        <v>12.34</v>
      </c>
      <c r="X17" s="59">
        <v>3.72</v>
      </c>
      <c r="Y17" s="59">
        <v>5.75</v>
      </c>
      <c r="Z17" s="59">
        <v>4.6500000000000004</v>
      </c>
      <c r="AA17" s="59">
        <v>3.81</v>
      </c>
    </row>
    <row r="18" spans="1:27" ht="15.75" thickBot="1" x14ac:dyDescent="0.3">
      <c r="A18" s="46"/>
      <c r="B18" s="20" t="s">
        <v>30</v>
      </c>
      <c r="C18" s="49">
        <f>ROUND(SUM(D18:AA18),2)</f>
        <v>72111.649999999994</v>
      </c>
      <c r="D18" s="7">
        <f>D17*D16</f>
        <v>6598.3600000000006</v>
      </c>
      <c r="E18" s="7">
        <f t="shared" ref="E18:AA18" si="1">E17*E16</f>
        <v>1988.48</v>
      </c>
      <c r="F18" s="7">
        <f t="shared" si="1"/>
        <v>0</v>
      </c>
      <c r="G18" s="7">
        <f t="shared" si="1"/>
        <v>0</v>
      </c>
      <c r="H18" s="7">
        <f t="shared" si="1"/>
        <v>0</v>
      </c>
      <c r="I18" s="7">
        <f t="shared" si="1"/>
        <v>0</v>
      </c>
      <c r="J18" s="7">
        <f t="shared" si="1"/>
        <v>151.79999999999998</v>
      </c>
      <c r="K18" s="7">
        <f t="shared" si="1"/>
        <v>3977.35</v>
      </c>
      <c r="L18" s="7">
        <f t="shared" si="1"/>
        <v>9762.1200000000008</v>
      </c>
      <c r="M18" s="7">
        <f t="shared" si="1"/>
        <v>9246.0199999999986</v>
      </c>
      <c r="N18" s="7">
        <f t="shared" si="1"/>
        <v>10050.879999999999</v>
      </c>
      <c r="O18" s="7">
        <f t="shared" si="1"/>
        <v>7761.69</v>
      </c>
      <c r="P18" s="7">
        <f t="shared" si="1"/>
        <v>2146.84</v>
      </c>
      <c r="Q18" s="7">
        <f t="shared" si="1"/>
        <v>0</v>
      </c>
      <c r="R18" s="7">
        <f t="shared" si="1"/>
        <v>0</v>
      </c>
      <c r="S18" s="7">
        <f t="shared" si="1"/>
        <v>0</v>
      </c>
      <c r="T18" s="7">
        <f t="shared" si="1"/>
        <v>0</v>
      </c>
      <c r="U18" s="7">
        <f t="shared" si="1"/>
        <v>8620.92</v>
      </c>
      <c r="V18" s="7">
        <f t="shared" si="1"/>
        <v>0</v>
      </c>
      <c r="W18" s="7">
        <f t="shared" si="1"/>
        <v>0</v>
      </c>
      <c r="X18" s="7">
        <f t="shared" si="1"/>
        <v>0</v>
      </c>
      <c r="Y18" s="7">
        <f t="shared" si="1"/>
        <v>0</v>
      </c>
      <c r="Z18" s="7">
        <f t="shared" si="1"/>
        <v>0</v>
      </c>
      <c r="AA18" s="7">
        <f t="shared" si="1"/>
        <v>11807.19</v>
      </c>
    </row>
    <row r="19" spans="1:27" x14ac:dyDescent="0.25">
      <c r="A19" s="37">
        <v>45172</v>
      </c>
      <c r="B19" s="19" t="s">
        <v>34</v>
      </c>
      <c r="C19" s="50">
        <f>SUM(D19:AA19)</f>
        <v>62099</v>
      </c>
      <c r="D19" s="59">
        <v>3229</v>
      </c>
      <c r="E19" s="59">
        <v>4123</v>
      </c>
      <c r="F19" s="59">
        <v>3529</v>
      </c>
      <c r="G19" s="59">
        <v>4316</v>
      </c>
      <c r="H19" s="59">
        <v>4216</v>
      </c>
      <c r="I19" s="59">
        <v>2537</v>
      </c>
      <c r="J19" s="59">
        <v>6574</v>
      </c>
      <c r="K19" s="59">
        <v>5428</v>
      </c>
      <c r="L19" s="59">
        <v>5515</v>
      </c>
      <c r="M19" s="59">
        <v>7075</v>
      </c>
      <c r="N19" s="59">
        <v>3407</v>
      </c>
      <c r="O19" s="59">
        <v>4479</v>
      </c>
      <c r="P19" s="59">
        <v>5225</v>
      </c>
      <c r="Q19" s="59">
        <v>1090</v>
      </c>
      <c r="R19" s="59">
        <v>1249</v>
      </c>
      <c r="S19" s="59">
        <v>0</v>
      </c>
      <c r="T19" s="59">
        <v>107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>
        <v>0</v>
      </c>
    </row>
    <row r="20" spans="1:27" x14ac:dyDescent="0.25">
      <c r="A20" s="38"/>
      <c r="B20" s="19" t="s">
        <v>32</v>
      </c>
      <c r="C20" s="50"/>
      <c r="D20" s="59">
        <v>3.84</v>
      </c>
      <c r="E20" s="59">
        <v>2.0299999999999998</v>
      </c>
      <c r="F20" s="59">
        <v>2.69</v>
      </c>
      <c r="G20" s="59">
        <v>4.1399999999999997</v>
      </c>
      <c r="H20" s="59">
        <v>2.16</v>
      </c>
      <c r="I20" s="59">
        <v>0</v>
      </c>
      <c r="J20" s="59">
        <v>0.66</v>
      </c>
      <c r="K20" s="59">
        <v>1.43</v>
      </c>
      <c r="L20" s="59">
        <v>1.1399999999999999</v>
      </c>
      <c r="M20" s="59">
        <v>0.86</v>
      </c>
      <c r="N20" s="59">
        <v>2.88</v>
      </c>
      <c r="O20" s="59">
        <v>0.35</v>
      </c>
      <c r="P20" s="59">
        <v>0</v>
      </c>
      <c r="Q20" s="59">
        <v>0</v>
      </c>
      <c r="R20" s="59">
        <v>0</v>
      </c>
      <c r="S20" s="59">
        <v>15.3</v>
      </c>
      <c r="T20" s="59">
        <v>4.67</v>
      </c>
      <c r="U20" s="59">
        <v>0.55000000000000004</v>
      </c>
      <c r="V20" s="59">
        <v>19.55</v>
      </c>
      <c r="W20" s="59">
        <v>16.36</v>
      </c>
      <c r="X20" s="59">
        <v>7.98</v>
      </c>
      <c r="Y20" s="59">
        <v>1.34</v>
      </c>
      <c r="Z20" s="59">
        <v>6.94</v>
      </c>
      <c r="AA20" s="59">
        <v>6.29</v>
      </c>
    </row>
    <row r="21" spans="1:27" ht="15.75" thickBot="1" x14ac:dyDescent="0.3">
      <c r="A21" s="46"/>
      <c r="B21" s="20" t="s">
        <v>30</v>
      </c>
      <c r="C21" s="51">
        <f>ROUND(SUM(D21:AA21),2)</f>
        <v>93588.84</v>
      </c>
      <c r="D21" s="7">
        <f t="shared" ref="D21" si="2">D20*D19</f>
        <v>12399.359999999999</v>
      </c>
      <c r="E21" s="7">
        <f t="shared" ref="E21" si="3">E20*E19</f>
        <v>8369.6899999999987</v>
      </c>
      <c r="F21" s="7">
        <f t="shared" ref="F21" si="4">F20*F19</f>
        <v>9493.01</v>
      </c>
      <c r="G21" s="7">
        <f t="shared" ref="G21" si="5">G20*G19</f>
        <v>17868.239999999998</v>
      </c>
      <c r="H21" s="7">
        <f t="shared" ref="H21" si="6">H20*H19</f>
        <v>9106.5600000000013</v>
      </c>
      <c r="I21" s="7">
        <f t="shared" ref="I21" si="7">I20*I19</f>
        <v>0</v>
      </c>
      <c r="J21" s="7">
        <f t="shared" ref="J21" si="8">J20*J19</f>
        <v>4338.84</v>
      </c>
      <c r="K21" s="7">
        <f t="shared" ref="K21" si="9">K20*K19</f>
        <v>7762.04</v>
      </c>
      <c r="L21" s="7">
        <f t="shared" ref="L21" si="10">L20*L19</f>
        <v>6287.0999999999995</v>
      </c>
      <c r="M21" s="7">
        <f t="shared" ref="M21" si="11">M20*M19</f>
        <v>6084.5</v>
      </c>
      <c r="N21" s="7">
        <f t="shared" ref="N21" si="12">N20*N19</f>
        <v>9812.16</v>
      </c>
      <c r="O21" s="7">
        <f t="shared" ref="O21" si="13">O20*O19</f>
        <v>1567.6499999999999</v>
      </c>
      <c r="P21" s="7">
        <f t="shared" ref="P21" si="14">P20*P19</f>
        <v>0</v>
      </c>
      <c r="Q21" s="7">
        <f t="shared" ref="Q21" si="15">Q20*Q19</f>
        <v>0</v>
      </c>
      <c r="R21" s="7">
        <f t="shared" ref="R21" si="16">R20*R19</f>
        <v>0</v>
      </c>
      <c r="S21" s="7">
        <f t="shared" ref="S21" si="17">S20*S19</f>
        <v>0</v>
      </c>
      <c r="T21" s="7">
        <f t="shared" ref="T21" si="18">T20*T19</f>
        <v>499.69</v>
      </c>
      <c r="U21" s="7">
        <f t="shared" ref="U21" si="19">U20*U19</f>
        <v>0</v>
      </c>
      <c r="V21" s="7">
        <f t="shared" ref="V21" si="20">V20*V19</f>
        <v>0</v>
      </c>
      <c r="W21" s="7">
        <f t="shared" ref="W21" si="21">W20*W19</f>
        <v>0</v>
      </c>
      <c r="X21" s="7">
        <f t="shared" ref="X21" si="22">X20*X19</f>
        <v>0</v>
      </c>
      <c r="Y21" s="7">
        <f t="shared" ref="Y21" si="23">Y20*Y19</f>
        <v>0</v>
      </c>
      <c r="Z21" s="7">
        <f t="shared" ref="Z21" si="24">Z20*Z19</f>
        <v>0</v>
      </c>
      <c r="AA21" s="7">
        <f t="shared" ref="AA21" si="25">AA20*AA19</f>
        <v>0</v>
      </c>
    </row>
    <row r="22" spans="1:27" x14ac:dyDescent="0.25">
      <c r="A22" s="37">
        <v>45173</v>
      </c>
      <c r="B22" s="19" t="s">
        <v>34</v>
      </c>
      <c r="C22" s="50">
        <f>SUM(D22:AA22)</f>
        <v>9181</v>
      </c>
      <c r="D22" s="59">
        <v>571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59">
        <v>2495</v>
      </c>
      <c r="K22" s="59">
        <v>1813</v>
      </c>
      <c r="L22" s="59">
        <v>0</v>
      </c>
      <c r="M22" s="59">
        <v>0</v>
      </c>
      <c r="N22" s="59">
        <v>0</v>
      </c>
      <c r="O22" s="59">
        <v>0</v>
      </c>
      <c r="P22" s="59">
        <v>557</v>
      </c>
      <c r="Q22" s="59">
        <v>1604</v>
      </c>
      <c r="R22" s="59">
        <v>0</v>
      </c>
      <c r="S22" s="59">
        <v>0</v>
      </c>
      <c r="T22" s="59">
        <v>924</v>
      </c>
      <c r="U22" s="59">
        <v>547</v>
      </c>
      <c r="V22" s="59">
        <v>670</v>
      </c>
      <c r="W22" s="59">
        <v>0</v>
      </c>
      <c r="X22" s="59">
        <v>0</v>
      </c>
      <c r="Y22" s="59">
        <v>0</v>
      </c>
      <c r="Z22" s="59">
        <v>0</v>
      </c>
      <c r="AA22" s="59">
        <v>0</v>
      </c>
    </row>
    <row r="23" spans="1:27" x14ac:dyDescent="0.25">
      <c r="A23" s="38"/>
      <c r="B23" s="19" t="s">
        <v>32</v>
      </c>
      <c r="C23" s="50"/>
      <c r="D23" s="59">
        <v>6.1</v>
      </c>
      <c r="E23" s="59">
        <v>14.22</v>
      </c>
      <c r="F23" s="59">
        <v>13.13</v>
      </c>
      <c r="G23" s="59">
        <v>10.93</v>
      </c>
      <c r="H23" s="59">
        <v>9.75</v>
      </c>
      <c r="I23" s="59">
        <v>5.58</v>
      </c>
      <c r="J23" s="59">
        <v>8.17</v>
      </c>
      <c r="K23" s="59">
        <v>2.54</v>
      </c>
      <c r="L23" s="59">
        <v>7.4</v>
      </c>
      <c r="M23" s="59">
        <v>3.07</v>
      </c>
      <c r="N23" s="59">
        <v>11.29</v>
      </c>
      <c r="O23" s="59">
        <v>7.21</v>
      </c>
      <c r="P23" s="59">
        <v>6.67</v>
      </c>
      <c r="Q23" s="59">
        <v>0.71</v>
      </c>
      <c r="R23" s="59">
        <v>8.58</v>
      </c>
      <c r="S23" s="59">
        <v>12.38</v>
      </c>
      <c r="T23" s="59">
        <v>0</v>
      </c>
      <c r="U23" s="59">
        <v>0</v>
      </c>
      <c r="V23" s="59">
        <v>2.89</v>
      </c>
      <c r="W23" s="59">
        <v>15.65</v>
      </c>
      <c r="X23" s="59">
        <v>14.22</v>
      </c>
      <c r="Y23" s="59">
        <v>11.65</v>
      </c>
      <c r="Z23" s="59">
        <v>4.74</v>
      </c>
      <c r="AA23" s="59">
        <v>2.25</v>
      </c>
    </row>
    <row r="24" spans="1:27" ht="15.75" thickBot="1" x14ac:dyDescent="0.3">
      <c r="A24" s="46"/>
      <c r="B24" s="20" t="s">
        <v>30</v>
      </c>
      <c r="C24" s="51">
        <f>ROUND(SUM(D24:AA24),2)</f>
        <v>35262.6</v>
      </c>
      <c r="D24" s="7">
        <f t="shared" ref="D24" si="26">D23*D22</f>
        <v>3483.1</v>
      </c>
      <c r="E24" s="7">
        <f t="shared" ref="E24" si="27">E23*E22</f>
        <v>0</v>
      </c>
      <c r="F24" s="7">
        <f t="shared" ref="F24" si="28">F23*F22</f>
        <v>0</v>
      </c>
      <c r="G24" s="7">
        <f t="shared" ref="G24" si="29">G23*G22</f>
        <v>0</v>
      </c>
      <c r="H24" s="7">
        <f t="shared" ref="H24" si="30">H23*H22</f>
        <v>0</v>
      </c>
      <c r="I24" s="7">
        <f t="shared" ref="I24" si="31">I23*I22</f>
        <v>0</v>
      </c>
      <c r="J24" s="7">
        <f t="shared" ref="J24" si="32">J23*J22</f>
        <v>20384.150000000001</v>
      </c>
      <c r="K24" s="7">
        <f t="shared" ref="K24" si="33">K23*K22</f>
        <v>4605.0200000000004</v>
      </c>
      <c r="L24" s="7">
        <f t="shared" ref="L24" si="34">L23*L22</f>
        <v>0</v>
      </c>
      <c r="M24" s="7">
        <f t="shared" ref="M24" si="35">M23*M22</f>
        <v>0</v>
      </c>
      <c r="N24" s="7">
        <f t="shared" ref="N24" si="36">N23*N22</f>
        <v>0</v>
      </c>
      <c r="O24" s="7">
        <f t="shared" ref="O24" si="37">O23*O22</f>
        <v>0</v>
      </c>
      <c r="P24" s="7">
        <f t="shared" ref="P24" si="38">P23*P22</f>
        <v>3715.19</v>
      </c>
      <c r="Q24" s="7">
        <f t="shared" ref="Q24" si="39">Q23*Q22</f>
        <v>1138.8399999999999</v>
      </c>
      <c r="R24" s="7">
        <f t="shared" ref="R24" si="40">R23*R22</f>
        <v>0</v>
      </c>
      <c r="S24" s="7">
        <f t="shared" ref="S24" si="41">S23*S22</f>
        <v>0</v>
      </c>
      <c r="T24" s="7">
        <f t="shared" ref="T24" si="42">T23*T22</f>
        <v>0</v>
      </c>
      <c r="U24" s="7">
        <f t="shared" ref="U24" si="43">U23*U22</f>
        <v>0</v>
      </c>
      <c r="V24" s="7">
        <f t="shared" ref="V24" si="44">V23*V22</f>
        <v>1936.3000000000002</v>
      </c>
      <c r="W24" s="7">
        <f t="shared" ref="W24" si="45">W23*W22</f>
        <v>0</v>
      </c>
      <c r="X24" s="7">
        <f t="shared" ref="X24" si="46">X23*X22</f>
        <v>0</v>
      </c>
      <c r="Y24" s="7">
        <f t="shared" ref="Y24" si="47">Y23*Y22</f>
        <v>0</v>
      </c>
      <c r="Z24" s="7">
        <f t="shared" ref="Z24" si="48">Z23*Z22</f>
        <v>0</v>
      </c>
      <c r="AA24" s="7">
        <f t="shared" ref="AA24" si="49">AA23*AA22</f>
        <v>0</v>
      </c>
    </row>
    <row r="25" spans="1:27" x14ac:dyDescent="0.25">
      <c r="A25" s="37">
        <v>45174</v>
      </c>
      <c r="B25" s="19" t="s">
        <v>34</v>
      </c>
      <c r="C25" s="50">
        <f>SUM(D25:AA25)</f>
        <v>70374</v>
      </c>
      <c r="D25" s="59">
        <v>1817</v>
      </c>
      <c r="E25" s="59">
        <v>440</v>
      </c>
      <c r="F25" s="59">
        <v>3508</v>
      </c>
      <c r="G25" s="59">
        <v>3146</v>
      </c>
      <c r="H25" s="59">
        <v>4778</v>
      </c>
      <c r="I25" s="59">
        <v>2797</v>
      </c>
      <c r="J25" s="59">
        <v>512</v>
      </c>
      <c r="K25" s="59">
        <v>3536</v>
      </c>
      <c r="L25" s="59">
        <v>3693</v>
      </c>
      <c r="M25" s="59">
        <v>1903</v>
      </c>
      <c r="N25" s="59">
        <v>1012</v>
      </c>
      <c r="O25" s="59">
        <v>888</v>
      </c>
      <c r="P25" s="59">
        <v>1988</v>
      </c>
      <c r="Q25" s="59">
        <v>2532</v>
      </c>
      <c r="R25" s="59">
        <v>1685</v>
      </c>
      <c r="S25" s="59">
        <v>3000</v>
      </c>
      <c r="T25" s="59">
        <v>4285</v>
      </c>
      <c r="U25" s="59">
        <v>4832</v>
      </c>
      <c r="V25" s="59">
        <v>4976</v>
      </c>
      <c r="W25" s="59">
        <v>5006</v>
      </c>
      <c r="X25" s="59">
        <v>2605</v>
      </c>
      <c r="Y25" s="59">
        <v>4323</v>
      </c>
      <c r="Z25" s="59">
        <v>2377</v>
      </c>
      <c r="AA25" s="59">
        <v>4735</v>
      </c>
    </row>
    <row r="26" spans="1:27" x14ac:dyDescent="0.25">
      <c r="A26" s="38"/>
      <c r="B26" s="19" t="s">
        <v>32</v>
      </c>
      <c r="C26" s="50"/>
      <c r="D26" s="59">
        <v>6.35</v>
      </c>
      <c r="E26" s="59">
        <v>0.34</v>
      </c>
      <c r="F26" s="59">
        <v>9.66</v>
      </c>
      <c r="G26" s="59">
        <v>10.61</v>
      </c>
      <c r="H26" s="59">
        <v>6.22</v>
      </c>
      <c r="I26" s="59">
        <v>18.68</v>
      </c>
      <c r="J26" s="59">
        <v>8.9499999999999993</v>
      </c>
      <c r="K26" s="59">
        <v>30.29</v>
      </c>
      <c r="L26" s="59">
        <v>15.73</v>
      </c>
      <c r="M26" s="59">
        <v>11.61</v>
      </c>
      <c r="N26" s="59">
        <v>9.7899999999999991</v>
      </c>
      <c r="O26" s="59">
        <v>0.15</v>
      </c>
      <c r="P26" s="59">
        <v>0</v>
      </c>
      <c r="Q26" s="59">
        <v>0</v>
      </c>
      <c r="R26" s="59">
        <v>0.3</v>
      </c>
      <c r="S26" s="59">
        <v>54.64</v>
      </c>
      <c r="T26" s="59">
        <v>10.51</v>
      </c>
      <c r="U26" s="59">
        <v>0</v>
      </c>
      <c r="V26" s="59">
        <v>7.08</v>
      </c>
      <c r="W26" s="59">
        <v>12.95</v>
      </c>
      <c r="X26" s="59">
        <v>10.79</v>
      </c>
      <c r="Y26" s="59">
        <v>11.74</v>
      </c>
      <c r="Z26" s="59">
        <v>12.34</v>
      </c>
      <c r="AA26" s="59">
        <v>7.78</v>
      </c>
    </row>
    <row r="27" spans="1:27" ht="15.75" thickBot="1" x14ac:dyDescent="0.3">
      <c r="A27" s="46"/>
      <c r="B27" s="20" t="s">
        <v>30</v>
      </c>
      <c r="C27" s="51">
        <f>ROUND(SUM(D27:AA27),2)</f>
        <v>817383.33</v>
      </c>
      <c r="D27" s="7">
        <f t="shared" ref="D27" si="50">D26*D25</f>
        <v>11537.949999999999</v>
      </c>
      <c r="E27" s="7">
        <f t="shared" ref="E27" si="51">E26*E25</f>
        <v>149.60000000000002</v>
      </c>
      <c r="F27" s="7">
        <f t="shared" ref="F27" si="52">F26*F25</f>
        <v>33887.279999999999</v>
      </c>
      <c r="G27" s="7">
        <f t="shared" ref="G27" si="53">G26*G25</f>
        <v>33379.06</v>
      </c>
      <c r="H27" s="7">
        <f t="shared" ref="H27" si="54">H26*H25</f>
        <v>29719.16</v>
      </c>
      <c r="I27" s="7">
        <f t="shared" ref="I27" si="55">I26*I25</f>
        <v>52247.96</v>
      </c>
      <c r="J27" s="7">
        <f t="shared" ref="J27" si="56">J26*J25</f>
        <v>4582.3999999999996</v>
      </c>
      <c r="K27" s="7">
        <f t="shared" ref="K27" si="57">K26*K25</f>
        <v>107105.44</v>
      </c>
      <c r="L27" s="7">
        <f t="shared" ref="L27" si="58">L26*L25</f>
        <v>58090.89</v>
      </c>
      <c r="M27" s="7">
        <f t="shared" ref="M27" si="59">M26*M25</f>
        <v>22093.829999999998</v>
      </c>
      <c r="N27" s="7">
        <f t="shared" ref="N27" si="60">N26*N25</f>
        <v>9907.48</v>
      </c>
      <c r="O27" s="7">
        <f t="shared" ref="O27" si="61">O26*O25</f>
        <v>133.19999999999999</v>
      </c>
      <c r="P27" s="7">
        <f t="shared" ref="P27" si="62">P26*P25</f>
        <v>0</v>
      </c>
      <c r="Q27" s="7">
        <f t="shared" ref="Q27" si="63">Q26*Q25</f>
        <v>0</v>
      </c>
      <c r="R27" s="7">
        <f t="shared" ref="R27" si="64">R26*R25</f>
        <v>505.5</v>
      </c>
      <c r="S27" s="7">
        <f t="shared" ref="S27" si="65">S26*S25</f>
        <v>163920</v>
      </c>
      <c r="T27" s="7">
        <f t="shared" ref="T27" si="66">T26*T25</f>
        <v>45035.35</v>
      </c>
      <c r="U27" s="7">
        <f t="shared" ref="U27" si="67">U26*U25</f>
        <v>0</v>
      </c>
      <c r="V27" s="7">
        <f t="shared" ref="V27" si="68">V26*V25</f>
        <v>35230.080000000002</v>
      </c>
      <c r="W27" s="7">
        <f t="shared" ref="W27" si="69">W26*W25</f>
        <v>64827.7</v>
      </c>
      <c r="X27" s="7">
        <f t="shared" ref="X27" si="70">X26*X25</f>
        <v>28107.949999999997</v>
      </c>
      <c r="Y27" s="7">
        <f t="shared" ref="Y27" si="71">Y26*Y25</f>
        <v>50752.020000000004</v>
      </c>
      <c r="Z27" s="7">
        <f t="shared" ref="Z27" si="72">Z26*Z25</f>
        <v>29332.18</v>
      </c>
      <c r="AA27" s="7">
        <f t="shared" ref="AA27" si="73">AA26*AA25</f>
        <v>36838.300000000003</v>
      </c>
    </row>
    <row r="28" spans="1:27" x14ac:dyDescent="0.25">
      <c r="A28" s="37">
        <v>45175</v>
      </c>
      <c r="B28" s="19" t="s">
        <v>34</v>
      </c>
      <c r="C28" s="50">
        <f>SUM(D28:AA28)</f>
        <v>73729</v>
      </c>
      <c r="D28" s="59">
        <v>4312</v>
      </c>
      <c r="E28" s="59">
        <v>5403</v>
      </c>
      <c r="F28" s="59">
        <v>7195</v>
      </c>
      <c r="G28" s="59">
        <v>5260</v>
      </c>
      <c r="H28" s="59">
        <v>5527</v>
      </c>
      <c r="I28" s="59">
        <v>5335</v>
      </c>
      <c r="J28" s="59">
        <v>5031</v>
      </c>
      <c r="K28" s="59">
        <v>5353</v>
      </c>
      <c r="L28" s="59">
        <v>2203</v>
      </c>
      <c r="M28" s="59">
        <v>2813</v>
      </c>
      <c r="N28" s="59">
        <v>3217</v>
      </c>
      <c r="O28" s="59">
        <v>3299</v>
      </c>
      <c r="P28" s="59">
        <v>2076</v>
      </c>
      <c r="Q28" s="59">
        <v>0</v>
      </c>
      <c r="R28" s="59">
        <v>0</v>
      </c>
      <c r="S28" s="59">
        <v>0</v>
      </c>
      <c r="T28" s="59">
        <v>1369</v>
      </c>
      <c r="U28" s="59">
        <v>3419</v>
      </c>
      <c r="V28" s="59">
        <v>3908</v>
      </c>
      <c r="W28" s="59">
        <v>4874</v>
      </c>
      <c r="X28" s="59">
        <v>3019</v>
      </c>
      <c r="Y28" s="59">
        <v>116</v>
      </c>
      <c r="Z28" s="59">
        <v>0</v>
      </c>
      <c r="AA28" s="59">
        <v>0</v>
      </c>
    </row>
    <row r="29" spans="1:27" x14ac:dyDescent="0.25">
      <c r="A29" s="38"/>
      <c r="B29" s="19" t="s">
        <v>32</v>
      </c>
      <c r="C29" s="50"/>
      <c r="D29" s="59">
        <v>9.15</v>
      </c>
      <c r="E29" s="59">
        <v>9.4</v>
      </c>
      <c r="F29" s="59">
        <v>10.77</v>
      </c>
      <c r="G29" s="59">
        <v>11.06</v>
      </c>
      <c r="H29" s="59">
        <v>9.49</v>
      </c>
      <c r="I29" s="59">
        <v>4.7699999999999996</v>
      </c>
      <c r="J29" s="59">
        <v>10.33</v>
      </c>
      <c r="K29" s="59">
        <v>8.1</v>
      </c>
      <c r="L29" s="59">
        <v>6.99</v>
      </c>
      <c r="M29" s="59">
        <v>3.06</v>
      </c>
      <c r="N29" s="59">
        <v>3.88</v>
      </c>
      <c r="O29" s="59">
        <v>6.29</v>
      </c>
      <c r="P29" s="59">
        <v>1.77</v>
      </c>
      <c r="Q29" s="59">
        <v>9.2100000000000009</v>
      </c>
      <c r="R29" s="59">
        <v>15.06</v>
      </c>
      <c r="S29" s="59">
        <v>48.39</v>
      </c>
      <c r="T29" s="59">
        <v>55.7</v>
      </c>
      <c r="U29" s="59">
        <v>4.9800000000000004</v>
      </c>
      <c r="V29" s="59">
        <v>9.25</v>
      </c>
      <c r="W29" s="59">
        <v>6.97</v>
      </c>
      <c r="X29" s="59">
        <v>3.41</v>
      </c>
      <c r="Y29" s="59">
        <v>7.9</v>
      </c>
      <c r="Z29" s="59">
        <v>0.21</v>
      </c>
      <c r="AA29" s="59">
        <v>3.2</v>
      </c>
    </row>
    <row r="30" spans="1:27" ht="15.75" thickBot="1" x14ac:dyDescent="0.3">
      <c r="A30" s="46"/>
      <c r="B30" s="20" t="s">
        <v>30</v>
      </c>
      <c r="C30" s="51">
        <f>ROUND(SUM(D30:AA30),2)</f>
        <v>634663.29</v>
      </c>
      <c r="D30" s="7">
        <f t="shared" ref="D30" si="74">D29*D28</f>
        <v>39454.800000000003</v>
      </c>
      <c r="E30" s="7">
        <f t="shared" ref="E30" si="75">E29*E28</f>
        <v>50788.200000000004</v>
      </c>
      <c r="F30" s="7">
        <f t="shared" ref="F30" si="76">F29*F28</f>
        <v>77490.149999999994</v>
      </c>
      <c r="G30" s="7">
        <f t="shared" ref="G30" si="77">G29*G28</f>
        <v>58175.600000000006</v>
      </c>
      <c r="H30" s="7">
        <f t="shared" ref="H30" si="78">H29*H28</f>
        <v>52451.23</v>
      </c>
      <c r="I30" s="7">
        <f t="shared" ref="I30" si="79">I29*I28</f>
        <v>25447.949999999997</v>
      </c>
      <c r="J30" s="7">
        <f t="shared" ref="J30" si="80">J29*J28</f>
        <v>51970.23</v>
      </c>
      <c r="K30" s="7">
        <f t="shared" ref="K30" si="81">K29*K28</f>
        <v>43359.299999999996</v>
      </c>
      <c r="L30" s="7">
        <f t="shared" ref="L30" si="82">L29*L28</f>
        <v>15398.970000000001</v>
      </c>
      <c r="M30" s="7">
        <f t="shared" ref="M30" si="83">M29*M28</f>
        <v>8607.7800000000007</v>
      </c>
      <c r="N30" s="7">
        <f t="shared" ref="N30" si="84">N29*N28</f>
        <v>12481.96</v>
      </c>
      <c r="O30" s="7">
        <f t="shared" ref="O30" si="85">O29*O28</f>
        <v>20750.71</v>
      </c>
      <c r="P30" s="7">
        <f t="shared" ref="P30" si="86">P29*P28</f>
        <v>3674.52</v>
      </c>
      <c r="Q30" s="7">
        <f t="shared" ref="Q30" si="87">Q29*Q28</f>
        <v>0</v>
      </c>
      <c r="R30" s="7">
        <f t="shared" ref="R30" si="88">R29*R28</f>
        <v>0</v>
      </c>
      <c r="S30" s="7">
        <f t="shared" ref="S30" si="89">S29*S28</f>
        <v>0</v>
      </c>
      <c r="T30" s="7">
        <f t="shared" ref="T30" si="90">T29*T28</f>
        <v>76253.3</v>
      </c>
      <c r="U30" s="7">
        <f t="shared" ref="U30" si="91">U29*U28</f>
        <v>17026.620000000003</v>
      </c>
      <c r="V30" s="7">
        <f t="shared" ref="V30" si="92">V29*V28</f>
        <v>36149</v>
      </c>
      <c r="W30" s="7">
        <f t="shared" ref="W30" si="93">W29*W28</f>
        <v>33971.78</v>
      </c>
      <c r="X30" s="7">
        <f t="shared" ref="X30" si="94">X29*X28</f>
        <v>10294.790000000001</v>
      </c>
      <c r="Y30" s="7">
        <f t="shared" ref="Y30" si="95">Y29*Y28</f>
        <v>916.40000000000009</v>
      </c>
      <c r="Z30" s="7">
        <f t="shared" ref="Z30" si="96">Z29*Z28</f>
        <v>0</v>
      </c>
      <c r="AA30" s="7">
        <f t="shared" ref="AA30" si="97">AA29*AA28</f>
        <v>0</v>
      </c>
    </row>
    <row r="31" spans="1:27" x14ac:dyDescent="0.25">
      <c r="A31" s="37">
        <v>45176</v>
      </c>
      <c r="B31" s="19" t="s">
        <v>34</v>
      </c>
      <c r="C31" s="50">
        <f>SUM(D31:AA31)</f>
        <v>7530</v>
      </c>
      <c r="D31" s="59">
        <v>2509</v>
      </c>
      <c r="E31" s="59">
        <v>0</v>
      </c>
      <c r="F31" s="59">
        <v>60</v>
      </c>
      <c r="G31" s="59">
        <v>0</v>
      </c>
      <c r="H31" s="59">
        <v>2408</v>
      </c>
      <c r="I31" s="59">
        <v>0</v>
      </c>
      <c r="J31" s="59">
        <v>0</v>
      </c>
      <c r="K31" s="59">
        <v>78</v>
      </c>
      <c r="L31" s="59">
        <v>2475</v>
      </c>
      <c r="M31" s="59">
        <v>0</v>
      </c>
      <c r="N31" s="59">
        <v>0</v>
      </c>
      <c r="O31" s="59">
        <v>0</v>
      </c>
      <c r="P31" s="59">
        <v>0</v>
      </c>
      <c r="Q31" s="59">
        <v>0</v>
      </c>
      <c r="R31" s="59">
        <v>0</v>
      </c>
      <c r="S31" s="59">
        <v>0</v>
      </c>
      <c r="T31" s="59">
        <v>0</v>
      </c>
      <c r="U31" s="59">
        <v>0</v>
      </c>
      <c r="V31" s="59">
        <v>0</v>
      </c>
      <c r="W31" s="59">
        <v>0</v>
      </c>
      <c r="X31" s="59">
        <v>0</v>
      </c>
      <c r="Y31" s="59">
        <v>0</v>
      </c>
      <c r="Z31" s="59">
        <v>0</v>
      </c>
      <c r="AA31" s="59">
        <v>0</v>
      </c>
    </row>
    <row r="32" spans="1:27" x14ac:dyDescent="0.25">
      <c r="A32" s="38"/>
      <c r="B32" s="19" t="s">
        <v>32</v>
      </c>
      <c r="C32" s="50"/>
      <c r="D32" s="59">
        <v>2.46</v>
      </c>
      <c r="E32" s="59">
        <v>14.19</v>
      </c>
      <c r="F32" s="59">
        <v>11.08</v>
      </c>
      <c r="G32" s="59">
        <v>11.7</v>
      </c>
      <c r="H32" s="59">
        <v>12.87</v>
      </c>
      <c r="I32" s="59">
        <v>14.61</v>
      </c>
      <c r="J32" s="59">
        <v>15.51</v>
      </c>
      <c r="K32" s="59">
        <v>12.56</v>
      </c>
      <c r="L32" s="59">
        <v>10.7</v>
      </c>
      <c r="M32" s="59">
        <v>14.66</v>
      </c>
      <c r="N32" s="59">
        <v>17.96</v>
      </c>
      <c r="O32" s="59">
        <v>2.76</v>
      </c>
      <c r="P32" s="59">
        <v>10.02</v>
      </c>
      <c r="Q32" s="59">
        <v>13.4</v>
      </c>
      <c r="R32" s="59">
        <v>6.58</v>
      </c>
      <c r="S32" s="59">
        <v>45.84</v>
      </c>
      <c r="T32" s="59">
        <v>47.54</v>
      </c>
      <c r="U32" s="59">
        <v>9.4700000000000006</v>
      </c>
      <c r="V32" s="59">
        <v>9.76</v>
      </c>
      <c r="W32" s="59">
        <v>1.52</v>
      </c>
      <c r="X32" s="59">
        <v>17.04</v>
      </c>
      <c r="Y32" s="59">
        <v>13.99</v>
      </c>
      <c r="Z32" s="59">
        <v>16.510000000000002</v>
      </c>
      <c r="AA32" s="59">
        <v>9.39</v>
      </c>
    </row>
    <row r="33" spans="1:27" ht="15.75" thickBot="1" x14ac:dyDescent="0.3">
      <c r="A33" s="46"/>
      <c r="B33" s="20" t="s">
        <v>30</v>
      </c>
      <c r="C33" s="51">
        <f>ROUND(SUM(D33:AA33),2)</f>
        <v>65290.080000000002</v>
      </c>
      <c r="D33" s="7">
        <f t="shared" ref="D33" si="98">D32*D31</f>
        <v>6172.14</v>
      </c>
      <c r="E33" s="7">
        <f t="shared" ref="E33" si="99">E32*E31</f>
        <v>0</v>
      </c>
      <c r="F33" s="7">
        <f t="shared" ref="F33" si="100">F32*F31</f>
        <v>664.8</v>
      </c>
      <c r="G33" s="7">
        <f t="shared" ref="G33" si="101">G32*G31</f>
        <v>0</v>
      </c>
      <c r="H33" s="7">
        <f t="shared" ref="H33" si="102">H32*H31</f>
        <v>30990.959999999999</v>
      </c>
      <c r="I33" s="7">
        <f t="shared" ref="I33" si="103">I32*I31</f>
        <v>0</v>
      </c>
      <c r="J33" s="7">
        <f t="shared" ref="J33" si="104">J32*J31</f>
        <v>0</v>
      </c>
      <c r="K33" s="7">
        <f t="shared" ref="K33" si="105">K32*K31</f>
        <v>979.68000000000006</v>
      </c>
      <c r="L33" s="7">
        <f t="shared" ref="L33" si="106">L32*L31</f>
        <v>26482.5</v>
      </c>
      <c r="M33" s="7">
        <f t="shared" ref="M33" si="107">M32*M31</f>
        <v>0</v>
      </c>
      <c r="N33" s="7">
        <f t="shared" ref="N33" si="108">N32*N31</f>
        <v>0</v>
      </c>
      <c r="O33" s="7">
        <f t="shared" ref="O33" si="109">O32*O31</f>
        <v>0</v>
      </c>
      <c r="P33" s="7">
        <f t="shared" ref="P33" si="110">P32*P31</f>
        <v>0</v>
      </c>
      <c r="Q33" s="7">
        <f t="shared" ref="Q33" si="111">Q32*Q31</f>
        <v>0</v>
      </c>
      <c r="R33" s="7">
        <f t="shared" ref="R33" si="112">R32*R31</f>
        <v>0</v>
      </c>
      <c r="S33" s="7">
        <f t="shared" ref="S33" si="113">S32*S31</f>
        <v>0</v>
      </c>
      <c r="T33" s="7">
        <f t="shared" ref="T33" si="114">T32*T31</f>
        <v>0</v>
      </c>
      <c r="U33" s="7">
        <f t="shared" ref="U33" si="115">U32*U31</f>
        <v>0</v>
      </c>
      <c r="V33" s="7">
        <f t="shared" ref="V33" si="116">V32*V31</f>
        <v>0</v>
      </c>
      <c r="W33" s="7">
        <f t="shared" ref="W33" si="117">W32*W31</f>
        <v>0</v>
      </c>
      <c r="X33" s="7">
        <f t="shared" ref="X33" si="118">X32*X31</f>
        <v>0</v>
      </c>
      <c r="Y33" s="7">
        <f t="shared" ref="Y33" si="119">Y32*Y31</f>
        <v>0</v>
      </c>
      <c r="Z33" s="7">
        <f t="shared" ref="Z33" si="120">Z32*Z31</f>
        <v>0</v>
      </c>
      <c r="AA33" s="7">
        <f t="shared" ref="AA33" si="121">AA32*AA31</f>
        <v>0</v>
      </c>
    </row>
    <row r="34" spans="1:27" x14ac:dyDescent="0.25">
      <c r="A34" s="37">
        <v>45177</v>
      </c>
      <c r="B34" s="19" t="s">
        <v>34</v>
      </c>
      <c r="C34" s="50">
        <f>SUM(D34:AA34)</f>
        <v>7385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2445</v>
      </c>
      <c r="J34" s="59">
        <v>0</v>
      </c>
      <c r="K34" s="59">
        <v>1672</v>
      </c>
      <c r="L34" s="59">
        <v>0</v>
      </c>
      <c r="M34" s="59">
        <v>0</v>
      </c>
      <c r="N34" s="59">
        <v>0</v>
      </c>
      <c r="O34" s="59">
        <v>1613</v>
      </c>
      <c r="P34" s="59">
        <v>0</v>
      </c>
      <c r="Q34" s="59">
        <v>1064</v>
      </c>
      <c r="R34" s="59">
        <v>144</v>
      </c>
      <c r="S34" s="59">
        <v>447</v>
      </c>
      <c r="T34" s="59">
        <v>0</v>
      </c>
      <c r="U34" s="59">
        <v>0</v>
      </c>
      <c r="V34" s="59">
        <v>0</v>
      </c>
      <c r="W34" s="59">
        <v>0</v>
      </c>
      <c r="X34" s="59">
        <v>0</v>
      </c>
      <c r="Y34" s="59">
        <v>0</v>
      </c>
      <c r="Z34" s="59">
        <v>0</v>
      </c>
      <c r="AA34" s="59">
        <v>0</v>
      </c>
    </row>
    <row r="35" spans="1:27" x14ac:dyDescent="0.25">
      <c r="A35" s="38"/>
      <c r="B35" s="19" t="s">
        <v>32</v>
      </c>
      <c r="C35" s="50"/>
      <c r="D35" s="59">
        <v>11.13</v>
      </c>
      <c r="E35" s="59">
        <v>13.42</v>
      </c>
      <c r="F35" s="59">
        <v>14.9</v>
      </c>
      <c r="G35" s="59">
        <v>14.02</v>
      </c>
      <c r="H35" s="59">
        <v>13.18</v>
      </c>
      <c r="I35" s="59">
        <v>13.17</v>
      </c>
      <c r="J35" s="59">
        <v>17</v>
      </c>
      <c r="K35" s="59">
        <v>13.39</v>
      </c>
      <c r="L35" s="59">
        <v>14.72</v>
      </c>
      <c r="M35" s="59">
        <v>13.78</v>
      </c>
      <c r="N35" s="59">
        <v>13.37</v>
      </c>
      <c r="O35" s="59">
        <v>12.8</v>
      </c>
      <c r="P35" s="59">
        <v>3.66</v>
      </c>
      <c r="Q35" s="59">
        <v>10.62</v>
      </c>
      <c r="R35" s="59">
        <v>12.48</v>
      </c>
      <c r="S35" s="59">
        <v>58.95</v>
      </c>
      <c r="T35" s="59">
        <v>12.79</v>
      </c>
      <c r="U35" s="59">
        <v>9.51</v>
      </c>
      <c r="V35" s="59">
        <v>8.1199999999999992</v>
      </c>
      <c r="W35" s="59">
        <v>1.01</v>
      </c>
      <c r="X35" s="59">
        <v>18.46</v>
      </c>
      <c r="Y35" s="59">
        <v>6.96</v>
      </c>
      <c r="Z35" s="59">
        <v>3.33</v>
      </c>
      <c r="AA35" s="59">
        <v>20.78</v>
      </c>
    </row>
    <row r="36" spans="1:27" ht="15.75" thickBot="1" x14ac:dyDescent="0.3">
      <c r="A36" s="46"/>
      <c r="B36" s="20" t="s">
        <v>30</v>
      </c>
      <c r="C36" s="51">
        <f>ROUND(SUM(D36:AA36),2)</f>
        <v>114682.58</v>
      </c>
      <c r="D36" s="7">
        <f t="shared" ref="D36" si="122">D35*D34</f>
        <v>0</v>
      </c>
      <c r="E36" s="7">
        <f t="shared" ref="E36" si="123">E35*E34</f>
        <v>0</v>
      </c>
      <c r="F36" s="7">
        <f t="shared" ref="F36" si="124">F35*F34</f>
        <v>0</v>
      </c>
      <c r="G36" s="7">
        <f t="shared" ref="G36" si="125">G35*G34</f>
        <v>0</v>
      </c>
      <c r="H36" s="7">
        <f t="shared" ref="H36" si="126">H35*H34</f>
        <v>0</v>
      </c>
      <c r="I36" s="7">
        <f t="shared" ref="I36" si="127">I35*I34</f>
        <v>32200.65</v>
      </c>
      <c r="J36" s="7">
        <f t="shared" ref="J36" si="128">J35*J34</f>
        <v>0</v>
      </c>
      <c r="K36" s="7">
        <f t="shared" ref="K36" si="129">K35*K34</f>
        <v>22388.080000000002</v>
      </c>
      <c r="L36" s="7">
        <f t="shared" ref="L36" si="130">L35*L34</f>
        <v>0</v>
      </c>
      <c r="M36" s="7">
        <f t="shared" ref="M36" si="131">M35*M34</f>
        <v>0</v>
      </c>
      <c r="N36" s="7">
        <f t="shared" ref="N36" si="132">N35*N34</f>
        <v>0</v>
      </c>
      <c r="O36" s="7">
        <f t="shared" ref="O36" si="133">O35*O34</f>
        <v>20646.400000000001</v>
      </c>
      <c r="P36" s="7">
        <f t="shared" ref="P36" si="134">P35*P34</f>
        <v>0</v>
      </c>
      <c r="Q36" s="7">
        <f t="shared" ref="Q36" si="135">Q35*Q34</f>
        <v>11299.679999999998</v>
      </c>
      <c r="R36" s="7">
        <f t="shared" ref="R36" si="136">R35*R34</f>
        <v>1797.1200000000001</v>
      </c>
      <c r="S36" s="7">
        <f t="shared" ref="S36" si="137">S35*S34</f>
        <v>26350.65</v>
      </c>
      <c r="T36" s="7">
        <f t="shared" ref="T36" si="138">T35*T34</f>
        <v>0</v>
      </c>
      <c r="U36" s="7">
        <f t="shared" ref="U36" si="139">U35*U34</f>
        <v>0</v>
      </c>
      <c r="V36" s="7">
        <f t="shared" ref="V36" si="140">V35*V34</f>
        <v>0</v>
      </c>
      <c r="W36" s="7">
        <f t="shared" ref="W36" si="141">W35*W34</f>
        <v>0</v>
      </c>
      <c r="X36" s="7">
        <f t="shared" ref="X36" si="142">X35*X34</f>
        <v>0</v>
      </c>
      <c r="Y36" s="7">
        <f t="shared" ref="Y36" si="143">Y35*Y34</f>
        <v>0</v>
      </c>
      <c r="Z36" s="7">
        <f t="shared" ref="Z36" si="144">Z35*Z34</f>
        <v>0</v>
      </c>
      <c r="AA36" s="7">
        <f t="shared" ref="AA36" si="145">AA35*AA34</f>
        <v>0</v>
      </c>
    </row>
    <row r="37" spans="1:27" x14ac:dyDescent="0.25">
      <c r="A37" s="37">
        <v>45178</v>
      </c>
      <c r="B37" s="19" t="s">
        <v>34</v>
      </c>
      <c r="C37" s="50">
        <f>SUM(D37:AA37)</f>
        <v>19745</v>
      </c>
      <c r="D37" s="59">
        <v>0</v>
      </c>
      <c r="E37" s="59">
        <v>0</v>
      </c>
      <c r="F37" s="59">
        <v>0</v>
      </c>
      <c r="G37" s="59">
        <v>1340</v>
      </c>
      <c r="H37" s="59">
        <v>254</v>
      </c>
      <c r="I37" s="59">
        <v>1734</v>
      </c>
      <c r="J37" s="59">
        <v>1352</v>
      </c>
      <c r="K37" s="59">
        <v>0</v>
      </c>
      <c r="L37" s="59">
        <v>486</v>
      </c>
      <c r="M37" s="59">
        <v>1373</v>
      </c>
      <c r="N37" s="59">
        <v>1009</v>
      </c>
      <c r="O37" s="59">
        <v>995</v>
      </c>
      <c r="P37" s="59">
        <v>0</v>
      </c>
      <c r="Q37" s="59">
        <v>288</v>
      </c>
      <c r="R37" s="59">
        <v>0</v>
      </c>
      <c r="S37" s="59">
        <v>145</v>
      </c>
      <c r="T37" s="59">
        <v>120</v>
      </c>
      <c r="U37" s="59">
        <v>2469</v>
      </c>
      <c r="V37" s="59">
        <v>676</v>
      </c>
      <c r="W37" s="59">
        <v>616</v>
      </c>
      <c r="X37" s="59">
        <v>2613</v>
      </c>
      <c r="Y37" s="59">
        <v>1280</v>
      </c>
      <c r="Z37" s="59">
        <v>1034</v>
      </c>
      <c r="AA37" s="59">
        <v>1961</v>
      </c>
    </row>
    <row r="38" spans="1:27" x14ac:dyDescent="0.25">
      <c r="A38" s="38"/>
      <c r="B38" s="19" t="s">
        <v>32</v>
      </c>
      <c r="C38" s="50"/>
      <c r="D38" s="59">
        <v>20.16</v>
      </c>
      <c r="E38" s="59">
        <v>5.92</v>
      </c>
      <c r="F38" s="59">
        <v>4.6100000000000003</v>
      </c>
      <c r="G38" s="59">
        <v>0.09</v>
      </c>
      <c r="H38" s="59">
        <v>1.1200000000000001</v>
      </c>
      <c r="I38" s="59">
        <v>8.34</v>
      </c>
      <c r="J38" s="59">
        <v>6.08</v>
      </c>
      <c r="K38" s="59">
        <v>11.81</v>
      </c>
      <c r="L38" s="59">
        <v>6.48</v>
      </c>
      <c r="M38" s="59">
        <v>6.49</v>
      </c>
      <c r="N38" s="59">
        <v>4.3600000000000003</v>
      </c>
      <c r="O38" s="59">
        <v>0</v>
      </c>
      <c r="P38" s="59">
        <v>12.4</v>
      </c>
      <c r="Q38" s="59">
        <v>4.88</v>
      </c>
      <c r="R38" s="59">
        <v>9.09</v>
      </c>
      <c r="S38" s="59">
        <v>1.56</v>
      </c>
      <c r="T38" s="59">
        <v>1.86</v>
      </c>
      <c r="U38" s="59">
        <v>2.66</v>
      </c>
      <c r="V38" s="59">
        <v>5.15</v>
      </c>
      <c r="W38" s="59">
        <v>1.3</v>
      </c>
      <c r="X38" s="59">
        <v>6.87</v>
      </c>
      <c r="Y38" s="59">
        <v>4.38</v>
      </c>
      <c r="Z38" s="59">
        <v>2.67</v>
      </c>
      <c r="AA38" s="59">
        <v>3.29</v>
      </c>
    </row>
    <row r="39" spans="1:27" ht="15.75" thickBot="1" x14ac:dyDescent="0.3">
      <c r="A39" s="46"/>
      <c r="B39" s="20" t="s">
        <v>30</v>
      </c>
      <c r="C39" s="51">
        <f>ROUND(SUM(D39:AA39),2)</f>
        <v>85020.85</v>
      </c>
      <c r="D39" s="7">
        <f t="shared" ref="D39" si="146">D38*D37</f>
        <v>0</v>
      </c>
      <c r="E39" s="7">
        <f t="shared" ref="E39" si="147">E38*E37</f>
        <v>0</v>
      </c>
      <c r="F39" s="7">
        <f t="shared" ref="F39" si="148">F38*F37</f>
        <v>0</v>
      </c>
      <c r="G39" s="7">
        <f t="shared" ref="G39" si="149">G38*G37</f>
        <v>120.6</v>
      </c>
      <c r="H39" s="7">
        <f t="shared" ref="H39" si="150">H38*H37</f>
        <v>284.48</v>
      </c>
      <c r="I39" s="7">
        <f t="shared" ref="I39" si="151">I38*I37</f>
        <v>14461.56</v>
      </c>
      <c r="J39" s="7">
        <f t="shared" ref="J39" si="152">J38*J37</f>
        <v>8220.16</v>
      </c>
      <c r="K39" s="7">
        <f t="shared" ref="K39" si="153">K38*K37</f>
        <v>0</v>
      </c>
      <c r="L39" s="7">
        <f t="shared" ref="L39" si="154">L38*L37</f>
        <v>3149.28</v>
      </c>
      <c r="M39" s="7">
        <f t="shared" ref="M39" si="155">M38*M37</f>
        <v>8910.77</v>
      </c>
      <c r="N39" s="7">
        <f t="shared" ref="N39" si="156">N38*N37</f>
        <v>4399.2400000000007</v>
      </c>
      <c r="O39" s="7">
        <f t="shared" ref="O39" si="157">O38*O37</f>
        <v>0</v>
      </c>
      <c r="P39" s="7">
        <f t="shared" ref="P39" si="158">P38*P37</f>
        <v>0</v>
      </c>
      <c r="Q39" s="7">
        <f t="shared" ref="Q39" si="159">Q38*Q37</f>
        <v>1405.44</v>
      </c>
      <c r="R39" s="7">
        <f t="shared" ref="R39" si="160">R38*R37</f>
        <v>0</v>
      </c>
      <c r="S39" s="7">
        <f t="shared" ref="S39" si="161">S38*S37</f>
        <v>226.20000000000002</v>
      </c>
      <c r="T39" s="7">
        <f t="shared" ref="T39" si="162">T38*T37</f>
        <v>223.20000000000002</v>
      </c>
      <c r="U39" s="7">
        <f t="shared" ref="U39" si="163">U38*U37</f>
        <v>6567.54</v>
      </c>
      <c r="V39" s="7">
        <f t="shared" ref="V39" si="164">V38*V37</f>
        <v>3481.4</v>
      </c>
      <c r="W39" s="7">
        <f t="shared" ref="W39" si="165">W38*W37</f>
        <v>800.80000000000007</v>
      </c>
      <c r="X39" s="7">
        <f t="shared" ref="X39" si="166">X38*X37</f>
        <v>17951.310000000001</v>
      </c>
      <c r="Y39" s="7">
        <f t="shared" ref="Y39" si="167">Y38*Y37</f>
        <v>5606.4</v>
      </c>
      <c r="Z39" s="7">
        <f t="shared" ref="Z39" si="168">Z38*Z37</f>
        <v>2760.7799999999997</v>
      </c>
      <c r="AA39" s="7">
        <f t="shared" ref="AA39" si="169">AA38*AA37</f>
        <v>6451.6900000000005</v>
      </c>
    </row>
    <row r="40" spans="1:27" x14ac:dyDescent="0.25">
      <c r="A40" s="37">
        <v>45179</v>
      </c>
      <c r="B40" s="19" t="s">
        <v>34</v>
      </c>
      <c r="C40" s="50">
        <f>SUM(D40:AA40)</f>
        <v>73587</v>
      </c>
      <c r="D40" s="59">
        <v>2887</v>
      </c>
      <c r="E40" s="59">
        <v>2817</v>
      </c>
      <c r="F40" s="59">
        <v>2871</v>
      </c>
      <c r="G40" s="59">
        <v>4813</v>
      </c>
      <c r="H40" s="59">
        <v>1319</v>
      </c>
      <c r="I40" s="59">
        <v>1030</v>
      </c>
      <c r="J40" s="59">
        <v>2492</v>
      </c>
      <c r="K40" s="59">
        <v>0</v>
      </c>
      <c r="L40" s="59">
        <v>3000</v>
      </c>
      <c r="M40" s="59">
        <v>6516</v>
      </c>
      <c r="N40" s="59">
        <v>5835</v>
      </c>
      <c r="O40" s="59">
        <v>5205</v>
      </c>
      <c r="P40" s="59">
        <v>3582</v>
      </c>
      <c r="Q40" s="59">
        <v>5829</v>
      </c>
      <c r="R40" s="59">
        <v>3996</v>
      </c>
      <c r="S40" s="59">
        <v>2222</v>
      </c>
      <c r="T40" s="59">
        <v>274</v>
      </c>
      <c r="U40" s="59">
        <v>649</v>
      </c>
      <c r="V40" s="59">
        <v>3512</v>
      </c>
      <c r="W40" s="59">
        <v>3710</v>
      </c>
      <c r="X40" s="59">
        <v>3951</v>
      </c>
      <c r="Y40" s="59">
        <v>1964</v>
      </c>
      <c r="Z40" s="59">
        <v>2488</v>
      </c>
      <c r="AA40" s="59">
        <v>2625</v>
      </c>
    </row>
    <row r="41" spans="1:27" x14ac:dyDescent="0.25">
      <c r="A41" s="38"/>
      <c r="B41" s="19" t="s">
        <v>32</v>
      </c>
      <c r="C41" s="50"/>
      <c r="D41" s="59">
        <v>4.8099999999999996</v>
      </c>
      <c r="E41" s="59">
        <v>4.09</v>
      </c>
      <c r="F41" s="59">
        <v>4.4800000000000004</v>
      </c>
      <c r="G41" s="59">
        <v>2.91</v>
      </c>
      <c r="H41" s="59">
        <v>1.1100000000000001</v>
      </c>
      <c r="I41" s="59">
        <v>0</v>
      </c>
      <c r="J41" s="59">
        <v>0</v>
      </c>
      <c r="K41" s="59">
        <v>5.15</v>
      </c>
      <c r="L41" s="59">
        <v>0</v>
      </c>
      <c r="M41" s="59">
        <v>0</v>
      </c>
      <c r="N41" s="59">
        <v>0</v>
      </c>
      <c r="O41" s="59">
        <v>0</v>
      </c>
      <c r="P41" s="59">
        <v>2.5</v>
      </c>
      <c r="Q41" s="59">
        <v>2.4</v>
      </c>
      <c r="R41" s="59">
        <v>0</v>
      </c>
      <c r="S41" s="59">
        <v>10.039999999999999</v>
      </c>
      <c r="T41" s="59">
        <v>4.24</v>
      </c>
      <c r="U41" s="59">
        <v>2.0499999999999998</v>
      </c>
      <c r="V41" s="59">
        <v>5.59</v>
      </c>
      <c r="W41" s="59">
        <v>4.7699999999999996</v>
      </c>
      <c r="X41" s="59">
        <v>10.51</v>
      </c>
      <c r="Y41" s="59">
        <v>10.08</v>
      </c>
      <c r="Z41" s="59">
        <v>11.81</v>
      </c>
      <c r="AA41" s="59">
        <v>9.17</v>
      </c>
    </row>
    <row r="42" spans="1:27" ht="15.75" thickBot="1" x14ac:dyDescent="0.3">
      <c r="A42" s="46"/>
      <c r="B42" s="20" t="s">
        <v>30</v>
      </c>
      <c r="C42" s="51">
        <f>ROUND(SUM(D42:AA42),2)</f>
        <v>253591.13</v>
      </c>
      <c r="D42" s="7">
        <f t="shared" ref="D42" si="170">D41*D40</f>
        <v>13886.47</v>
      </c>
      <c r="E42" s="7">
        <f t="shared" ref="E42" si="171">E41*E40</f>
        <v>11521.529999999999</v>
      </c>
      <c r="F42" s="7">
        <f t="shared" ref="F42" si="172">F41*F40</f>
        <v>12862.080000000002</v>
      </c>
      <c r="G42" s="7">
        <f t="shared" ref="G42" si="173">G41*G40</f>
        <v>14005.83</v>
      </c>
      <c r="H42" s="7">
        <f t="shared" ref="H42" si="174">H41*H40</f>
        <v>1464.0900000000001</v>
      </c>
      <c r="I42" s="7">
        <f t="shared" ref="I42" si="175">I41*I40</f>
        <v>0</v>
      </c>
      <c r="J42" s="7">
        <f t="shared" ref="J42" si="176">J41*J40</f>
        <v>0</v>
      </c>
      <c r="K42" s="7">
        <f t="shared" ref="K42" si="177">K41*K40</f>
        <v>0</v>
      </c>
      <c r="L42" s="7">
        <f t="shared" ref="L42" si="178">L41*L40</f>
        <v>0</v>
      </c>
      <c r="M42" s="7">
        <f t="shared" ref="M42" si="179">M41*M40</f>
        <v>0</v>
      </c>
      <c r="N42" s="7">
        <f t="shared" ref="N42" si="180">N41*N40</f>
        <v>0</v>
      </c>
      <c r="O42" s="7">
        <f t="shared" ref="O42" si="181">O41*O40</f>
        <v>0</v>
      </c>
      <c r="P42" s="7">
        <f t="shared" ref="P42" si="182">P41*P40</f>
        <v>8955</v>
      </c>
      <c r="Q42" s="7">
        <f t="shared" ref="Q42" si="183">Q41*Q40</f>
        <v>13989.6</v>
      </c>
      <c r="R42" s="7">
        <f t="shared" ref="R42" si="184">R41*R40</f>
        <v>0</v>
      </c>
      <c r="S42" s="7">
        <f t="shared" ref="S42" si="185">S41*S40</f>
        <v>22308.879999999997</v>
      </c>
      <c r="T42" s="7">
        <f t="shared" ref="T42" si="186">T41*T40</f>
        <v>1161.76</v>
      </c>
      <c r="U42" s="7">
        <f t="shared" ref="U42" si="187">U41*U40</f>
        <v>1330.4499999999998</v>
      </c>
      <c r="V42" s="7">
        <f t="shared" ref="V42" si="188">V41*V40</f>
        <v>19632.079999999998</v>
      </c>
      <c r="W42" s="7">
        <f t="shared" ref="W42" si="189">W41*W40</f>
        <v>17696.699999999997</v>
      </c>
      <c r="X42" s="7">
        <f t="shared" ref="X42" si="190">X41*X40</f>
        <v>41525.01</v>
      </c>
      <c r="Y42" s="7">
        <f t="shared" ref="Y42" si="191">Y41*Y40</f>
        <v>19797.12</v>
      </c>
      <c r="Z42" s="7">
        <f t="shared" ref="Z42" si="192">Z41*Z40</f>
        <v>29383.280000000002</v>
      </c>
      <c r="AA42" s="7">
        <f t="shared" ref="AA42" si="193">AA41*AA40</f>
        <v>24071.25</v>
      </c>
    </row>
    <row r="43" spans="1:27" x14ac:dyDescent="0.25">
      <c r="A43" s="37">
        <v>45180</v>
      </c>
      <c r="B43" s="19" t="s">
        <v>34</v>
      </c>
      <c r="C43" s="50">
        <f>SUM(D43:AA43)</f>
        <v>15265</v>
      </c>
      <c r="D43" s="59">
        <v>1007</v>
      </c>
      <c r="E43" s="59">
        <v>552</v>
      </c>
      <c r="F43" s="59">
        <v>0</v>
      </c>
      <c r="G43" s="59">
        <v>0</v>
      </c>
      <c r="H43" s="59">
        <v>1933</v>
      </c>
      <c r="I43" s="59">
        <v>2477</v>
      </c>
      <c r="J43" s="59">
        <v>1915</v>
      </c>
      <c r="K43" s="59">
        <v>1600</v>
      </c>
      <c r="L43" s="59">
        <v>2162</v>
      </c>
      <c r="M43" s="59">
        <v>0</v>
      </c>
      <c r="N43" s="59">
        <v>0</v>
      </c>
      <c r="O43" s="59">
        <v>0</v>
      </c>
      <c r="P43" s="59">
        <v>0</v>
      </c>
      <c r="Q43" s="59">
        <v>264</v>
      </c>
      <c r="R43" s="59">
        <v>1835</v>
      </c>
      <c r="S43" s="59">
        <v>0</v>
      </c>
      <c r="T43" s="59">
        <v>0</v>
      </c>
      <c r="U43" s="59">
        <v>0</v>
      </c>
      <c r="V43" s="59">
        <v>0</v>
      </c>
      <c r="W43" s="59">
        <v>0</v>
      </c>
      <c r="X43" s="59">
        <v>0</v>
      </c>
      <c r="Y43" s="59">
        <v>0</v>
      </c>
      <c r="Z43" s="59">
        <v>531</v>
      </c>
      <c r="AA43" s="59">
        <v>989</v>
      </c>
    </row>
    <row r="44" spans="1:27" x14ac:dyDescent="0.25">
      <c r="A44" s="38"/>
      <c r="B44" s="19" t="s">
        <v>32</v>
      </c>
      <c r="C44" s="50"/>
      <c r="D44" s="59">
        <v>11.92</v>
      </c>
      <c r="E44" s="59">
        <v>5.57</v>
      </c>
      <c r="F44" s="59">
        <v>8.89</v>
      </c>
      <c r="G44" s="59">
        <v>16.38</v>
      </c>
      <c r="H44" s="59">
        <v>7.26</v>
      </c>
      <c r="I44" s="59">
        <v>12.18</v>
      </c>
      <c r="J44" s="59">
        <v>6.38</v>
      </c>
      <c r="K44" s="59">
        <v>5.38</v>
      </c>
      <c r="L44" s="59">
        <v>0</v>
      </c>
      <c r="M44" s="59">
        <v>13.71</v>
      </c>
      <c r="N44" s="59">
        <v>12.41</v>
      </c>
      <c r="O44" s="59">
        <v>8.1999999999999993</v>
      </c>
      <c r="P44" s="59">
        <v>6.81</v>
      </c>
      <c r="Q44" s="59">
        <v>0</v>
      </c>
      <c r="R44" s="59">
        <v>0</v>
      </c>
      <c r="S44" s="59">
        <v>13.32</v>
      </c>
      <c r="T44" s="59">
        <v>13.41</v>
      </c>
      <c r="U44" s="59">
        <v>6.49</v>
      </c>
      <c r="V44" s="59">
        <v>2.83</v>
      </c>
      <c r="W44" s="59">
        <v>13.35</v>
      </c>
      <c r="X44" s="59">
        <v>17.059999999999999</v>
      </c>
      <c r="Y44" s="59">
        <v>19.579999999999998</v>
      </c>
      <c r="Z44" s="59">
        <v>9.85</v>
      </c>
      <c r="AA44" s="59">
        <v>13.4</v>
      </c>
    </row>
    <row r="45" spans="1:27" ht="15.75" thickBot="1" x14ac:dyDescent="0.3">
      <c r="A45" s="46"/>
      <c r="B45" s="20" t="s">
        <v>30</v>
      </c>
      <c r="C45" s="51">
        <f>ROUND(SUM(D45:AA45),2)</f>
        <v>98590.17</v>
      </c>
      <c r="D45" s="7">
        <f t="shared" ref="D45" si="194">D44*D43</f>
        <v>12003.44</v>
      </c>
      <c r="E45" s="7">
        <f t="shared" ref="E45" si="195">E44*E43</f>
        <v>3074.6400000000003</v>
      </c>
      <c r="F45" s="7">
        <f t="shared" ref="F45" si="196">F44*F43</f>
        <v>0</v>
      </c>
      <c r="G45" s="7">
        <f t="shared" ref="G45" si="197">G44*G43</f>
        <v>0</v>
      </c>
      <c r="H45" s="7">
        <f t="shared" ref="H45" si="198">H44*H43</f>
        <v>14033.58</v>
      </c>
      <c r="I45" s="7">
        <f t="shared" ref="I45" si="199">I44*I43</f>
        <v>30169.86</v>
      </c>
      <c r="J45" s="7">
        <f t="shared" ref="J45" si="200">J44*J43</f>
        <v>12217.699999999999</v>
      </c>
      <c r="K45" s="7">
        <f t="shared" ref="K45" si="201">K44*K43</f>
        <v>8608</v>
      </c>
      <c r="L45" s="7">
        <f t="shared" ref="L45" si="202">L44*L43</f>
        <v>0</v>
      </c>
      <c r="M45" s="7">
        <f t="shared" ref="M45" si="203">M44*M43</f>
        <v>0</v>
      </c>
      <c r="N45" s="7">
        <f t="shared" ref="N45" si="204">N44*N43</f>
        <v>0</v>
      </c>
      <c r="O45" s="7">
        <f t="shared" ref="O45" si="205">O44*O43</f>
        <v>0</v>
      </c>
      <c r="P45" s="7">
        <f t="shared" ref="P45" si="206">P44*P43</f>
        <v>0</v>
      </c>
      <c r="Q45" s="7">
        <f t="shared" ref="Q45" si="207">Q44*Q43</f>
        <v>0</v>
      </c>
      <c r="R45" s="7">
        <f t="shared" ref="R45" si="208">R44*R43</f>
        <v>0</v>
      </c>
      <c r="S45" s="7">
        <f t="shared" ref="S45" si="209">S44*S43</f>
        <v>0</v>
      </c>
      <c r="T45" s="7">
        <f t="shared" ref="T45" si="210">T44*T43</f>
        <v>0</v>
      </c>
      <c r="U45" s="7">
        <f t="shared" ref="U45" si="211">U44*U43</f>
        <v>0</v>
      </c>
      <c r="V45" s="7">
        <f t="shared" ref="V45" si="212">V44*V43</f>
        <v>0</v>
      </c>
      <c r="W45" s="7">
        <f t="shared" ref="W45" si="213">W44*W43</f>
        <v>0</v>
      </c>
      <c r="X45" s="7">
        <f t="shared" ref="X45" si="214">X44*X43</f>
        <v>0</v>
      </c>
      <c r="Y45" s="7">
        <f t="shared" ref="Y45" si="215">Y44*Y43</f>
        <v>0</v>
      </c>
      <c r="Z45" s="7">
        <f t="shared" ref="Z45" si="216">Z44*Z43</f>
        <v>5230.3499999999995</v>
      </c>
      <c r="AA45" s="7">
        <f t="shared" ref="AA45" si="217">AA44*AA43</f>
        <v>13252.6</v>
      </c>
    </row>
    <row r="46" spans="1:27" x14ac:dyDescent="0.25">
      <c r="A46" s="37">
        <v>45181</v>
      </c>
      <c r="B46" s="19" t="s">
        <v>34</v>
      </c>
      <c r="C46" s="50">
        <f>SUM(D46:AA46)</f>
        <v>13340</v>
      </c>
      <c r="D46" s="59">
        <v>0</v>
      </c>
      <c r="E46" s="59">
        <v>59</v>
      </c>
      <c r="F46" s="59">
        <v>461</v>
      </c>
      <c r="G46" s="59">
        <v>0</v>
      </c>
      <c r="H46" s="59">
        <v>177</v>
      </c>
      <c r="I46" s="59">
        <v>154</v>
      </c>
      <c r="J46" s="59">
        <v>0</v>
      </c>
      <c r="K46" s="59">
        <v>1365</v>
      </c>
      <c r="L46" s="59">
        <v>1533</v>
      </c>
      <c r="M46" s="59">
        <v>1461</v>
      </c>
      <c r="N46" s="59">
        <v>2251</v>
      </c>
      <c r="O46" s="59">
        <v>0</v>
      </c>
      <c r="P46" s="59">
        <v>0</v>
      </c>
      <c r="Q46" s="59">
        <v>904</v>
      </c>
      <c r="R46" s="59">
        <v>0</v>
      </c>
      <c r="S46" s="59">
        <v>0</v>
      </c>
      <c r="T46" s="59">
        <v>0</v>
      </c>
      <c r="U46" s="59">
        <v>0</v>
      </c>
      <c r="V46" s="59">
        <v>0</v>
      </c>
      <c r="W46" s="59">
        <v>0</v>
      </c>
      <c r="X46" s="59">
        <v>0</v>
      </c>
      <c r="Y46" s="59">
        <v>306</v>
      </c>
      <c r="Z46" s="59">
        <v>2114</v>
      </c>
      <c r="AA46" s="59">
        <v>2555</v>
      </c>
    </row>
    <row r="47" spans="1:27" x14ac:dyDescent="0.25">
      <c r="A47" s="38"/>
      <c r="B47" s="19" t="s">
        <v>32</v>
      </c>
      <c r="C47" s="50"/>
      <c r="D47" s="59">
        <v>15.44</v>
      </c>
      <c r="E47" s="59">
        <v>9.1999999999999993</v>
      </c>
      <c r="F47" s="59">
        <v>8.4499999999999993</v>
      </c>
      <c r="G47" s="59">
        <v>10.98</v>
      </c>
      <c r="H47" s="59">
        <v>8.84</v>
      </c>
      <c r="I47" s="59">
        <v>11.89</v>
      </c>
      <c r="J47" s="59">
        <v>9.9</v>
      </c>
      <c r="K47" s="59">
        <v>3.33</v>
      </c>
      <c r="L47" s="59">
        <v>4.6500000000000004</v>
      </c>
      <c r="M47" s="59">
        <v>4.3600000000000003</v>
      </c>
      <c r="N47" s="59">
        <v>3.28</v>
      </c>
      <c r="O47" s="59">
        <v>9.16</v>
      </c>
      <c r="P47" s="59">
        <v>12.24</v>
      </c>
      <c r="Q47" s="59">
        <v>5.59</v>
      </c>
      <c r="R47" s="59">
        <v>11.99</v>
      </c>
      <c r="S47" s="59">
        <v>6.02</v>
      </c>
      <c r="T47" s="59">
        <v>6.05</v>
      </c>
      <c r="U47" s="59">
        <v>6.71</v>
      </c>
      <c r="V47" s="59">
        <v>5.48</v>
      </c>
      <c r="W47" s="59">
        <v>0.62</v>
      </c>
      <c r="X47" s="59">
        <v>2.69</v>
      </c>
      <c r="Y47" s="59">
        <v>3.1</v>
      </c>
      <c r="Z47" s="59">
        <v>3.44</v>
      </c>
      <c r="AA47" s="59">
        <v>3.75</v>
      </c>
    </row>
    <row r="48" spans="1:27" ht="15.75" thickBot="1" x14ac:dyDescent="0.3">
      <c r="A48" s="46"/>
      <c r="B48" s="20" t="s">
        <v>30</v>
      </c>
      <c r="C48" s="51">
        <f>ROUND(SUM(D48:AA48),2)</f>
        <v>56116.5</v>
      </c>
      <c r="D48" s="7">
        <f t="shared" ref="D48" si="218">D47*D46</f>
        <v>0</v>
      </c>
      <c r="E48" s="7">
        <f t="shared" ref="E48" si="219">E47*E46</f>
        <v>542.79999999999995</v>
      </c>
      <c r="F48" s="7">
        <f t="shared" ref="F48" si="220">F47*F46</f>
        <v>3895.45</v>
      </c>
      <c r="G48" s="7">
        <f t="shared" ref="G48" si="221">G47*G46</f>
        <v>0</v>
      </c>
      <c r="H48" s="7">
        <f t="shared" ref="H48" si="222">H47*H46</f>
        <v>1564.68</v>
      </c>
      <c r="I48" s="7">
        <f t="shared" ref="I48" si="223">I47*I46</f>
        <v>1831.0600000000002</v>
      </c>
      <c r="J48" s="7">
        <f t="shared" ref="J48" si="224">J47*J46</f>
        <v>0</v>
      </c>
      <c r="K48" s="7">
        <f t="shared" ref="K48" si="225">K47*K46</f>
        <v>4545.45</v>
      </c>
      <c r="L48" s="7">
        <f t="shared" ref="L48" si="226">L47*L46</f>
        <v>7128.4500000000007</v>
      </c>
      <c r="M48" s="7">
        <f t="shared" ref="M48" si="227">M47*M46</f>
        <v>6369.96</v>
      </c>
      <c r="N48" s="7">
        <f t="shared" ref="N48" si="228">N47*N46</f>
        <v>7383.28</v>
      </c>
      <c r="O48" s="7">
        <f t="shared" ref="O48" si="229">O47*O46</f>
        <v>0</v>
      </c>
      <c r="P48" s="7">
        <f t="shared" ref="P48" si="230">P47*P46</f>
        <v>0</v>
      </c>
      <c r="Q48" s="7">
        <f t="shared" ref="Q48" si="231">Q47*Q46</f>
        <v>5053.3599999999997</v>
      </c>
      <c r="R48" s="7">
        <f t="shared" ref="R48" si="232">R47*R46</f>
        <v>0</v>
      </c>
      <c r="S48" s="7">
        <f t="shared" ref="S48" si="233">S47*S46</f>
        <v>0</v>
      </c>
      <c r="T48" s="7">
        <f t="shared" ref="T48" si="234">T47*T46</f>
        <v>0</v>
      </c>
      <c r="U48" s="7">
        <f t="shared" ref="U48" si="235">U47*U46</f>
        <v>0</v>
      </c>
      <c r="V48" s="7">
        <f t="shared" ref="V48" si="236">V47*V46</f>
        <v>0</v>
      </c>
      <c r="W48" s="7">
        <f t="shared" ref="W48" si="237">W47*W46</f>
        <v>0</v>
      </c>
      <c r="X48" s="7">
        <f t="shared" ref="X48" si="238">X47*X46</f>
        <v>0</v>
      </c>
      <c r="Y48" s="7">
        <f t="shared" ref="Y48" si="239">Y47*Y46</f>
        <v>948.6</v>
      </c>
      <c r="Z48" s="7">
        <f t="shared" ref="Z48" si="240">Z47*Z46</f>
        <v>7272.16</v>
      </c>
      <c r="AA48" s="7">
        <f t="shared" ref="AA48" si="241">AA47*AA46</f>
        <v>9581.25</v>
      </c>
    </row>
    <row r="49" spans="1:27" x14ac:dyDescent="0.25">
      <c r="A49" s="37">
        <v>45182</v>
      </c>
      <c r="B49" s="19" t="s">
        <v>34</v>
      </c>
      <c r="C49" s="50">
        <f>SUM(D49:AA49)</f>
        <v>0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  <c r="Q49" s="59">
        <v>0</v>
      </c>
      <c r="R49" s="59">
        <v>0</v>
      </c>
      <c r="S49" s="59">
        <v>0</v>
      </c>
      <c r="T49" s="59">
        <v>0</v>
      </c>
      <c r="U49" s="59">
        <v>0</v>
      </c>
      <c r="V49" s="59">
        <v>0</v>
      </c>
      <c r="W49" s="59">
        <v>0</v>
      </c>
      <c r="X49" s="59">
        <v>0</v>
      </c>
      <c r="Y49" s="59">
        <v>0</v>
      </c>
      <c r="Z49" s="59">
        <v>0</v>
      </c>
      <c r="AA49" s="59">
        <v>0</v>
      </c>
    </row>
    <row r="50" spans="1:27" x14ac:dyDescent="0.25">
      <c r="A50" s="38"/>
      <c r="B50" s="19" t="s">
        <v>32</v>
      </c>
      <c r="C50" s="50"/>
      <c r="D50" s="59">
        <v>6.43</v>
      </c>
      <c r="E50" s="59">
        <v>8.68</v>
      </c>
      <c r="F50" s="59">
        <v>8.8699999999999992</v>
      </c>
      <c r="G50" s="59">
        <v>4.49</v>
      </c>
      <c r="H50" s="59">
        <v>7.32</v>
      </c>
      <c r="I50" s="59">
        <v>0.56999999999999995</v>
      </c>
      <c r="J50" s="59">
        <v>0.57999999999999996</v>
      </c>
      <c r="K50" s="59">
        <v>0.56999999999999995</v>
      </c>
      <c r="L50" s="59">
        <v>0.55000000000000004</v>
      </c>
      <c r="M50" s="59">
        <v>0.57999999999999996</v>
      </c>
      <c r="N50" s="59">
        <v>0.56000000000000005</v>
      </c>
      <c r="O50" s="59">
        <v>0.55000000000000004</v>
      </c>
      <c r="P50" s="59">
        <v>0.53</v>
      </c>
      <c r="Q50" s="59">
        <v>0.54</v>
      </c>
      <c r="R50" s="59">
        <v>0.54</v>
      </c>
      <c r="S50" s="59">
        <v>4.08</v>
      </c>
      <c r="T50" s="59">
        <v>7.35</v>
      </c>
      <c r="U50" s="59">
        <v>6.97</v>
      </c>
      <c r="V50" s="59">
        <v>7.08</v>
      </c>
      <c r="W50" s="59">
        <v>1.99</v>
      </c>
      <c r="X50" s="59">
        <v>12.79</v>
      </c>
      <c r="Y50" s="59">
        <v>10.36</v>
      </c>
      <c r="Z50" s="59">
        <v>12.29</v>
      </c>
      <c r="AA50" s="59">
        <v>12.21</v>
      </c>
    </row>
    <row r="51" spans="1:27" ht="15.75" thickBot="1" x14ac:dyDescent="0.3">
      <c r="A51" s="46"/>
      <c r="B51" s="20" t="s">
        <v>30</v>
      </c>
      <c r="C51" s="51">
        <f>ROUND(SUM(D51:AA51),2)</f>
        <v>0</v>
      </c>
      <c r="D51" s="7">
        <f t="shared" ref="D51" si="242">D50*D49</f>
        <v>0</v>
      </c>
      <c r="E51" s="7">
        <f t="shared" ref="E51" si="243">E50*E49</f>
        <v>0</v>
      </c>
      <c r="F51" s="7">
        <f t="shared" ref="F51" si="244">F50*F49</f>
        <v>0</v>
      </c>
      <c r="G51" s="7">
        <f t="shared" ref="G51" si="245">G50*G49</f>
        <v>0</v>
      </c>
      <c r="H51" s="7">
        <f t="shared" ref="H51" si="246">H50*H49</f>
        <v>0</v>
      </c>
      <c r="I51" s="7">
        <f t="shared" ref="I51" si="247">I50*I49</f>
        <v>0</v>
      </c>
      <c r="J51" s="7">
        <f t="shared" ref="J51" si="248">J50*J49</f>
        <v>0</v>
      </c>
      <c r="K51" s="7">
        <f t="shared" ref="K51" si="249">K50*K49</f>
        <v>0</v>
      </c>
      <c r="L51" s="7">
        <f t="shared" ref="L51" si="250">L50*L49</f>
        <v>0</v>
      </c>
      <c r="M51" s="7">
        <f t="shared" ref="M51" si="251">M50*M49</f>
        <v>0</v>
      </c>
      <c r="N51" s="7">
        <f t="shared" ref="N51" si="252">N50*N49</f>
        <v>0</v>
      </c>
      <c r="O51" s="7">
        <f t="shared" ref="O51" si="253">O50*O49</f>
        <v>0</v>
      </c>
      <c r="P51" s="7">
        <f t="shared" ref="P51" si="254">P50*P49</f>
        <v>0</v>
      </c>
      <c r="Q51" s="7">
        <f t="shared" ref="Q51" si="255">Q50*Q49</f>
        <v>0</v>
      </c>
      <c r="R51" s="7">
        <f t="shared" ref="R51" si="256">R50*R49</f>
        <v>0</v>
      </c>
      <c r="S51" s="7">
        <f t="shared" ref="S51" si="257">S50*S49</f>
        <v>0</v>
      </c>
      <c r="T51" s="7">
        <f t="shared" ref="T51" si="258">T50*T49</f>
        <v>0</v>
      </c>
      <c r="U51" s="7">
        <f t="shared" ref="U51" si="259">U50*U49</f>
        <v>0</v>
      </c>
      <c r="V51" s="7">
        <f t="shared" ref="V51" si="260">V50*V49</f>
        <v>0</v>
      </c>
      <c r="W51" s="7">
        <f t="shared" ref="W51" si="261">W50*W49</f>
        <v>0</v>
      </c>
      <c r="X51" s="7">
        <f t="shared" ref="X51" si="262">X50*X49</f>
        <v>0</v>
      </c>
      <c r="Y51" s="7">
        <f t="shared" ref="Y51" si="263">Y50*Y49</f>
        <v>0</v>
      </c>
      <c r="Z51" s="7">
        <f t="shared" ref="Z51" si="264">Z50*Z49</f>
        <v>0</v>
      </c>
      <c r="AA51" s="7">
        <f t="shared" ref="AA51" si="265">AA50*AA49</f>
        <v>0</v>
      </c>
    </row>
    <row r="52" spans="1:27" x14ac:dyDescent="0.25">
      <c r="A52" s="37">
        <v>45183</v>
      </c>
      <c r="B52" s="19" t="s">
        <v>34</v>
      </c>
      <c r="C52" s="50">
        <f>SUM(D52:AA52)</f>
        <v>25880</v>
      </c>
      <c r="D52" s="59">
        <v>245</v>
      </c>
      <c r="E52" s="59">
        <v>0</v>
      </c>
      <c r="F52" s="59">
        <v>317</v>
      </c>
      <c r="G52" s="59">
        <v>0</v>
      </c>
      <c r="H52" s="59">
        <v>0</v>
      </c>
      <c r="I52" s="59">
        <v>0</v>
      </c>
      <c r="J52" s="59">
        <v>0</v>
      </c>
      <c r="K52" s="59">
        <v>359</v>
      </c>
      <c r="L52" s="59">
        <v>1349</v>
      </c>
      <c r="M52" s="59">
        <v>1500</v>
      </c>
      <c r="N52" s="59">
        <v>837</v>
      </c>
      <c r="O52" s="59">
        <v>0</v>
      </c>
      <c r="P52" s="59">
        <v>0</v>
      </c>
      <c r="Q52" s="59">
        <v>633</v>
      </c>
      <c r="R52" s="59">
        <v>468</v>
      </c>
      <c r="S52" s="59">
        <v>0</v>
      </c>
      <c r="T52" s="59">
        <v>538</v>
      </c>
      <c r="U52" s="59">
        <v>349</v>
      </c>
      <c r="V52" s="59">
        <v>1306</v>
      </c>
      <c r="W52" s="59">
        <v>4082</v>
      </c>
      <c r="X52" s="59">
        <v>4697</v>
      </c>
      <c r="Y52" s="59">
        <v>5096</v>
      </c>
      <c r="Z52" s="59">
        <v>4104</v>
      </c>
      <c r="AA52" s="59">
        <v>0</v>
      </c>
    </row>
    <row r="53" spans="1:27" x14ac:dyDescent="0.25">
      <c r="A53" s="38"/>
      <c r="B53" s="19" t="s">
        <v>32</v>
      </c>
      <c r="C53" s="50"/>
      <c r="D53" s="59">
        <v>9.94</v>
      </c>
      <c r="E53" s="59">
        <v>10.039999999999999</v>
      </c>
      <c r="F53" s="59">
        <v>5.6</v>
      </c>
      <c r="G53" s="59">
        <v>11.9</v>
      </c>
      <c r="H53" s="59">
        <v>7.29</v>
      </c>
      <c r="I53" s="59">
        <v>4.6500000000000004</v>
      </c>
      <c r="J53" s="59">
        <v>6.61</v>
      </c>
      <c r="K53" s="59">
        <v>5.18</v>
      </c>
      <c r="L53" s="59">
        <v>4.83</v>
      </c>
      <c r="M53" s="59">
        <v>6.39</v>
      </c>
      <c r="N53" s="59">
        <v>5.82</v>
      </c>
      <c r="O53" s="59">
        <v>8.43</v>
      </c>
      <c r="P53" s="59">
        <v>8.99</v>
      </c>
      <c r="Q53" s="59">
        <v>5.62</v>
      </c>
      <c r="R53" s="59">
        <v>7.74</v>
      </c>
      <c r="S53" s="59">
        <v>15.49</v>
      </c>
      <c r="T53" s="59">
        <v>0</v>
      </c>
      <c r="U53" s="59">
        <v>2.2400000000000002</v>
      </c>
      <c r="V53" s="59">
        <v>8.14</v>
      </c>
      <c r="W53" s="59">
        <v>13</v>
      </c>
      <c r="X53" s="59">
        <v>10.73</v>
      </c>
      <c r="Y53" s="59">
        <v>8.56</v>
      </c>
      <c r="Z53" s="59">
        <v>11.09</v>
      </c>
      <c r="AA53" s="59">
        <v>12.91</v>
      </c>
    </row>
    <row r="54" spans="1:27" ht="15.75" thickBot="1" x14ac:dyDescent="0.3">
      <c r="A54" s="46"/>
      <c r="B54" s="20" t="s">
        <v>30</v>
      </c>
      <c r="C54" s="51">
        <f>ROUND(SUM(D54:AA54),2)</f>
        <v>238234.44</v>
      </c>
      <c r="D54" s="7">
        <f t="shared" ref="D54" si="266">D53*D52</f>
        <v>2435.2999999999997</v>
      </c>
      <c r="E54" s="7">
        <f t="shared" ref="E54" si="267">E53*E52</f>
        <v>0</v>
      </c>
      <c r="F54" s="7">
        <f t="shared" ref="F54" si="268">F53*F52</f>
        <v>1775.1999999999998</v>
      </c>
      <c r="G54" s="7">
        <f t="shared" ref="G54" si="269">G53*G52</f>
        <v>0</v>
      </c>
      <c r="H54" s="7">
        <f t="shared" ref="H54" si="270">H53*H52</f>
        <v>0</v>
      </c>
      <c r="I54" s="7">
        <f t="shared" ref="I54" si="271">I53*I52</f>
        <v>0</v>
      </c>
      <c r="J54" s="7">
        <f t="shared" ref="J54" si="272">J53*J52</f>
        <v>0</v>
      </c>
      <c r="K54" s="7">
        <f t="shared" ref="K54" si="273">K53*K52</f>
        <v>1859.62</v>
      </c>
      <c r="L54" s="7">
        <f t="shared" ref="L54" si="274">L53*L52</f>
        <v>6515.67</v>
      </c>
      <c r="M54" s="7">
        <f t="shared" ref="M54" si="275">M53*M52</f>
        <v>9585</v>
      </c>
      <c r="N54" s="7">
        <f t="shared" ref="N54" si="276">N53*N52</f>
        <v>4871.34</v>
      </c>
      <c r="O54" s="7">
        <f t="shared" ref="O54" si="277">O53*O52</f>
        <v>0</v>
      </c>
      <c r="P54" s="7">
        <f t="shared" ref="P54" si="278">P53*P52</f>
        <v>0</v>
      </c>
      <c r="Q54" s="7">
        <f t="shared" ref="Q54" si="279">Q53*Q52</f>
        <v>3557.46</v>
      </c>
      <c r="R54" s="7">
        <f t="shared" ref="R54" si="280">R53*R52</f>
        <v>3622.32</v>
      </c>
      <c r="S54" s="7">
        <f t="shared" ref="S54" si="281">S53*S52</f>
        <v>0</v>
      </c>
      <c r="T54" s="7">
        <f t="shared" ref="T54" si="282">T53*T52</f>
        <v>0</v>
      </c>
      <c r="U54" s="7">
        <f t="shared" ref="U54" si="283">U53*U52</f>
        <v>781.7600000000001</v>
      </c>
      <c r="V54" s="7">
        <f t="shared" ref="V54" si="284">V53*V52</f>
        <v>10630.84</v>
      </c>
      <c r="W54" s="7">
        <f t="shared" ref="W54" si="285">W53*W52</f>
        <v>53066</v>
      </c>
      <c r="X54" s="7">
        <f t="shared" ref="X54" si="286">X53*X52</f>
        <v>50398.810000000005</v>
      </c>
      <c r="Y54" s="7">
        <f t="shared" ref="Y54" si="287">Y53*Y52</f>
        <v>43621.760000000002</v>
      </c>
      <c r="Z54" s="7">
        <f t="shared" ref="Z54" si="288">Z53*Z52</f>
        <v>45513.36</v>
      </c>
      <c r="AA54" s="7">
        <f t="shared" ref="AA54" si="289">AA53*AA52</f>
        <v>0</v>
      </c>
    </row>
    <row r="55" spans="1:27" x14ac:dyDescent="0.25">
      <c r="A55" s="37">
        <v>45184</v>
      </c>
      <c r="B55" s="19" t="s">
        <v>34</v>
      </c>
      <c r="C55" s="50">
        <f>SUM(D55:AA55)</f>
        <v>66390</v>
      </c>
      <c r="D55" s="59">
        <v>0</v>
      </c>
      <c r="E55" s="59">
        <v>193</v>
      </c>
      <c r="F55" s="59">
        <v>0</v>
      </c>
      <c r="G55" s="59">
        <v>0</v>
      </c>
      <c r="H55" s="59">
        <v>1096</v>
      </c>
      <c r="I55" s="59">
        <v>1464</v>
      </c>
      <c r="J55" s="59">
        <v>2356</v>
      </c>
      <c r="K55" s="59">
        <v>2706</v>
      </c>
      <c r="L55" s="59">
        <v>3085</v>
      </c>
      <c r="M55" s="59">
        <v>3553</v>
      </c>
      <c r="N55" s="59">
        <v>4629</v>
      </c>
      <c r="O55" s="59">
        <v>5303</v>
      </c>
      <c r="P55" s="59">
        <v>5136</v>
      </c>
      <c r="Q55" s="59">
        <v>5307</v>
      </c>
      <c r="R55" s="59">
        <v>4224</v>
      </c>
      <c r="S55" s="59">
        <v>2746</v>
      </c>
      <c r="T55" s="59">
        <v>3624</v>
      </c>
      <c r="U55" s="59">
        <v>3646</v>
      </c>
      <c r="V55" s="59">
        <v>2399</v>
      </c>
      <c r="W55" s="59">
        <v>2650</v>
      </c>
      <c r="X55" s="59">
        <v>4547</v>
      </c>
      <c r="Y55" s="59">
        <v>2717</v>
      </c>
      <c r="Z55" s="59">
        <v>1963</v>
      </c>
      <c r="AA55" s="59">
        <v>3046</v>
      </c>
    </row>
    <row r="56" spans="1:27" x14ac:dyDescent="0.25">
      <c r="A56" s="38"/>
      <c r="B56" s="19" t="s">
        <v>32</v>
      </c>
      <c r="C56" s="50"/>
      <c r="D56" s="59">
        <v>14.21</v>
      </c>
      <c r="E56" s="59">
        <v>0.33</v>
      </c>
      <c r="F56" s="59">
        <v>10.92</v>
      </c>
      <c r="G56" s="59">
        <v>12.8</v>
      </c>
      <c r="H56" s="59">
        <v>10.98</v>
      </c>
      <c r="I56" s="59">
        <v>3.99</v>
      </c>
      <c r="J56" s="59">
        <v>10.07</v>
      </c>
      <c r="K56" s="59">
        <v>8.24</v>
      </c>
      <c r="L56" s="59">
        <v>11.26</v>
      </c>
      <c r="M56" s="59">
        <v>1.58</v>
      </c>
      <c r="N56" s="59">
        <v>10.15</v>
      </c>
      <c r="O56" s="59">
        <v>11.39</v>
      </c>
      <c r="P56" s="59">
        <v>10.74</v>
      </c>
      <c r="Q56" s="59">
        <v>11.78</v>
      </c>
      <c r="R56" s="59">
        <v>7.15</v>
      </c>
      <c r="S56" s="59">
        <v>0</v>
      </c>
      <c r="T56" s="59">
        <v>2.36</v>
      </c>
      <c r="U56" s="59">
        <v>5.76</v>
      </c>
      <c r="V56" s="59">
        <v>0.93</v>
      </c>
      <c r="W56" s="59">
        <v>11.34</v>
      </c>
      <c r="X56" s="59">
        <v>10.54</v>
      </c>
      <c r="Y56" s="59">
        <v>9.4600000000000009</v>
      </c>
      <c r="Z56" s="59">
        <v>9.18</v>
      </c>
      <c r="AA56" s="59">
        <v>8.5399999999999991</v>
      </c>
    </row>
    <row r="57" spans="1:27" ht="15.75" thickBot="1" x14ac:dyDescent="0.3">
      <c r="A57" s="46"/>
      <c r="B57" s="20" t="s">
        <v>30</v>
      </c>
      <c r="C57" s="51">
        <f>ROUND(SUM(D57:AA57),2)</f>
        <v>539073.6</v>
      </c>
      <c r="D57" s="7">
        <f t="shared" ref="D57" si="290">D56*D55</f>
        <v>0</v>
      </c>
      <c r="E57" s="7">
        <f t="shared" ref="E57" si="291">E56*E55</f>
        <v>63.690000000000005</v>
      </c>
      <c r="F57" s="7">
        <f t="shared" ref="F57" si="292">F56*F55</f>
        <v>0</v>
      </c>
      <c r="G57" s="7">
        <f t="shared" ref="G57" si="293">G56*G55</f>
        <v>0</v>
      </c>
      <c r="H57" s="7">
        <f t="shared" ref="H57" si="294">H56*H55</f>
        <v>12034.08</v>
      </c>
      <c r="I57" s="7">
        <f t="shared" ref="I57" si="295">I56*I55</f>
        <v>5841.3600000000006</v>
      </c>
      <c r="J57" s="7">
        <f t="shared" ref="J57" si="296">J56*J55</f>
        <v>23724.920000000002</v>
      </c>
      <c r="K57" s="7">
        <f t="shared" ref="K57" si="297">K56*K55</f>
        <v>22297.440000000002</v>
      </c>
      <c r="L57" s="7">
        <f t="shared" ref="L57" si="298">L56*L55</f>
        <v>34737.1</v>
      </c>
      <c r="M57" s="7">
        <f t="shared" ref="M57" si="299">M56*M55</f>
        <v>5613.7400000000007</v>
      </c>
      <c r="N57" s="7">
        <f t="shared" ref="N57" si="300">N56*N55</f>
        <v>46984.35</v>
      </c>
      <c r="O57" s="7">
        <f t="shared" ref="O57" si="301">O56*O55</f>
        <v>60401.170000000006</v>
      </c>
      <c r="P57" s="7">
        <f t="shared" ref="P57" si="302">P56*P55</f>
        <v>55160.639999999999</v>
      </c>
      <c r="Q57" s="7">
        <f t="shared" ref="Q57" si="303">Q56*Q55</f>
        <v>62516.46</v>
      </c>
      <c r="R57" s="7">
        <f t="shared" ref="R57" si="304">R56*R55</f>
        <v>30201.600000000002</v>
      </c>
      <c r="S57" s="7">
        <f t="shared" ref="S57" si="305">S56*S55</f>
        <v>0</v>
      </c>
      <c r="T57" s="7">
        <f t="shared" ref="T57" si="306">T56*T55</f>
        <v>8552.64</v>
      </c>
      <c r="U57" s="7">
        <f t="shared" ref="U57" si="307">U56*U55</f>
        <v>21000.959999999999</v>
      </c>
      <c r="V57" s="7">
        <f t="shared" ref="V57" si="308">V56*V55</f>
        <v>2231.0700000000002</v>
      </c>
      <c r="W57" s="7">
        <f t="shared" ref="W57" si="309">W56*W55</f>
        <v>30051</v>
      </c>
      <c r="X57" s="7">
        <f t="shared" ref="X57" si="310">X56*X55</f>
        <v>47925.38</v>
      </c>
      <c r="Y57" s="7">
        <f t="shared" ref="Y57" si="311">Y56*Y55</f>
        <v>25702.820000000003</v>
      </c>
      <c r="Z57" s="7">
        <f t="shared" ref="Z57" si="312">Z56*Z55</f>
        <v>18020.34</v>
      </c>
      <c r="AA57" s="7">
        <f t="shared" ref="AA57" si="313">AA56*AA55</f>
        <v>26012.839999999997</v>
      </c>
    </row>
    <row r="58" spans="1:27" x14ac:dyDescent="0.25">
      <c r="A58" s="37">
        <v>45185</v>
      </c>
      <c r="B58" s="19" t="s">
        <v>34</v>
      </c>
      <c r="C58" s="50">
        <f>SUM(D58:AA58)</f>
        <v>43991</v>
      </c>
      <c r="D58" s="59">
        <v>1486</v>
      </c>
      <c r="E58" s="59">
        <v>1925</v>
      </c>
      <c r="F58" s="59">
        <v>91</v>
      </c>
      <c r="G58" s="59">
        <v>1629</v>
      </c>
      <c r="H58" s="59">
        <v>2646</v>
      </c>
      <c r="I58" s="59">
        <v>839</v>
      </c>
      <c r="J58" s="59">
        <v>3191</v>
      </c>
      <c r="K58" s="59">
        <v>2365</v>
      </c>
      <c r="L58" s="59">
        <v>1415</v>
      </c>
      <c r="M58" s="59">
        <v>2453</v>
      </c>
      <c r="N58" s="59">
        <v>1368</v>
      </c>
      <c r="O58" s="59">
        <v>2204</v>
      </c>
      <c r="P58" s="59">
        <v>4187</v>
      </c>
      <c r="Q58" s="59">
        <v>3930</v>
      </c>
      <c r="R58" s="59">
        <v>3669</v>
      </c>
      <c r="S58" s="59">
        <v>3399</v>
      </c>
      <c r="T58" s="59">
        <v>3457</v>
      </c>
      <c r="U58" s="59">
        <v>0</v>
      </c>
      <c r="V58" s="59">
        <v>521</v>
      </c>
      <c r="W58" s="59">
        <v>815</v>
      </c>
      <c r="X58" s="59">
        <v>770</v>
      </c>
      <c r="Y58" s="59">
        <v>976</v>
      </c>
      <c r="Z58" s="59">
        <v>317</v>
      </c>
      <c r="AA58" s="59">
        <v>338</v>
      </c>
    </row>
    <row r="59" spans="1:27" x14ac:dyDescent="0.25">
      <c r="A59" s="38"/>
      <c r="B59" s="19" t="s">
        <v>32</v>
      </c>
      <c r="C59" s="50"/>
      <c r="D59" s="59">
        <v>8.9700000000000006</v>
      </c>
      <c r="E59" s="59">
        <v>5.92</v>
      </c>
      <c r="F59" s="59">
        <v>1.23</v>
      </c>
      <c r="G59" s="59">
        <v>4.16</v>
      </c>
      <c r="H59" s="59">
        <v>0.33</v>
      </c>
      <c r="I59" s="59">
        <v>9.99</v>
      </c>
      <c r="J59" s="59">
        <v>11.97</v>
      </c>
      <c r="K59" s="59">
        <v>7.32</v>
      </c>
      <c r="L59" s="59">
        <v>2.61</v>
      </c>
      <c r="M59" s="59">
        <v>6.12</v>
      </c>
      <c r="N59" s="59">
        <v>10.32</v>
      </c>
      <c r="O59" s="59">
        <v>9.99</v>
      </c>
      <c r="P59" s="59">
        <v>8.6199999999999992</v>
      </c>
      <c r="Q59" s="59">
        <v>6.89</v>
      </c>
      <c r="R59" s="59">
        <v>1.27</v>
      </c>
      <c r="S59" s="59">
        <v>3.2</v>
      </c>
      <c r="T59" s="59">
        <v>0</v>
      </c>
      <c r="U59" s="59">
        <v>6.79</v>
      </c>
      <c r="V59" s="59">
        <v>1.94</v>
      </c>
      <c r="W59" s="59">
        <v>8.94</v>
      </c>
      <c r="X59" s="59">
        <v>4.51</v>
      </c>
      <c r="Y59" s="59">
        <v>4.3</v>
      </c>
      <c r="Z59" s="59">
        <v>3.83</v>
      </c>
      <c r="AA59" s="59">
        <v>4.05</v>
      </c>
    </row>
    <row r="60" spans="1:27" ht="15.75" thickBot="1" x14ac:dyDescent="0.3">
      <c r="A60" s="46"/>
      <c r="B60" s="20" t="s">
        <v>30</v>
      </c>
      <c r="C60" s="52">
        <f>ROUND(SUM(D60:AA60),2)</f>
        <v>248473.5</v>
      </c>
      <c r="D60" s="7">
        <f t="shared" ref="D60" si="314">D59*D58</f>
        <v>13329.42</v>
      </c>
      <c r="E60" s="7">
        <f t="shared" ref="E60" si="315">E59*E58</f>
        <v>11396</v>
      </c>
      <c r="F60" s="7">
        <f t="shared" ref="F60" si="316">F59*F58</f>
        <v>111.92999999999999</v>
      </c>
      <c r="G60" s="7">
        <f t="shared" ref="G60" si="317">G59*G58</f>
        <v>6776.64</v>
      </c>
      <c r="H60" s="7">
        <f t="shared" ref="H60" si="318">H59*H58</f>
        <v>873.18000000000006</v>
      </c>
      <c r="I60" s="7">
        <f t="shared" ref="I60" si="319">I59*I58</f>
        <v>8381.61</v>
      </c>
      <c r="J60" s="7">
        <f t="shared" ref="J60" si="320">J59*J58</f>
        <v>38196.270000000004</v>
      </c>
      <c r="K60" s="7">
        <f t="shared" ref="K60" si="321">K59*K58</f>
        <v>17311.8</v>
      </c>
      <c r="L60" s="7">
        <f t="shared" ref="L60" si="322">L59*L58</f>
        <v>3693.1499999999996</v>
      </c>
      <c r="M60" s="7">
        <f t="shared" ref="M60" si="323">M59*M58</f>
        <v>15012.36</v>
      </c>
      <c r="N60" s="7">
        <f t="shared" ref="N60" si="324">N59*N58</f>
        <v>14117.76</v>
      </c>
      <c r="O60" s="7">
        <f t="shared" ref="O60" si="325">O59*O58</f>
        <v>22017.96</v>
      </c>
      <c r="P60" s="7">
        <f t="shared" ref="P60" si="326">P59*P58</f>
        <v>36091.939999999995</v>
      </c>
      <c r="Q60" s="7">
        <f t="shared" ref="Q60" si="327">Q59*Q58</f>
        <v>27077.699999999997</v>
      </c>
      <c r="R60" s="7">
        <f t="shared" ref="R60" si="328">R59*R58</f>
        <v>4659.63</v>
      </c>
      <c r="S60" s="7">
        <f t="shared" ref="S60" si="329">S59*S58</f>
        <v>10876.800000000001</v>
      </c>
      <c r="T60" s="7">
        <f t="shared" ref="T60" si="330">T59*T58</f>
        <v>0</v>
      </c>
      <c r="U60" s="7">
        <f t="shared" ref="U60" si="331">U59*U58</f>
        <v>0</v>
      </c>
      <c r="V60" s="7">
        <f t="shared" ref="V60" si="332">V59*V58</f>
        <v>1010.74</v>
      </c>
      <c r="W60" s="7">
        <f t="shared" ref="W60" si="333">W59*W58</f>
        <v>7286.0999999999995</v>
      </c>
      <c r="X60" s="7">
        <f t="shared" ref="X60" si="334">X59*X58</f>
        <v>3472.7</v>
      </c>
      <c r="Y60" s="7">
        <f t="shared" ref="Y60" si="335">Y59*Y58</f>
        <v>4196.8</v>
      </c>
      <c r="Z60" s="7">
        <f t="shared" ref="Z60" si="336">Z59*Z58</f>
        <v>1214.1100000000001</v>
      </c>
      <c r="AA60" s="7">
        <f t="shared" ref="AA60" si="337">AA59*AA58</f>
        <v>1368.8999999999999</v>
      </c>
    </row>
    <row r="61" spans="1:27" x14ac:dyDescent="0.25">
      <c r="A61" s="37">
        <v>45186</v>
      </c>
      <c r="B61" s="19" t="s">
        <v>34</v>
      </c>
      <c r="C61" s="50">
        <f>SUM(D61:AA61)</f>
        <v>28719</v>
      </c>
      <c r="D61" s="59">
        <v>0</v>
      </c>
      <c r="E61" s="59">
        <v>0</v>
      </c>
      <c r="F61" s="59">
        <v>201</v>
      </c>
      <c r="G61" s="59">
        <v>1463</v>
      </c>
      <c r="H61" s="59">
        <v>1314</v>
      </c>
      <c r="I61" s="59">
        <v>837</v>
      </c>
      <c r="J61" s="59">
        <v>110</v>
      </c>
      <c r="K61" s="59">
        <v>0</v>
      </c>
      <c r="L61" s="59">
        <v>0</v>
      </c>
      <c r="M61" s="59">
        <v>558</v>
      </c>
      <c r="N61" s="59">
        <v>0</v>
      </c>
      <c r="O61" s="59">
        <v>72</v>
      </c>
      <c r="P61" s="59">
        <v>2642</v>
      </c>
      <c r="Q61" s="59">
        <v>1877</v>
      </c>
      <c r="R61" s="59">
        <v>887</v>
      </c>
      <c r="S61" s="59">
        <v>1473</v>
      </c>
      <c r="T61" s="59">
        <v>2224</v>
      </c>
      <c r="U61" s="59">
        <v>2793</v>
      </c>
      <c r="V61" s="59">
        <v>3033</v>
      </c>
      <c r="W61" s="59">
        <v>3642</v>
      </c>
      <c r="X61" s="59">
        <v>1214</v>
      </c>
      <c r="Y61" s="59">
        <v>0</v>
      </c>
      <c r="Z61" s="59">
        <v>975</v>
      </c>
      <c r="AA61" s="59">
        <v>3404</v>
      </c>
    </row>
    <row r="62" spans="1:27" x14ac:dyDescent="0.25">
      <c r="A62" s="38"/>
      <c r="B62" s="19" t="s">
        <v>32</v>
      </c>
      <c r="C62" s="50"/>
      <c r="D62" s="59">
        <v>7.82</v>
      </c>
      <c r="E62" s="59">
        <v>7.9</v>
      </c>
      <c r="F62" s="59">
        <v>2.88</v>
      </c>
      <c r="G62" s="59">
        <v>4.4400000000000004</v>
      </c>
      <c r="H62" s="59">
        <v>3.4</v>
      </c>
      <c r="I62" s="59">
        <v>4.12</v>
      </c>
      <c r="J62" s="59">
        <v>3.51</v>
      </c>
      <c r="K62" s="59">
        <v>3.67</v>
      </c>
      <c r="L62" s="59">
        <v>7.56</v>
      </c>
      <c r="M62" s="59">
        <v>5.05</v>
      </c>
      <c r="N62" s="59">
        <v>7.1</v>
      </c>
      <c r="O62" s="59">
        <v>2.81</v>
      </c>
      <c r="P62" s="59">
        <v>1.22</v>
      </c>
      <c r="Q62" s="59">
        <v>0</v>
      </c>
      <c r="R62" s="59">
        <v>3.56</v>
      </c>
      <c r="S62" s="59">
        <v>7.14</v>
      </c>
      <c r="T62" s="59">
        <v>1.9</v>
      </c>
      <c r="U62" s="59">
        <v>0</v>
      </c>
      <c r="V62" s="59">
        <v>3.12</v>
      </c>
      <c r="W62" s="59">
        <v>8.7200000000000006</v>
      </c>
      <c r="X62" s="59">
        <v>7.52</v>
      </c>
      <c r="Y62" s="59">
        <v>2.57</v>
      </c>
      <c r="Z62" s="59">
        <v>5.14</v>
      </c>
      <c r="AA62" s="59">
        <v>6.56</v>
      </c>
    </row>
    <row r="63" spans="1:27" ht="15.75" thickBot="1" x14ac:dyDescent="0.3">
      <c r="A63" s="46"/>
      <c r="B63" s="20" t="s">
        <v>30</v>
      </c>
      <c r="C63" s="52">
        <f>ROUND(SUM(D63:AA63),2)</f>
        <v>117212.96</v>
      </c>
      <c r="D63" s="7">
        <f t="shared" ref="D63" si="338">D62*D61</f>
        <v>0</v>
      </c>
      <c r="E63" s="7">
        <f t="shared" ref="E63" si="339">E62*E61</f>
        <v>0</v>
      </c>
      <c r="F63" s="7">
        <f t="shared" ref="F63" si="340">F62*F61</f>
        <v>578.88</v>
      </c>
      <c r="G63" s="7">
        <f t="shared" ref="G63" si="341">G62*G61</f>
        <v>6495.72</v>
      </c>
      <c r="H63" s="7">
        <f t="shared" ref="H63" si="342">H62*H61</f>
        <v>4467.5999999999995</v>
      </c>
      <c r="I63" s="7">
        <f t="shared" ref="I63" si="343">I62*I61</f>
        <v>3448.44</v>
      </c>
      <c r="J63" s="7">
        <f t="shared" ref="J63" si="344">J62*J61</f>
        <v>386.09999999999997</v>
      </c>
      <c r="K63" s="7">
        <f t="shared" ref="K63" si="345">K62*K61</f>
        <v>0</v>
      </c>
      <c r="L63" s="7">
        <f t="shared" ref="L63" si="346">L62*L61</f>
        <v>0</v>
      </c>
      <c r="M63" s="7">
        <f t="shared" ref="M63" si="347">M62*M61</f>
        <v>2817.9</v>
      </c>
      <c r="N63" s="7">
        <f t="shared" ref="N63" si="348">N62*N61</f>
        <v>0</v>
      </c>
      <c r="O63" s="7">
        <f t="shared" ref="O63" si="349">O62*O61</f>
        <v>202.32</v>
      </c>
      <c r="P63" s="7">
        <f t="shared" ref="P63" si="350">P62*P61</f>
        <v>3223.24</v>
      </c>
      <c r="Q63" s="7">
        <f t="shared" ref="Q63" si="351">Q62*Q61</f>
        <v>0</v>
      </c>
      <c r="R63" s="7">
        <f t="shared" ref="R63" si="352">R62*R61</f>
        <v>3157.7200000000003</v>
      </c>
      <c r="S63" s="7">
        <f t="shared" ref="S63" si="353">S62*S61</f>
        <v>10517.22</v>
      </c>
      <c r="T63" s="7">
        <f t="shared" ref="T63" si="354">T62*T61</f>
        <v>4225.5999999999995</v>
      </c>
      <c r="U63" s="7">
        <f t="shared" ref="U63" si="355">U62*U61</f>
        <v>0</v>
      </c>
      <c r="V63" s="7">
        <f t="shared" ref="V63" si="356">V62*V61</f>
        <v>9462.9600000000009</v>
      </c>
      <c r="W63" s="7">
        <f t="shared" ref="W63" si="357">W62*W61</f>
        <v>31758.240000000002</v>
      </c>
      <c r="X63" s="7">
        <f t="shared" ref="X63" si="358">X62*X61</f>
        <v>9129.2799999999988</v>
      </c>
      <c r="Y63" s="7">
        <f t="shared" ref="Y63" si="359">Y62*Y61</f>
        <v>0</v>
      </c>
      <c r="Z63" s="7">
        <f t="shared" ref="Z63" si="360">Z62*Z61</f>
        <v>5011.5</v>
      </c>
      <c r="AA63" s="7">
        <f t="shared" ref="AA63" si="361">AA62*AA61</f>
        <v>22330.239999999998</v>
      </c>
    </row>
    <row r="64" spans="1:27" x14ac:dyDescent="0.25">
      <c r="A64" s="37">
        <v>45187</v>
      </c>
      <c r="B64" s="19" t="s">
        <v>34</v>
      </c>
      <c r="C64" s="50">
        <f>SUM(D64:AA64)</f>
        <v>56259</v>
      </c>
      <c r="D64" s="59">
        <v>3467</v>
      </c>
      <c r="E64" s="59">
        <v>2264</v>
      </c>
      <c r="F64" s="59">
        <v>2236</v>
      </c>
      <c r="G64" s="59">
        <v>809</v>
      </c>
      <c r="H64" s="59">
        <v>1762</v>
      </c>
      <c r="I64" s="59">
        <v>1029</v>
      </c>
      <c r="J64" s="59">
        <v>1700</v>
      </c>
      <c r="K64" s="59">
        <v>869</v>
      </c>
      <c r="L64" s="59">
        <v>824</v>
      </c>
      <c r="M64" s="59">
        <v>2155</v>
      </c>
      <c r="N64" s="59">
        <v>2364</v>
      </c>
      <c r="O64" s="59">
        <v>3046</v>
      </c>
      <c r="P64" s="59">
        <v>2725</v>
      </c>
      <c r="Q64" s="59">
        <v>2570</v>
      </c>
      <c r="R64" s="59">
        <v>2318</v>
      </c>
      <c r="S64" s="59">
        <v>255</v>
      </c>
      <c r="T64" s="59">
        <v>1390</v>
      </c>
      <c r="U64" s="59">
        <v>1643</v>
      </c>
      <c r="V64" s="59">
        <v>3271</v>
      </c>
      <c r="W64" s="59">
        <v>4389</v>
      </c>
      <c r="X64" s="59">
        <v>4058</v>
      </c>
      <c r="Y64" s="59">
        <v>4005</v>
      </c>
      <c r="Z64" s="59">
        <v>4122</v>
      </c>
      <c r="AA64" s="59">
        <v>2988</v>
      </c>
    </row>
    <row r="65" spans="1:27" x14ac:dyDescent="0.25">
      <c r="A65" s="38"/>
      <c r="B65" s="19" t="s">
        <v>32</v>
      </c>
      <c r="C65" s="50"/>
      <c r="D65" s="59">
        <v>8.16</v>
      </c>
      <c r="E65" s="59">
        <v>7.35</v>
      </c>
      <c r="F65" s="59">
        <v>8.3699999999999992</v>
      </c>
      <c r="G65" s="59">
        <v>13.67</v>
      </c>
      <c r="H65" s="59">
        <v>2.97</v>
      </c>
      <c r="I65" s="59">
        <v>5.16</v>
      </c>
      <c r="J65" s="59">
        <v>4.55</v>
      </c>
      <c r="K65" s="59">
        <v>2.66</v>
      </c>
      <c r="L65" s="59">
        <v>1.64</v>
      </c>
      <c r="M65" s="59">
        <v>4.33</v>
      </c>
      <c r="N65" s="59">
        <v>2</v>
      </c>
      <c r="O65" s="59">
        <v>1.89</v>
      </c>
      <c r="P65" s="59">
        <v>0</v>
      </c>
      <c r="Q65" s="59">
        <v>3.92</v>
      </c>
      <c r="R65" s="59">
        <v>3.35</v>
      </c>
      <c r="S65" s="59">
        <v>13.61</v>
      </c>
      <c r="T65" s="59">
        <v>2.89</v>
      </c>
      <c r="U65" s="59">
        <v>0</v>
      </c>
      <c r="V65" s="59">
        <v>2.73</v>
      </c>
      <c r="W65" s="59">
        <v>9.4700000000000006</v>
      </c>
      <c r="X65" s="59">
        <v>8.3800000000000008</v>
      </c>
      <c r="Y65" s="59">
        <v>8.85</v>
      </c>
      <c r="Z65" s="59">
        <v>7.59</v>
      </c>
      <c r="AA65" s="59">
        <v>9.35</v>
      </c>
    </row>
    <row r="66" spans="1:27" ht="15.75" thickBot="1" x14ac:dyDescent="0.3">
      <c r="A66" s="46"/>
      <c r="B66" s="20" t="s">
        <v>30</v>
      </c>
      <c r="C66" s="51">
        <f>ROUND(SUM(D66:AA66),2)</f>
        <v>320957.32</v>
      </c>
      <c r="D66" s="7">
        <f t="shared" ref="D66" si="362">D65*D64</f>
        <v>28290.720000000001</v>
      </c>
      <c r="E66" s="7">
        <f t="shared" ref="E66" si="363">E65*E64</f>
        <v>16640.399999999998</v>
      </c>
      <c r="F66" s="7">
        <f t="shared" ref="F66" si="364">F65*F64</f>
        <v>18715.32</v>
      </c>
      <c r="G66" s="7">
        <f t="shared" ref="G66" si="365">G65*G64</f>
        <v>11059.03</v>
      </c>
      <c r="H66" s="7">
        <f t="shared" ref="H66" si="366">H65*H64</f>
        <v>5233.1400000000003</v>
      </c>
      <c r="I66" s="7">
        <f t="shared" ref="I66" si="367">I65*I64</f>
        <v>5309.64</v>
      </c>
      <c r="J66" s="7">
        <f t="shared" ref="J66" si="368">J65*J64</f>
        <v>7735</v>
      </c>
      <c r="K66" s="7">
        <f t="shared" ref="K66" si="369">K65*K64</f>
        <v>2311.54</v>
      </c>
      <c r="L66" s="7">
        <f t="shared" ref="L66" si="370">L65*L64</f>
        <v>1351.36</v>
      </c>
      <c r="M66" s="7">
        <f t="shared" ref="M66" si="371">M65*M64</f>
        <v>9331.15</v>
      </c>
      <c r="N66" s="7">
        <f t="shared" ref="N66" si="372">N65*N64</f>
        <v>4728</v>
      </c>
      <c r="O66" s="7">
        <f t="shared" ref="O66" si="373">O65*O64</f>
        <v>5756.94</v>
      </c>
      <c r="P66" s="7">
        <f t="shared" ref="P66" si="374">P65*P64</f>
        <v>0</v>
      </c>
      <c r="Q66" s="7">
        <f t="shared" ref="Q66" si="375">Q65*Q64</f>
        <v>10074.4</v>
      </c>
      <c r="R66" s="7">
        <f t="shared" ref="R66" si="376">R65*R64</f>
        <v>7765.3</v>
      </c>
      <c r="S66" s="7">
        <f t="shared" ref="S66" si="377">S65*S64</f>
        <v>3470.5499999999997</v>
      </c>
      <c r="T66" s="7">
        <f t="shared" ref="T66" si="378">T65*T64</f>
        <v>4017.1000000000004</v>
      </c>
      <c r="U66" s="7">
        <f t="shared" ref="U66" si="379">U65*U64</f>
        <v>0</v>
      </c>
      <c r="V66" s="7">
        <f t="shared" ref="V66" si="380">V65*V64</f>
        <v>8929.83</v>
      </c>
      <c r="W66" s="7">
        <f t="shared" ref="W66" si="381">W65*W64</f>
        <v>41563.83</v>
      </c>
      <c r="X66" s="7">
        <f t="shared" ref="X66" si="382">X65*X64</f>
        <v>34006.04</v>
      </c>
      <c r="Y66" s="7">
        <f t="shared" ref="Y66" si="383">Y65*Y64</f>
        <v>35444.25</v>
      </c>
      <c r="Z66" s="7">
        <f t="shared" ref="Z66" si="384">Z65*Z64</f>
        <v>31285.98</v>
      </c>
      <c r="AA66" s="7">
        <f t="shared" ref="AA66" si="385">AA65*AA64</f>
        <v>27937.8</v>
      </c>
    </row>
    <row r="67" spans="1:27" x14ac:dyDescent="0.25">
      <c r="A67" s="37">
        <v>45188</v>
      </c>
      <c r="B67" s="19" t="s">
        <v>34</v>
      </c>
      <c r="C67" s="50">
        <f>SUM(D67:AA67)</f>
        <v>108938</v>
      </c>
      <c r="D67" s="59">
        <v>2576</v>
      </c>
      <c r="E67" s="59">
        <v>3847</v>
      </c>
      <c r="F67" s="59">
        <v>4650</v>
      </c>
      <c r="G67" s="59">
        <v>4692</v>
      </c>
      <c r="H67" s="59">
        <v>4743</v>
      </c>
      <c r="I67" s="59">
        <v>5130</v>
      </c>
      <c r="J67" s="59">
        <v>5468</v>
      </c>
      <c r="K67" s="59">
        <v>5628</v>
      </c>
      <c r="L67" s="59">
        <v>4550</v>
      </c>
      <c r="M67" s="59">
        <v>5633</v>
      </c>
      <c r="N67" s="59">
        <v>5524</v>
      </c>
      <c r="O67" s="59">
        <v>5468</v>
      </c>
      <c r="P67" s="59">
        <v>5486</v>
      </c>
      <c r="Q67" s="59">
        <v>5127</v>
      </c>
      <c r="R67" s="59">
        <v>5017</v>
      </c>
      <c r="S67" s="59">
        <v>3885</v>
      </c>
      <c r="T67" s="59">
        <v>4458</v>
      </c>
      <c r="U67" s="59">
        <v>3178</v>
      </c>
      <c r="V67" s="59">
        <v>4204</v>
      </c>
      <c r="W67" s="59">
        <v>3683</v>
      </c>
      <c r="X67" s="59">
        <v>5147</v>
      </c>
      <c r="Y67" s="59">
        <v>4787</v>
      </c>
      <c r="Z67" s="59">
        <v>3388</v>
      </c>
      <c r="AA67" s="59">
        <v>2669</v>
      </c>
    </row>
    <row r="68" spans="1:27" x14ac:dyDescent="0.25">
      <c r="A68" s="38"/>
      <c r="B68" s="19" t="s">
        <v>32</v>
      </c>
      <c r="C68" s="50"/>
      <c r="D68" s="59">
        <v>13.31</v>
      </c>
      <c r="E68" s="59">
        <v>10.33</v>
      </c>
      <c r="F68" s="59">
        <v>10.33</v>
      </c>
      <c r="G68" s="59">
        <v>10.35</v>
      </c>
      <c r="H68" s="59">
        <v>5.22</v>
      </c>
      <c r="I68" s="59">
        <v>6.51</v>
      </c>
      <c r="J68" s="59">
        <v>10.220000000000001</v>
      </c>
      <c r="K68" s="59">
        <v>10.25</v>
      </c>
      <c r="L68" s="59">
        <v>9.3800000000000008</v>
      </c>
      <c r="M68" s="59">
        <v>10.77</v>
      </c>
      <c r="N68" s="59">
        <v>10.15</v>
      </c>
      <c r="O68" s="59">
        <v>7.74</v>
      </c>
      <c r="P68" s="59">
        <v>5.76</v>
      </c>
      <c r="Q68" s="59">
        <v>0</v>
      </c>
      <c r="R68" s="59">
        <v>1.22</v>
      </c>
      <c r="S68" s="59">
        <v>9.4499999999999993</v>
      </c>
      <c r="T68" s="59">
        <v>0</v>
      </c>
      <c r="U68" s="59">
        <v>0</v>
      </c>
      <c r="V68" s="59">
        <v>4.0999999999999996</v>
      </c>
      <c r="W68" s="59">
        <v>10.62</v>
      </c>
      <c r="X68" s="59">
        <v>11.4</v>
      </c>
      <c r="Y68" s="59">
        <v>11.73</v>
      </c>
      <c r="Z68" s="59">
        <v>13.57</v>
      </c>
      <c r="AA68" s="59">
        <v>11.15</v>
      </c>
    </row>
    <row r="69" spans="1:27" ht="15.75" thickBot="1" x14ac:dyDescent="0.3">
      <c r="A69" s="46"/>
      <c r="B69" s="20" t="s">
        <v>30</v>
      </c>
      <c r="C69" s="51">
        <f>ROUND(SUM(D69:AA69),2)</f>
        <v>865429.85</v>
      </c>
      <c r="D69" s="7">
        <f t="shared" ref="D69" si="386">D68*D67</f>
        <v>34286.559999999998</v>
      </c>
      <c r="E69" s="7">
        <f t="shared" ref="E69" si="387">E68*E67</f>
        <v>39739.51</v>
      </c>
      <c r="F69" s="7">
        <f t="shared" ref="F69" si="388">F68*F67</f>
        <v>48034.5</v>
      </c>
      <c r="G69" s="7">
        <f t="shared" ref="G69" si="389">G68*G67</f>
        <v>48562.2</v>
      </c>
      <c r="H69" s="7">
        <f t="shared" ref="H69" si="390">H68*H67</f>
        <v>24758.46</v>
      </c>
      <c r="I69" s="7">
        <f t="shared" ref="I69" si="391">I68*I67</f>
        <v>33396.299999999996</v>
      </c>
      <c r="J69" s="7">
        <f t="shared" ref="J69" si="392">J68*J67</f>
        <v>55882.960000000006</v>
      </c>
      <c r="K69" s="7">
        <f t="shared" ref="K69" si="393">K68*K67</f>
        <v>57687</v>
      </c>
      <c r="L69" s="7">
        <f t="shared" ref="L69" si="394">L68*L67</f>
        <v>42679</v>
      </c>
      <c r="M69" s="7">
        <f t="shared" ref="M69" si="395">M68*M67</f>
        <v>60667.409999999996</v>
      </c>
      <c r="N69" s="7">
        <f t="shared" ref="N69" si="396">N68*N67</f>
        <v>56068.6</v>
      </c>
      <c r="O69" s="7">
        <f t="shared" ref="O69" si="397">O68*O67</f>
        <v>42322.32</v>
      </c>
      <c r="P69" s="7">
        <f t="shared" ref="P69" si="398">P68*P67</f>
        <v>31599.360000000001</v>
      </c>
      <c r="Q69" s="7">
        <f t="shared" ref="Q69" si="399">Q68*Q67</f>
        <v>0</v>
      </c>
      <c r="R69" s="7">
        <f t="shared" ref="R69" si="400">R68*R67</f>
        <v>6120.74</v>
      </c>
      <c r="S69" s="7">
        <f t="shared" ref="S69" si="401">S68*S67</f>
        <v>36713.25</v>
      </c>
      <c r="T69" s="7">
        <f t="shared" ref="T69" si="402">T68*T67</f>
        <v>0</v>
      </c>
      <c r="U69" s="7">
        <f t="shared" ref="U69" si="403">U68*U67</f>
        <v>0</v>
      </c>
      <c r="V69" s="7">
        <f t="shared" ref="V69" si="404">V68*V67</f>
        <v>17236.399999999998</v>
      </c>
      <c r="W69" s="7">
        <f t="shared" ref="W69" si="405">W68*W67</f>
        <v>39113.46</v>
      </c>
      <c r="X69" s="7">
        <f t="shared" ref="X69" si="406">X68*X67</f>
        <v>58675.8</v>
      </c>
      <c r="Y69" s="7">
        <f t="shared" ref="Y69" si="407">Y68*Y67</f>
        <v>56151.51</v>
      </c>
      <c r="Z69" s="7">
        <f t="shared" ref="Z69" si="408">Z68*Z67</f>
        <v>45975.16</v>
      </c>
      <c r="AA69" s="7">
        <f t="shared" ref="AA69" si="409">AA68*AA67</f>
        <v>29759.350000000002</v>
      </c>
    </row>
    <row r="70" spans="1:27" x14ac:dyDescent="0.25">
      <c r="A70" s="37">
        <v>45189</v>
      </c>
      <c r="B70" s="19" t="s">
        <v>34</v>
      </c>
      <c r="C70" s="50">
        <f>SUM(D70:AA70)</f>
        <v>22784</v>
      </c>
      <c r="D70" s="59">
        <v>2135</v>
      </c>
      <c r="E70" s="59">
        <v>4502</v>
      </c>
      <c r="F70" s="59">
        <v>2722</v>
      </c>
      <c r="G70" s="59">
        <v>973</v>
      </c>
      <c r="H70" s="59">
        <v>2711</v>
      </c>
      <c r="I70" s="59">
        <v>1072</v>
      </c>
      <c r="J70" s="59">
        <v>2753</v>
      </c>
      <c r="K70" s="59">
        <v>2349</v>
      </c>
      <c r="L70" s="59">
        <v>1318</v>
      </c>
      <c r="M70" s="59">
        <v>999</v>
      </c>
      <c r="N70" s="59">
        <v>0</v>
      </c>
      <c r="O70" s="59">
        <v>0</v>
      </c>
      <c r="P70" s="59">
        <v>0</v>
      </c>
      <c r="Q70" s="59">
        <v>1143</v>
      </c>
      <c r="R70" s="59">
        <v>107</v>
      </c>
      <c r="S70" s="59">
        <v>0</v>
      </c>
      <c r="T70" s="59">
        <v>0</v>
      </c>
      <c r="U70" s="59">
        <v>0</v>
      </c>
      <c r="V70" s="59">
        <v>0</v>
      </c>
      <c r="W70" s="59">
        <v>0</v>
      </c>
      <c r="X70" s="59">
        <v>0</v>
      </c>
      <c r="Y70" s="59">
        <v>0</v>
      </c>
      <c r="Z70" s="59">
        <v>0</v>
      </c>
      <c r="AA70" s="59">
        <v>0</v>
      </c>
    </row>
    <row r="71" spans="1:27" x14ac:dyDescent="0.25">
      <c r="A71" s="38"/>
      <c r="B71" s="19" t="s">
        <v>32</v>
      </c>
      <c r="C71" s="50"/>
      <c r="D71" s="59">
        <v>8.5500000000000007</v>
      </c>
      <c r="E71" s="59">
        <v>9.15</v>
      </c>
      <c r="F71" s="59">
        <v>9.33</v>
      </c>
      <c r="G71" s="59">
        <v>10.94</v>
      </c>
      <c r="H71" s="59">
        <v>2.89</v>
      </c>
      <c r="I71" s="59">
        <v>8.33</v>
      </c>
      <c r="J71" s="59">
        <v>9.1999999999999993</v>
      </c>
      <c r="K71" s="59">
        <v>12.99</v>
      </c>
      <c r="L71" s="59">
        <v>11.28</v>
      </c>
      <c r="M71" s="59">
        <v>10.33</v>
      </c>
      <c r="N71" s="59">
        <v>10.5</v>
      </c>
      <c r="O71" s="59">
        <v>9.66</v>
      </c>
      <c r="P71" s="59">
        <v>12.17</v>
      </c>
      <c r="Q71" s="59">
        <v>7.71</v>
      </c>
      <c r="R71" s="59">
        <v>6.97</v>
      </c>
      <c r="S71" s="59">
        <v>14.53</v>
      </c>
      <c r="T71" s="59">
        <v>15.63</v>
      </c>
      <c r="U71" s="59">
        <v>17.36</v>
      </c>
      <c r="V71" s="59">
        <v>16.940000000000001</v>
      </c>
      <c r="W71" s="59">
        <v>18.8</v>
      </c>
      <c r="X71" s="59">
        <v>11.08</v>
      </c>
      <c r="Y71" s="59">
        <v>9.8800000000000008</v>
      </c>
      <c r="Z71" s="59">
        <v>8.5500000000000007</v>
      </c>
      <c r="AA71" s="59">
        <v>0.25</v>
      </c>
    </row>
    <row r="72" spans="1:27" ht="15.75" thickBot="1" x14ac:dyDescent="0.3">
      <c r="A72" s="46"/>
      <c r="B72" s="20" t="s">
        <v>30</v>
      </c>
      <c r="C72" s="51">
        <f>ROUND(SUM(D72:AA72),2)</f>
        <v>202839.12</v>
      </c>
      <c r="D72" s="7">
        <f t="shared" ref="D72" si="410">D71*D70</f>
        <v>18254.25</v>
      </c>
      <c r="E72" s="7">
        <f t="shared" ref="E72" si="411">E71*E70</f>
        <v>41193.300000000003</v>
      </c>
      <c r="F72" s="7">
        <f t="shared" ref="F72" si="412">F71*F70</f>
        <v>25396.26</v>
      </c>
      <c r="G72" s="7">
        <f t="shared" ref="G72" si="413">G71*G70</f>
        <v>10644.619999999999</v>
      </c>
      <c r="H72" s="7">
        <f t="shared" ref="H72" si="414">H71*H70</f>
        <v>7834.79</v>
      </c>
      <c r="I72" s="7">
        <f t="shared" ref="I72" si="415">I71*I70</f>
        <v>8929.76</v>
      </c>
      <c r="J72" s="7">
        <f t="shared" ref="J72" si="416">J71*J70</f>
        <v>25327.599999999999</v>
      </c>
      <c r="K72" s="7">
        <f t="shared" ref="K72" si="417">K71*K70</f>
        <v>30513.510000000002</v>
      </c>
      <c r="L72" s="7">
        <f t="shared" ref="L72" si="418">L71*L70</f>
        <v>14867.039999999999</v>
      </c>
      <c r="M72" s="7">
        <f t="shared" ref="M72" si="419">M71*M70</f>
        <v>10319.67</v>
      </c>
      <c r="N72" s="7">
        <f t="shared" ref="N72" si="420">N71*N70</f>
        <v>0</v>
      </c>
      <c r="O72" s="7">
        <f t="shared" ref="O72" si="421">O71*O70</f>
        <v>0</v>
      </c>
      <c r="P72" s="7">
        <f t="shared" ref="P72" si="422">P71*P70</f>
        <v>0</v>
      </c>
      <c r="Q72" s="7">
        <f t="shared" ref="Q72" si="423">Q71*Q70</f>
        <v>8812.5300000000007</v>
      </c>
      <c r="R72" s="7">
        <f t="shared" ref="R72" si="424">R71*R70</f>
        <v>745.79</v>
      </c>
      <c r="S72" s="7">
        <f t="shared" ref="S72" si="425">S71*S70</f>
        <v>0</v>
      </c>
      <c r="T72" s="7">
        <f t="shared" ref="T72" si="426">T71*T70</f>
        <v>0</v>
      </c>
      <c r="U72" s="7">
        <f t="shared" ref="U72" si="427">U71*U70</f>
        <v>0</v>
      </c>
      <c r="V72" s="7">
        <f t="shared" ref="V72" si="428">V71*V70</f>
        <v>0</v>
      </c>
      <c r="W72" s="7">
        <f t="shared" ref="W72" si="429">W71*W70</f>
        <v>0</v>
      </c>
      <c r="X72" s="7">
        <f t="shared" ref="X72" si="430">X71*X70</f>
        <v>0</v>
      </c>
      <c r="Y72" s="7">
        <f t="shared" ref="Y72" si="431">Y71*Y70</f>
        <v>0</v>
      </c>
      <c r="Z72" s="7">
        <f t="shared" ref="Z72" si="432">Z71*Z70</f>
        <v>0</v>
      </c>
      <c r="AA72" s="7">
        <f t="shared" ref="AA72" si="433">AA71*AA70</f>
        <v>0</v>
      </c>
    </row>
    <row r="73" spans="1:27" x14ac:dyDescent="0.25">
      <c r="A73" s="37">
        <v>45190</v>
      </c>
      <c r="B73" s="19" t="s">
        <v>34</v>
      </c>
      <c r="C73" s="50">
        <f>SUM(D73:AA73)</f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59">
        <v>0</v>
      </c>
      <c r="R73" s="59">
        <v>0</v>
      </c>
      <c r="S73" s="59">
        <v>0</v>
      </c>
      <c r="T73" s="59">
        <v>0</v>
      </c>
      <c r="U73" s="59">
        <v>0</v>
      </c>
      <c r="V73" s="59">
        <v>0</v>
      </c>
      <c r="W73" s="59">
        <v>0</v>
      </c>
      <c r="X73" s="59">
        <v>0</v>
      </c>
      <c r="Y73" s="59">
        <v>0</v>
      </c>
      <c r="Z73" s="59">
        <v>0</v>
      </c>
      <c r="AA73" s="59">
        <v>0</v>
      </c>
    </row>
    <row r="74" spans="1:27" x14ac:dyDescent="0.25">
      <c r="A74" s="38"/>
      <c r="B74" s="19" t="s">
        <v>32</v>
      </c>
      <c r="C74" s="50"/>
      <c r="D74" s="59">
        <v>6.95</v>
      </c>
      <c r="E74" s="59">
        <v>12.64</v>
      </c>
      <c r="F74" s="59">
        <v>8.35</v>
      </c>
      <c r="G74" s="59">
        <v>12.33</v>
      </c>
      <c r="H74" s="59">
        <v>17.66</v>
      </c>
      <c r="I74" s="59">
        <v>5.15</v>
      </c>
      <c r="J74" s="59">
        <v>7.98</v>
      </c>
      <c r="K74" s="59">
        <v>6.92</v>
      </c>
      <c r="L74" s="59">
        <v>6.59</v>
      </c>
      <c r="M74" s="59">
        <v>9.06</v>
      </c>
      <c r="N74" s="59">
        <v>5.93</v>
      </c>
      <c r="O74" s="59">
        <v>7.68</v>
      </c>
      <c r="P74" s="59">
        <v>10.67</v>
      </c>
      <c r="Q74" s="59">
        <v>12.63</v>
      </c>
      <c r="R74" s="59">
        <v>19.170000000000002</v>
      </c>
      <c r="S74" s="59">
        <v>19.7</v>
      </c>
      <c r="T74" s="59">
        <v>18.77</v>
      </c>
      <c r="U74" s="59">
        <v>0.08</v>
      </c>
      <c r="V74" s="59">
        <v>16.260000000000002</v>
      </c>
      <c r="W74" s="59">
        <v>18.690000000000001</v>
      </c>
      <c r="X74" s="59">
        <v>14.62</v>
      </c>
      <c r="Y74" s="59">
        <v>3.46</v>
      </c>
      <c r="Z74" s="59">
        <v>6.07</v>
      </c>
      <c r="AA74" s="59">
        <v>7.65</v>
      </c>
    </row>
    <row r="75" spans="1:27" ht="15.75" thickBot="1" x14ac:dyDescent="0.3">
      <c r="A75" s="46"/>
      <c r="B75" s="20" t="s">
        <v>30</v>
      </c>
      <c r="C75" s="51">
        <f>ROUND(SUM(D75:AA75),2)</f>
        <v>0</v>
      </c>
      <c r="D75" s="7">
        <f t="shared" ref="D75" si="434">D74*D73</f>
        <v>0</v>
      </c>
      <c r="E75" s="7">
        <f t="shared" ref="E75" si="435">E74*E73</f>
        <v>0</v>
      </c>
      <c r="F75" s="7">
        <f t="shared" ref="F75" si="436">F74*F73</f>
        <v>0</v>
      </c>
      <c r="G75" s="7">
        <f t="shared" ref="G75" si="437">G74*G73</f>
        <v>0</v>
      </c>
      <c r="H75" s="7">
        <f t="shared" ref="H75" si="438">H74*H73</f>
        <v>0</v>
      </c>
      <c r="I75" s="7">
        <f t="shared" ref="I75" si="439">I74*I73</f>
        <v>0</v>
      </c>
      <c r="J75" s="7">
        <f t="shared" ref="J75" si="440">J74*J73</f>
        <v>0</v>
      </c>
      <c r="K75" s="7">
        <f t="shared" ref="K75" si="441">K74*K73</f>
        <v>0</v>
      </c>
      <c r="L75" s="7">
        <f t="shared" ref="L75" si="442">L74*L73</f>
        <v>0</v>
      </c>
      <c r="M75" s="7">
        <f t="shared" ref="M75" si="443">M74*M73</f>
        <v>0</v>
      </c>
      <c r="N75" s="7">
        <f t="shared" ref="N75" si="444">N74*N73</f>
        <v>0</v>
      </c>
      <c r="O75" s="7">
        <f t="shared" ref="O75" si="445">O74*O73</f>
        <v>0</v>
      </c>
      <c r="P75" s="7">
        <f t="shared" ref="P75" si="446">P74*P73</f>
        <v>0</v>
      </c>
      <c r="Q75" s="7">
        <f t="shared" ref="Q75" si="447">Q74*Q73</f>
        <v>0</v>
      </c>
      <c r="R75" s="7">
        <f t="shared" ref="R75" si="448">R74*R73</f>
        <v>0</v>
      </c>
      <c r="S75" s="7">
        <f t="shared" ref="S75" si="449">S74*S73</f>
        <v>0</v>
      </c>
      <c r="T75" s="7">
        <f t="shared" ref="T75" si="450">T74*T73</f>
        <v>0</v>
      </c>
      <c r="U75" s="7">
        <f t="shared" ref="U75" si="451">U74*U73</f>
        <v>0</v>
      </c>
      <c r="V75" s="7">
        <f t="shared" ref="V75" si="452">V74*V73</f>
        <v>0</v>
      </c>
      <c r="W75" s="7">
        <f t="shared" ref="W75" si="453">W74*W73</f>
        <v>0</v>
      </c>
      <c r="X75" s="7">
        <f t="shared" ref="X75" si="454">X74*X73</f>
        <v>0</v>
      </c>
      <c r="Y75" s="7">
        <f t="shared" ref="Y75" si="455">Y74*Y73</f>
        <v>0</v>
      </c>
      <c r="Z75" s="7">
        <f t="shared" ref="Z75" si="456">Z74*Z73</f>
        <v>0</v>
      </c>
      <c r="AA75" s="7">
        <f t="shared" ref="AA75" si="457">AA74*AA73</f>
        <v>0</v>
      </c>
    </row>
    <row r="76" spans="1:27" x14ac:dyDescent="0.25">
      <c r="A76" s="37">
        <v>45191</v>
      </c>
      <c r="B76" s="19" t="s">
        <v>34</v>
      </c>
      <c r="C76" s="53">
        <f>SUM(D76:AA76)</f>
        <v>57864</v>
      </c>
      <c r="D76" s="59">
        <v>2716</v>
      </c>
      <c r="E76" s="59">
        <v>2917</v>
      </c>
      <c r="F76" s="59">
        <v>2080</v>
      </c>
      <c r="G76" s="59">
        <v>3428</v>
      </c>
      <c r="H76" s="59">
        <v>4696</v>
      </c>
      <c r="I76" s="59">
        <v>3026</v>
      </c>
      <c r="J76" s="59">
        <v>1102</v>
      </c>
      <c r="K76" s="59">
        <v>2218</v>
      </c>
      <c r="L76" s="59">
        <v>2736</v>
      </c>
      <c r="M76" s="59">
        <v>0</v>
      </c>
      <c r="N76" s="59">
        <v>0</v>
      </c>
      <c r="O76" s="59">
        <v>2022</v>
      </c>
      <c r="P76" s="59">
        <v>3461</v>
      </c>
      <c r="Q76" s="59">
        <v>3482</v>
      </c>
      <c r="R76" s="59">
        <v>3622</v>
      </c>
      <c r="S76" s="59">
        <v>4461</v>
      </c>
      <c r="T76" s="59">
        <v>3067</v>
      </c>
      <c r="U76" s="59">
        <v>3505</v>
      </c>
      <c r="V76" s="59">
        <v>3885</v>
      </c>
      <c r="W76" s="59">
        <v>2318</v>
      </c>
      <c r="X76" s="59">
        <v>3122</v>
      </c>
      <c r="Y76" s="59">
        <v>0</v>
      </c>
      <c r="Z76" s="59">
        <v>0</v>
      </c>
      <c r="AA76" s="59">
        <v>0</v>
      </c>
    </row>
    <row r="77" spans="1:27" x14ac:dyDescent="0.25">
      <c r="A77" s="38"/>
      <c r="B77" s="19" t="s">
        <v>32</v>
      </c>
      <c r="C77" s="50"/>
      <c r="D77" s="59">
        <v>1.97</v>
      </c>
      <c r="E77" s="59">
        <v>3.96</v>
      </c>
      <c r="F77" s="59">
        <v>8.59</v>
      </c>
      <c r="G77" s="59">
        <v>4.8</v>
      </c>
      <c r="H77" s="59">
        <v>5.3</v>
      </c>
      <c r="I77" s="59">
        <v>5.55</v>
      </c>
      <c r="J77" s="59">
        <v>6.22</v>
      </c>
      <c r="K77" s="59">
        <v>5.71</v>
      </c>
      <c r="L77" s="59">
        <v>4.0599999999999996</v>
      </c>
      <c r="M77" s="59">
        <v>0</v>
      </c>
      <c r="N77" s="59">
        <v>0</v>
      </c>
      <c r="O77" s="59">
        <v>7.61</v>
      </c>
      <c r="P77" s="59">
        <v>6.94</v>
      </c>
      <c r="Q77" s="59">
        <v>2.79</v>
      </c>
      <c r="R77" s="59">
        <v>0</v>
      </c>
      <c r="S77" s="59">
        <v>9.89</v>
      </c>
      <c r="T77" s="59">
        <v>0</v>
      </c>
      <c r="U77" s="59">
        <v>0.21</v>
      </c>
      <c r="V77" s="59">
        <v>1.88</v>
      </c>
      <c r="W77" s="59">
        <v>1.05</v>
      </c>
      <c r="X77" s="59">
        <v>4.55</v>
      </c>
      <c r="Y77" s="59">
        <v>0</v>
      </c>
      <c r="Z77" s="59">
        <v>0</v>
      </c>
      <c r="AA77" s="59">
        <v>0</v>
      </c>
    </row>
    <row r="78" spans="1:27" ht="15.75" thickBot="1" x14ac:dyDescent="0.3">
      <c r="A78" s="46"/>
      <c r="B78" s="20" t="s">
        <v>30</v>
      </c>
      <c r="C78" s="52">
        <f>ROUND(SUM(D78:AA78),2)</f>
        <v>241453.6</v>
      </c>
      <c r="D78" s="7">
        <f t="shared" ref="D78:E78" si="458">D77*D76</f>
        <v>5350.5199999999995</v>
      </c>
      <c r="E78" s="7">
        <f t="shared" si="458"/>
        <v>11551.32</v>
      </c>
      <c r="F78" s="7">
        <f t="shared" ref="F78" si="459">F77*F76</f>
        <v>17867.2</v>
      </c>
      <c r="G78" s="7">
        <f t="shared" ref="G78" si="460">G77*G76</f>
        <v>16454.399999999998</v>
      </c>
      <c r="H78" s="7">
        <f t="shared" ref="H78" si="461">H77*H76</f>
        <v>24888.799999999999</v>
      </c>
      <c r="I78" s="7">
        <f t="shared" ref="I78" si="462">I77*I76</f>
        <v>16794.3</v>
      </c>
      <c r="J78" s="7">
        <f t="shared" ref="J78" si="463">J77*J76</f>
        <v>6854.44</v>
      </c>
      <c r="K78" s="7">
        <f t="shared" ref="K78" si="464">K77*K76</f>
        <v>12664.78</v>
      </c>
      <c r="L78" s="7">
        <f t="shared" ref="L78" si="465">L77*L76</f>
        <v>11108.159999999998</v>
      </c>
      <c r="M78" s="7">
        <f t="shared" ref="M78" si="466">M77*M76</f>
        <v>0</v>
      </c>
      <c r="N78" s="7">
        <f t="shared" ref="N78" si="467">N77*N76</f>
        <v>0</v>
      </c>
      <c r="O78" s="7">
        <f t="shared" ref="O78" si="468">O77*O76</f>
        <v>15387.42</v>
      </c>
      <c r="P78" s="7">
        <f t="shared" ref="P78" si="469">P77*P76</f>
        <v>24019.34</v>
      </c>
      <c r="Q78" s="7">
        <f t="shared" ref="Q78" si="470">Q77*Q76</f>
        <v>9714.7800000000007</v>
      </c>
      <c r="R78" s="7">
        <f t="shared" ref="R78" si="471">R77*R76</f>
        <v>0</v>
      </c>
      <c r="S78" s="7">
        <f t="shared" ref="S78" si="472">S77*S76</f>
        <v>44119.29</v>
      </c>
      <c r="T78" s="7">
        <f t="shared" ref="T78" si="473">T77*T76</f>
        <v>0</v>
      </c>
      <c r="U78" s="7">
        <f t="shared" ref="U78" si="474">U77*U76</f>
        <v>736.05</v>
      </c>
      <c r="V78" s="7">
        <f t="shared" ref="V78" si="475">V77*V76</f>
        <v>7303.7999999999993</v>
      </c>
      <c r="W78" s="7">
        <f t="shared" ref="W78" si="476">W77*W76</f>
        <v>2433.9</v>
      </c>
      <c r="X78" s="7">
        <f t="shared" ref="X78" si="477">X77*X76</f>
        <v>14205.099999999999</v>
      </c>
      <c r="Y78" s="7">
        <f t="shared" ref="Y78" si="478">Y77*Y76</f>
        <v>0</v>
      </c>
      <c r="Z78" s="7">
        <f t="shared" ref="Z78" si="479">Z77*Z76</f>
        <v>0</v>
      </c>
      <c r="AA78" s="7">
        <f t="shared" ref="AA78" si="480">AA77*AA76</f>
        <v>0</v>
      </c>
    </row>
    <row r="79" spans="1:27" x14ac:dyDescent="0.25">
      <c r="A79" s="37">
        <v>45192</v>
      </c>
      <c r="B79" s="19" t="s">
        <v>34</v>
      </c>
      <c r="C79" s="50">
        <f>SUM(D79:AA79)</f>
        <v>36104</v>
      </c>
      <c r="D79" s="59">
        <v>1143</v>
      </c>
      <c r="E79" s="59">
        <v>1572</v>
      </c>
      <c r="F79" s="59">
        <v>1429</v>
      </c>
      <c r="G79" s="59">
        <v>777</v>
      </c>
      <c r="H79" s="59">
        <v>1542</v>
      </c>
      <c r="I79" s="59">
        <v>2250</v>
      </c>
      <c r="J79" s="59">
        <v>4692</v>
      </c>
      <c r="K79" s="59">
        <v>3204</v>
      </c>
      <c r="L79" s="59">
        <v>3494</v>
      </c>
      <c r="M79" s="59">
        <v>3815</v>
      </c>
      <c r="N79" s="59">
        <v>3583</v>
      </c>
      <c r="O79" s="59">
        <v>2830</v>
      </c>
      <c r="P79" s="59">
        <v>2535</v>
      </c>
      <c r="Q79" s="59">
        <v>1544</v>
      </c>
      <c r="R79" s="59">
        <v>403</v>
      </c>
      <c r="S79" s="59">
        <v>136</v>
      </c>
      <c r="T79" s="59">
        <v>339</v>
      </c>
      <c r="U79" s="59">
        <v>0</v>
      </c>
      <c r="V79" s="59">
        <v>0</v>
      </c>
      <c r="W79" s="59">
        <v>0</v>
      </c>
      <c r="X79" s="59">
        <v>0</v>
      </c>
      <c r="Y79" s="59">
        <v>816</v>
      </c>
      <c r="Z79" s="59">
        <v>0</v>
      </c>
      <c r="AA79" s="59">
        <v>0</v>
      </c>
    </row>
    <row r="80" spans="1:27" x14ac:dyDescent="0.25">
      <c r="A80" s="38"/>
      <c r="B80" s="19" t="s">
        <v>32</v>
      </c>
      <c r="C80" s="50"/>
      <c r="D80" s="59">
        <v>7.25</v>
      </c>
      <c r="E80" s="59">
        <v>6.63</v>
      </c>
      <c r="F80" s="59">
        <v>5.27</v>
      </c>
      <c r="G80" s="59">
        <v>4.78</v>
      </c>
      <c r="H80" s="59">
        <v>4.72</v>
      </c>
      <c r="I80" s="59">
        <v>5.37</v>
      </c>
      <c r="J80" s="59">
        <v>1.8</v>
      </c>
      <c r="K80" s="59">
        <v>0.91</v>
      </c>
      <c r="L80" s="59">
        <v>3.29</v>
      </c>
      <c r="M80" s="59">
        <v>4.9400000000000004</v>
      </c>
      <c r="N80" s="59">
        <v>5.82</v>
      </c>
      <c r="O80" s="59">
        <v>3.36</v>
      </c>
      <c r="P80" s="59">
        <v>2.5</v>
      </c>
      <c r="Q80" s="59">
        <v>3.12</v>
      </c>
      <c r="R80" s="59">
        <v>13.91</v>
      </c>
      <c r="S80" s="59">
        <v>14.57</v>
      </c>
      <c r="T80" s="59">
        <v>13.79</v>
      </c>
      <c r="U80" s="59">
        <v>12.26</v>
      </c>
      <c r="V80" s="59">
        <v>10.130000000000001</v>
      </c>
      <c r="W80" s="59">
        <v>13.79</v>
      </c>
      <c r="X80" s="59">
        <v>15.81</v>
      </c>
      <c r="Y80" s="59">
        <v>10.06</v>
      </c>
      <c r="Z80" s="59">
        <v>19.52</v>
      </c>
      <c r="AA80" s="59">
        <v>18.87</v>
      </c>
    </row>
    <row r="81" spans="1:27" ht="15.75" thickBot="1" x14ac:dyDescent="0.3">
      <c r="A81" s="46"/>
      <c r="B81" s="20" t="s">
        <v>30</v>
      </c>
      <c r="C81" s="51">
        <f>ROUND(SUM(D81:AA81),2)</f>
        <v>153005</v>
      </c>
      <c r="D81" s="7">
        <f t="shared" ref="D81" si="481">D80*D79</f>
        <v>8286.75</v>
      </c>
      <c r="E81" s="7">
        <f t="shared" ref="E81" si="482">E80*E79</f>
        <v>10422.36</v>
      </c>
      <c r="F81" s="7">
        <f t="shared" ref="F81" si="483">F80*F79</f>
        <v>7530.829999999999</v>
      </c>
      <c r="G81" s="7">
        <f t="shared" ref="G81" si="484">G80*G79</f>
        <v>3714.0600000000004</v>
      </c>
      <c r="H81" s="7">
        <f t="shared" ref="H81" si="485">H80*H79</f>
        <v>7278.24</v>
      </c>
      <c r="I81" s="7">
        <f t="shared" ref="I81" si="486">I80*I79</f>
        <v>12082.5</v>
      </c>
      <c r="J81" s="7">
        <f t="shared" ref="J81" si="487">J80*J79</f>
        <v>8445.6</v>
      </c>
      <c r="K81" s="7">
        <f t="shared" ref="K81" si="488">K80*K79</f>
        <v>2915.64</v>
      </c>
      <c r="L81" s="7">
        <f t="shared" ref="L81" si="489">L80*L79</f>
        <v>11495.26</v>
      </c>
      <c r="M81" s="7">
        <f t="shared" ref="M81" si="490">M80*M79</f>
        <v>18846.100000000002</v>
      </c>
      <c r="N81" s="7">
        <f t="shared" ref="N81" si="491">N80*N79</f>
        <v>20853.060000000001</v>
      </c>
      <c r="O81" s="7">
        <f t="shared" ref="O81" si="492">O80*O79</f>
        <v>9508.7999999999993</v>
      </c>
      <c r="P81" s="7">
        <f t="shared" ref="P81" si="493">P80*P79</f>
        <v>6337.5</v>
      </c>
      <c r="Q81" s="7">
        <f t="shared" ref="Q81" si="494">Q80*Q79</f>
        <v>4817.28</v>
      </c>
      <c r="R81" s="7">
        <f t="shared" ref="R81" si="495">R80*R79</f>
        <v>5605.7300000000005</v>
      </c>
      <c r="S81" s="7">
        <f t="shared" ref="S81" si="496">S80*S79</f>
        <v>1981.52</v>
      </c>
      <c r="T81" s="7">
        <f t="shared" ref="T81" si="497">T80*T79</f>
        <v>4674.8099999999995</v>
      </c>
      <c r="U81" s="7">
        <f t="shared" ref="U81" si="498">U80*U79</f>
        <v>0</v>
      </c>
      <c r="V81" s="7">
        <f t="shared" ref="V81" si="499">V80*V79</f>
        <v>0</v>
      </c>
      <c r="W81" s="7">
        <f t="shared" ref="W81" si="500">W80*W79</f>
        <v>0</v>
      </c>
      <c r="X81" s="7">
        <f t="shared" ref="X81" si="501">X80*X79</f>
        <v>0</v>
      </c>
      <c r="Y81" s="7">
        <f t="shared" ref="Y81" si="502">Y80*Y79</f>
        <v>8208.9600000000009</v>
      </c>
      <c r="Z81" s="7">
        <f t="shared" ref="Z81" si="503">Z80*Z79</f>
        <v>0</v>
      </c>
      <c r="AA81" s="7">
        <f t="shared" ref="AA81" si="504">AA80*AA79</f>
        <v>0</v>
      </c>
    </row>
    <row r="82" spans="1:27" x14ac:dyDescent="0.25">
      <c r="A82" s="37">
        <v>45193</v>
      </c>
      <c r="B82" s="19" t="s">
        <v>34</v>
      </c>
      <c r="C82" s="48">
        <f>SUM(D82:AA82)</f>
        <v>0</v>
      </c>
      <c r="D82" s="59">
        <v>0</v>
      </c>
      <c r="E82" s="59">
        <v>0</v>
      </c>
      <c r="F82" s="59">
        <v>0</v>
      </c>
      <c r="G82" s="59">
        <v>0</v>
      </c>
      <c r="H82" s="59">
        <v>0</v>
      </c>
      <c r="I82" s="59">
        <v>0</v>
      </c>
      <c r="J82" s="59">
        <v>0</v>
      </c>
      <c r="K82" s="59">
        <v>0</v>
      </c>
      <c r="L82" s="59">
        <v>0</v>
      </c>
      <c r="M82" s="59">
        <v>0</v>
      </c>
      <c r="N82" s="59">
        <v>0</v>
      </c>
      <c r="O82" s="59">
        <v>0</v>
      </c>
      <c r="P82" s="59">
        <v>0</v>
      </c>
      <c r="Q82" s="59">
        <v>0</v>
      </c>
      <c r="R82" s="59">
        <v>0</v>
      </c>
      <c r="S82" s="59">
        <v>0</v>
      </c>
      <c r="T82" s="59">
        <v>0</v>
      </c>
      <c r="U82" s="59">
        <v>0</v>
      </c>
      <c r="V82" s="59">
        <v>0</v>
      </c>
      <c r="W82" s="59">
        <v>0</v>
      </c>
      <c r="X82" s="59">
        <v>0</v>
      </c>
      <c r="Y82" s="59">
        <v>0</v>
      </c>
      <c r="Z82" s="59">
        <v>0</v>
      </c>
      <c r="AA82" s="59">
        <v>0</v>
      </c>
    </row>
    <row r="83" spans="1:27" x14ac:dyDescent="0.25">
      <c r="A83" s="38"/>
      <c r="B83" s="19" t="s">
        <v>32</v>
      </c>
      <c r="C83" s="48"/>
      <c r="D83" s="59">
        <v>20.98</v>
      </c>
      <c r="E83" s="59">
        <v>10.31</v>
      </c>
      <c r="F83" s="59">
        <v>7.34</v>
      </c>
      <c r="G83" s="59">
        <v>15.85</v>
      </c>
      <c r="H83" s="59">
        <v>11.1</v>
      </c>
      <c r="I83" s="59">
        <v>8.18</v>
      </c>
      <c r="J83" s="59">
        <v>22.61</v>
      </c>
      <c r="K83" s="59">
        <v>11.69</v>
      </c>
      <c r="L83" s="59">
        <v>12.89</v>
      </c>
      <c r="M83" s="59">
        <v>6.56</v>
      </c>
      <c r="N83" s="59">
        <v>11.15</v>
      </c>
      <c r="O83" s="59">
        <v>8.73</v>
      </c>
      <c r="P83" s="59">
        <v>11.04</v>
      </c>
      <c r="Q83" s="59">
        <v>6.9</v>
      </c>
      <c r="R83" s="59">
        <v>16.100000000000001</v>
      </c>
      <c r="S83" s="59">
        <v>16.010000000000002</v>
      </c>
      <c r="T83" s="59">
        <v>13.34</v>
      </c>
      <c r="U83" s="59">
        <v>17.670000000000002</v>
      </c>
      <c r="V83" s="59">
        <v>4.2699999999999996</v>
      </c>
      <c r="W83" s="59">
        <v>14.63</v>
      </c>
      <c r="X83" s="59">
        <v>11.07</v>
      </c>
      <c r="Y83" s="59">
        <v>10.31</v>
      </c>
      <c r="Z83" s="59">
        <v>11.8</v>
      </c>
      <c r="AA83" s="59">
        <v>11.05</v>
      </c>
    </row>
    <row r="84" spans="1:27" ht="15.75" thickBot="1" x14ac:dyDescent="0.3">
      <c r="A84" s="46"/>
      <c r="B84" s="20" t="s">
        <v>30</v>
      </c>
      <c r="C84" s="49">
        <f>ROUND(SUM(D84:AA84),2)</f>
        <v>0</v>
      </c>
      <c r="D84" s="7">
        <f t="shared" ref="D84" si="505">D83*D82</f>
        <v>0</v>
      </c>
      <c r="E84" s="7">
        <f t="shared" ref="E84" si="506">E83*E82</f>
        <v>0</v>
      </c>
      <c r="F84" s="7">
        <f t="shared" ref="F84" si="507">F83*F82</f>
        <v>0</v>
      </c>
      <c r="G84" s="7">
        <f t="shared" ref="G84" si="508">G83*G82</f>
        <v>0</v>
      </c>
      <c r="H84" s="7">
        <f t="shared" ref="H84" si="509">H83*H82</f>
        <v>0</v>
      </c>
      <c r="I84" s="7">
        <f t="shared" ref="I84" si="510">I83*I82</f>
        <v>0</v>
      </c>
      <c r="J84" s="7">
        <f t="shared" ref="J84" si="511">J83*J82</f>
        <v>0</v>
      </c>
      <c r="K84" s="7">
        <f t="shared" ref="K84" si="512">K83*K82</f>
        <v>0</v>
      </c>
      <c r="L84" s="7">
        <f t="shared" ref="L84" si="513">L83*L82</f>
        <v>0</v>
      </c>
      <c r="M84" s="7">
        <f t="shared" ref="M84" si="514">M83*M82</f>
        <v>0</v>
      </c>
      <c r="N84" s="7">
        <f t="shared" ref="N84" si="515">N83*N82</f>
        <v>0</v>
      </c>
      <c r="O84" s="7">
        <f t="shared" ref="O84" si="516">O83*O82</f>
        <v>0</v>
      </c>
      <c r="P84" s="7">
        <f t="shared" ref="P84" si="517">P83*P82</f>
        <v>0</v>
      </c>
      <c r="Q84" s="7">
        <f t="shared" ref="Q84" si="518">Q83*Q82</f>
        <v>0</v>
      </c>
      <c r="R84" s="7">
        <f t="shared" ref="R84" si="519">R83*R82</f>
        <v>0</v>
      </c>
      <c r="S84" s="7">
        <f t="shared" ref="S84" si="520">S83*S82</f>
        <v>0</v>
      </c>
      <c r="T84" s="7">
        <f t="shared" ref="T84" si="521">T83*T82</f>
        <v>0</v>
      </c>
      <c r="U84" s="7">
        <f t="shared" ref="U84" si="522">U83*U82</f>
        <v>0</v>
      </c>
      <c r="V84" s="7">
        <f t="shared" ref="V84" si="523">V83*V82</f>
        <v>0</v>
      </c>
      <c r="W84" s="7">
        <f t="shared" ref="W84" si="524">W83*W82</f>
        <v>0</v>
      </c>
      <c r="X84" s="7">
        <f t="shared" ref="X84" si="525">X83*X82</f>
        <v>0</v>
      </c>
      <c r="Y84" s="7">
        <f t="shared" ref="Y84" si="526">Y83*Y82</f>
        <v>0</v>
      </c>
      <c r="Z84" s="7">
        <f t="shared" ref="Z84" si="527">Z83*Z82</f>
        <v>0</v>
      </c>
      <c r="AA84" s="7">
        <f t="shared" ref="AA84" si="528">AA83*AA82</f>
        <v>0</v>
      </c>
    </row>
    <row r="85" spans="1:27" x14ac:dyDescent="0.25">
      <c r="A85" s="37">
        <v>45194</v>
      </c>
      <c r="B85" s="19" t="s">
        <v>34</v>
      </c>
      <c r="C85" s="48">
        <f>SUM(D85:AA85)</f>
        <v>5628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701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  <c r="Q85" s="59">
        <v>574</v>
      </c>
      <c r="R85" s="59">
        <v>0</v>
      </c>
      <c r="S85" s="59">
        <v>288</v>
      </c>
      <c r="T85" s="59">
        <v>452</v>
      </c>
      <c r="U85" s="59">
        <v>0</v>
      </c>
      <c r="V85" s="59">
        <v>0</v>
      </c>
      <c r="W85" s="59">
        <v>0</v>
      </c>
      <c r="X85" s="59">
        <v>348</v>
      </c>
      <c r="Y85" s="59">
        <v>893</v>
      </c>
      <c r="Z85" s="59">
        <v>721</v>
      </c>
      <c r="AA85" s="59">
        <v>1651</v>
      </c>
    </row>
    <row r="86" spans="1:27" x14ac:dyDescent="0.25">
      <c r="A86" s="38"/>
      <c r="B86" s="19" t="s">
        <v>32</v>
      </c>
      <c r="C86" s="48"/>
      <c r="D86" s="59">
        <v>8.6300000000000008</v>
      </c>
      <c r="E86" s="59">
        <v>12.99</v>
      </c>
      <c r="F86" s="59">
        <v>10.58</v>
      </c>
      <c r="G86" s="59">
        <v>14.19</v>
      </c>
      <c r="H86" s="59">
        <v>16.11</v>
      </c>
      <c r="I86" s="59">
        <v>2.34</v>
      </c>
      <c r="J86" s="59">
        <v>7.76</v>
      </c>
      <c r="K86" s="59">
        <v>13.78</v>
      </c>
      <c r="L86" s="59">
        <v>9.41</v>
      </c>
      <c r="M86" s="59">
        <v>0</v>
      </c>
      <c r="N86" s="59">
        <v>11.34</v>
      </c>
      <c r="O86" s="59">
        <v>0.1</v>
      </c>
      <c r="P86" s="59">
        <v>18.11</v>
      </c>
      <c r="Q86" s="59">
        <v>10.32</v>
      </c>
      <c r="R86" s="59">
        <v>16.100000000000001</v>
      </c>
      <c r="S86" s="59">
        <v>13.02</v>
      </c>
      <c r="T86" s="59">
        <v>11.36</v>
      </c>
      <c r="U86" s="59">
        <v>6.7</v>
      </c>
      <c r="V86" s="59">
        <v>17.53</v>
      </c>
      <c r="W86" s="59">
        <v>23.15</v>
      </c>
      <c r="X86" s="59">
        <v>12.06</v>
      </c>
      <c r="Y86" s="59">
        <v>2.65</v>
      </c>
      <c r="Z86" s="59">
        <v>2.06</v>
      </c>
      <c r="AA86" s="59">
        <v>5.01</v>
      </c>
    </row>
    <row r="87" spans="1:27" ht="15.75" thickBot="1" x14ac:dyDescent="0.3">
      <c r="A87" s="46"/>
      <c r="B87" s="20" t="s">
        <v>30</v>
      </c>
      <c r="C87" s="49">
        <f>ROUND(SUM(D87:AA87),2)</f>
        <v>32768.6</v>
      </c>
      <c r="D87" s="7">
        <f t="shared" ref="D87" si="529">D86*D85</f>
        <v>0</v>
      </c>
      <c r="E87" s="7">
        <f t="shared" ref="E87" si="530">E86*E85</f>
        <v>0</v>
      </c>
      <c r="F87" s="7">
        <f t="shared" ref="F87" si="531">F86*F85</f>
        <v>0</v>
      </c>
      <c r="G87" s="7">
        <f t="shared" ref="G87" si="532">G86*G85</f>
        <v>0</v>
      </c>
      <c r="H87" s="7">
        <f t="shared" ref="H87" si="533">H86*H85</f>
        <v>0</v>
      </c>
      <c r="I87" s="7">
        <f t="shared" ref="I87" si="534">I86*I85</f>
        <v>1640.34</v>
      </c>
      <c r="J87" s="7">
        <f t="shared" ref="J87" si="535">J86*J85</f>
        <v>0</v>
      </c>
      <c r="K87" s="7">
        <f t="shared" ref="K87" si="536">K86*K85</f>
        <v>0</v>
      </c>
      <c r="L87" s="7">
        <f t="shared" ref="L87" si="537">L86*L85</f>
        <v>0</v>
      </c>
      <c r="M87" s="7">
        <f t="shared" ref="M87" si="538">M86*M85</f>
        <v>0</v>
      </c>
      <c r="N87" s="7">
        <f t="shared" ref="N87" si="539">N86*N85</f>
        <v>0</v>
      </c>
      <c r="O87" s="7">
        <f t="shared" ref="O87" si="540">O86*O85</f>
        <v>0</v>
      </c>
      <c r="P87" s="7">
        <f t="shared" ref="P87" si="541">P86*P85</f>
        <v>0</v>
      </c>
      <c r="Q87" s="7">
        <f t="shared" ref="Q87" si="542">Q86*Q85</f>
        <v>5923.68</v>
      </c>
      <c r="R87" s="7">
        <f t="shared" ref="R87" si="543">R86*R85</f>
        <v>0</v>
      </c>
      <c r="S87" s="7">
        <f t="shared" ref="S87" si="544">S86*S85</f>
        <v>3749.7599999999998</v>
      </c>
      <c r="T87" s="7">
        <f t="shared" ref="T87" si="545">T86*T85</f>
        <v>5134.7199999999993</v>
      </c>
      <c r="U87" s="7">
        <f t="shared" ref="U87" si="546">U86*U85</f>
        <v>0</v>
      </c>
      <c r="V87" s="7">
        <f t="shared" ref="V87" si="547">V86*V85</f>
        <v>0</v>
      </c>
      <c r="W87" s="7">
        <f t="shared" ref="W87" si="548">W86*W85</f>
        <v>0</v>
      </c>
      <c r="X87" s="7">
        <f t="shared" ref="X87" si="549">X86*X85</f>
        <v>4196.88</v>
      </c>
      <c r="Y87" s="7">
        <f t="shared" ref="Y87" si="550">Y86*Y85</f>
        <v>2366.4499999999998</v>
      </c>
      <c r="Z87" s="7">
        <f t="shared" ref="Z87" si="551">Z86*Z85</f>
        <v>1485.26</v>
      </c>
      <c r="AA87" s="7">
        <f t="shared" ref="AA87" si="552">AA86*AA85</f>
        <v>8271.51</v>
      </c>
    </row>
    <row r="88" spans="1:27" x14ac:dyDescent="0.25">
      <c r="A88" s="37">
        <v>45195</v>
      </c>
      <c r="B88" s="19" t="s">
        <v>34</v>
      </c>
      <c r="C88" s="48">
        <f>SUM(D88:AA88)</f>
        <v>25455</v>
      </c>
      <c r="D88" s="59">
        <v>1777</v>
      </c>
      <c r="E88" s="59">
        <v>842</v>
      </c>
      <c r="F88" s="59">
        <v>1116</v>
      </c>
      <c r="G88" s="59">
        <v>0</v>
      </c>
      <c r="H88" s="59">
        <v>0</v>
      </c>
      <c r="I88" s="59">
        <v>0</v>
      </c>
      <c r="J88" s="59">
        <v>0</v>
      </c>
      <c r="K88" s="59">
        <v>345</v>
      </c>
      <c r="L88" s="59">
        <v>927</v>
      </c>
      <c r="M88" s="59">
        <v>1530</v>
      </c>
      <c r="N88" s="59">
        <v>1926</v>
      </c>
      <c r="O88" s="59">
        <v>1332</v>
      </c>
      <c r="P88" s="59">
        <v>1585</v>
      </c>
      <c r="Q88" s="59">
        <v>1299</v>
      </c>
      <c r="R88" s="59">
        <v>1403</v>
      </c>
      <c r="S88" s="59">
        <v>925</v>
      </c>
      <c r="T88" s="59">
        <v>1933</v>
      </c>
      <c r="U88" s="59">
        <v>1917</v>
      </c>
      <c r="V88" s="59">
        <v>1441</v>
      </c>
      <c r="W88" s="59">
        <v>1699</v>
      </c>
      <c r="X88" s="59">
        <v>893</v>
      </c>
      <c r="Y88" s="59">
        <v>508</v>
      </c>
      <c r="Z88" s="59">
        <v>1019</v>
      </c>
      <c r="AA88" s="59">
        <v>1038</v>
      </c>
    </row>
    <row r="89" spans="1:27" x14ac:dyDescent="0.25">
      <c r="A89" s="38"/>
      <c r="B89" s="19" t="s">
        <v>32</v>
      </c>
      <c r="C89" s="48"/>
      <c r="D89" s="59">
        <v>5.6</v>
      </c>
      <c r="E89" s="59">
        <v>7.35</v>
      </c>
      <c r="F89" s="59">
        <v>10.65</v>
      </c>
      <c r="G89" s="59">
        <v>12.34</v>
      </c>
      <c r="H89" s="59">
        <v>9</v>
      </c>
      <c r="I89" s="59">
        <v>12.75</v>
      </c>
      <c r="J89" s="59">
        <v>9.33</v>
      </c>
      <c r="K89" s="59">
        <v>8.25</v>
      </c>
      <c r="L89" s="59">
        <v>0</v>
      </c>
      <c r="M89" s="59">
        <v>0.98</v>
      </c>
      <c r="N89" s="59">
        <v>0</v>
      </c>
      <c r="O89" s="59">
        <v>0</v>
      </c>
      <c r="P89" s="59">
        <v>4.01</v>
      </c>
      <c r="Q89" s="59">
        <v>5.13</v>
      </c>
      <c r="R89" s="59">
        <v>12.58</v>
      </c>
      <c r="S89" s="59">
        <v>13.55</v>
      </c>
      <c r="T89" s="59">
        <v>11.17</v>
      </c>
      <c r="U89" s="59">
        <v>7.99</v>
      </c>
      <c r="V89" s="59">
        <v>0.57999999999999996</v>
      </c>
      <c r="W89" s="59">
        <v>13.17</v>
      </c>
      <c r="X89" s="59">
        <v>10.53</v>
      </c>
      <c r="Y89" s="59">
        <v>12.77</v>
      </c>
      <c r="Z89" s="59">
        <v>12.79</v>
      </c>
      <c r="AA89" s="59">
        <v>4.1500000000000004</v>
      </c>
    </row>
    <row r="90" spans="1:27" ht="15.75" thickBot="1" x14ac:dyDescent="0.3">
      <c r="A90" s="46"/>
      <c r="B90" s="20" t="s">
        <v>30</v>
      </c>
      <c r="C90" s="49">
        <f>ROUND(SUM(D90:AA90),2)</f>
        <v>168925.37</v>
      </c>
      <c r="D90" s="7">
        <f t="shared" ref="D90" si="553">D89*D88</f>
        <v>9951.1999999999989</v>
      </c>
      <c r="E90" s="7">
        <f t="shared" ref="E90" si="554">E89*E88</f>
        <v>6188.7</v>
      </c>
      <c r="F90" s="7">
        <f t="shared" ref="F90" si="555">F89*F88</f>
        <v>11885.4</v>
      </c>
      <c r="G90" s="7">
        <f t="shared" ref="G90" si="556">G89*G88</f>
        <v>0</v>
      </c>
      <c r="H90" s="7">
        <f t="shared" ref="H90" si="557">H89*H88</f>
        <v>0</v>
      </c>
      <c r="I90" s="7">
        <f t="shared" ref="I90" si="558">I89*I88</f>
        <v>0</v>
      </c>
      <c r="J90" s="7">
        <f t="shared" ref="J90" si="559">J89*J88</f>
        <v>0</v>
      </c>
      <c r="K90" s="7">
        <f t="shared" ref="K90" si="560">K89*K88</f>
        <v>2846.25</v>
      </c>
      <c r="L90" s="7">
        <f t="shared" ref="L90" si="561">L89*L88</f>
        <v>0</v>
      </c>
      <c r="M90" s="7">
        <f t="shared" ref="M90" si="562">M89*M88</f>
        <v>1499.3999999999999</v>
      </c>
      <c r="N90" s="7">
        <f t="shared" ref="N90" si="563">N89*N88</f>
        <v>0</v>
      </c>
      <c r="O90" s="7">
        <f t="shared" ref="O90" si="564">O89*O88</f>
        <v>0</v>
      </c>
      <c r="P90" s="7">
        <f t="shared" ref="P90" si="565">P89*P88</f>
        <v>6355.8499999999995</v>
      </c>
      <c r="Q90" s="7">
        <f t="shared" ref="Q90" si="566">Q89*Q88</f>
        <v>6663.87</v>
      </c>
      <c r="R90" s="7">
        <f t="shared" ref="R90" si="567">R89*R88</f>
        <v>17649.740000000002</v>
      </c>
      <c r="S90" s="7">
        <f t="shared" ref="S90" si="568">S89*S88</f>
        <v>12533.75</v>
      </c>
      <c r="T90" s="7">
        <f t="shared" ref="T90" si="569">T89*T88</f>
        <v>21591.61</v>
      </c>
      <c r="U90" s="7">
        <f t="shared" ref="U90" si="570">U89*U88</f>
        <v>15316.83</v>
      </c>
      <c r="V90" s="7">
        <f t="shared" ref="V90" si="571">V89*V88</f>
        <v>835.78</v>
      </c>
      <c r="W90" s="7">
        <f t="shared" ref="W90" si="572">W89*W88</f>
        <v>22375.829999999998</v>
      </c>
      <c r="X90" s="7">
        <f t="shared" ref="X90" si="573">X89*X88</f>
        <v>9403.2899999999991</v>
      </c>
      <c r="Y90" s="7">
        <f t="shared" ref="Y90" si="574">Y89*Y88</f>
        <v>6487.16</v>
      </c>
      <c r="Z90" s="7">
        <f t="shared" ref="Z90" si="575">Z89*Z88</f>
        <v>13033.009999999998</v>
      </c>
      <c r="AA90" s="7">
        <f t="shared" ref="AA90" si="576">AA89*AA88</f>
        <v>4307.7000000000007</v>
      </c>
    </row>
    <row r="91" spans="1:27" x14ac:dyDescent="0.25">
      <c r="A91" s="37">
        <v>45196</v>
      </c>
      <c r="B91" s="19" t="s">
        <v>34</v>
      </c>
      <c r="C91" s="48">
        <f>SUM(D91:AA91)</f>
        <v>17527</v>
      </c>
      <c r="D91" s="59">
        <v>0</v>
      </c>
      <c r="E91" s="59">
        <v>222</v>
      </c>
      <c r="F91" s="59">
        <v>533</v>
      </c>
      <c r="G91" s="59">
        <v>437</v>
      </c>
      <c r="H91" s="59">
        <v>0</v>
      </c>
      <c r="I91" s="59">
        <v>0</v>
      </c>
      <c r="J91" s="59">
        <v>0</v>
      </c>
      <c r="K91" s="59">
        <v>0</v>
      </c>
      <c r="L91" s="59">
        <v>0</v>
      </c>
      <c r="M91" s="59">
        <v>0</v>
      </c>
      <c r="N91" s="59">
        <v>0</v>
      </c>
      <c r="O91" s="59">
        <v>0</v>
      </c>
      <c r="P91" s="59">
        <v>0</v>
      </c>
      <c r="Q91" s="59">
        <v>0</v>
      </c>
      <c r="R91" s="59">
        <v>0</v>
      </c>
      <c r="S91" s="59">
        <v>0</v>
      </c>
      <c r="T91" s="59">
        <v>1689</v>
      </c>
      <c r="U91" s="59">
        <v>1955</v>
      </c>
      <c r="V91" s="59">
        <v>2968</v>
      </c>
      <c r="W91" s="59">
        <v>2849</v>
      </c>
      <c r="X91" s="59">
        <v>2313</v>
      </c>
      <c r="Y91" s="59">
        <v>2165</v>
      </c>
      <c r="Z91" s="59">
        <v>1348</v>
      </c>
      <c r="AA91" s="59">
        <v>1048</v>
      </c>
    </row>
    <row r="92" spans="1:27" x14ac:dyDescent="0.25">
      <c r="A92" s="38"/>
      <c r="B92" s="19" t="s">
        <v>32</v>
      </c>
      <c r="C92" s="48"/>
      <c r="D92" s="59">
        <v>8.8699999999999992</v>
      </c>
      <c r="E92" s="59">
        <v>7.56</v>
      </c>
      <c r="F92" s="59">
        <v>5.12</v>
      </c>
      <c r="G92" s="59">
        <v>2.5</v>
      </c>
      <c r="H92" s="59">
        <v>2.41</v>
      </c>
      <c r="I92" s="59">
        <v>10.96</v>
      </c>
      <c r="J92" s="59">
        <v>16.350000000000001</v>
      </c>
      <c r="K92" s="59">
        <v>3.96</v>
      </c>
      <c r="L92" s="59">
        <v>12.86</v>
      </c>
      <c r="M92" s="59">
        <v>4.3600000000000003</v>
      </c>
      <c r="N92" s="59">
        <v>0.11</v>
      </c>
      <c r="O92" s="59">
        <v>2.86</v>
      </c>
      <c r="P92" s="59">
        <v>1.93</v>
      </c>
      <c r="Q92" s="59">
        <v>11.71</v>
      </c>
      <c r="R92" s="59">
        <v>14.5</v>
      </c>
      <c r="S92" s="59">
        <v>22.94</v>
      </c>
      <c r="T92" s="59">
        <v>9.5500000000000007</v>
      </c>
      <c r="U92" s="59">
        <v>0</v>
      </c>
      <c r="V92" s="59">
        <v>11.28</v>
      </c>
      <c r="W92" s="59">
        <v>10.41</v>
      </c>
      <c r="X92" s="59">
        <v>10.74</v>
      </c>
      <c r="Y92" s="59">
        <v>10.27</v>
      </c>
      <c r="Z92" s="59">
        <v>9.89</v>
      </c>
      <c r="AA92" s="59">
        <v>9.48</v>
      </c>
    </row>
    <row r="93" spans="1:27" ht="15.75" thickBot="1" x14ac:dyDescent="0.3">
      <c r="A93" s="46"/>
      <c r="B93" s="20" t="s">
        <v>30</v>
      </c>
      <c r="C93" s="49">
        <f>ROUND(SUM(D93:AA93),2)</f>
        <v>155109.79</v>
      </c>
      <c r="D93" s="7">
        <f t="shared" ref="D93" si="577">D92*D91</f>
        <v>0</v>
      </c>
      <c r="E93" s="7">
        <f t="shared" ref="E93" si="578">E92*E91</f>
        <v>1678.32</v>
      </c>
      <c r="F93" s="7">
        <f t="shared" ref="F93" si="579">F92*F91</f>
        <v>2728.96</v>
      </c>
      <c r="G93" s="7">
        <f t="shared" ref="G93" si="580">G92*G91</f>
        <v>1092.5</v>
      </c>
      <c r="H93" s="7">
        <f t="shared" ref="H93" si="581">H92*H91</f>
        <v>0</v>
      </c>
      <c r="I93" s="7">
        <f t="shared" ref="I93" si="582">I92*I91</f>
        <v>0</v>
      </c>
      <c r="J93" s="7">
        <f t="shared" ref="J93" si="583">J92*J91</f>
        <v>0</v>
      </c>
      <c r="K93" s="7">
        <f t="shared" ref="K93" si="584">K92*K91</f>
        <v>0</v>
      </c>
      <c r="L93" s="7">
        <f t="shared" ref="L93" si="585">L92*L91</f>
        <v>0</v>
      </c>
      <c r="M93" s="7">
        <f t="shared" ref="M93" si="586">M92*M91</f>
        <v>0</v>
      </c>
      <c r="N93" s="7">
        <f t="shared" ref="N93" si="587">N92*N91</f>
        <v>0</v>
      </c>
      <c r="O93" s="7">
        <f t="shared" ref="O93" si="588">O92*O91</f>
        <v>0</v>
      </c>
      <c r="P93" s="7">
        <f t="shared" ref="P93" si="589">P92*P91</f>
        <v>0</v>
      </c>
      <c r="Q93" s="7">
        <f t="shared" ref="Q93" si="590">Q92*Q91</f>
        <v>0</v>
      </c>
      <c r="R93" s="7">
        <f t="shared" ref="R93" si="591">R92*R91</f>
        <v>0</v>
      </c>
      <c r="S93" s="7">
        <f t="shared" ref="S93" si="592">S92*S91</f>
        <v>0</v>
      </c>
      <c r="T93" s="7">
        <f t="shared" ref="T93" si="593">T92*T91</f>
        <v>16129.95</v>
      </c>
      <c r="U93" s="7">
        <f t="shared" ref="U93" si="594">U92*U91</f>
        <v>0</v>
      </c>
      <c r="V93" s="7">
        <f t="shared" ref="V93" si="595">V92*V91</f>
        <v>33479.040000000001</v>
      </c>
      <c r="W93" s="7">
        <f t="shared" ref="W93" si="596">W92*W91</f>
        <v>29658.09</v>
      </c>
      <c r="X93" s="7">
        <f t="shared" ref="X93" si="597">X92*X91</f>
        <v>24841.62</v>
      </c>
      <c r="Y93" s="7">
        <f t="shared" ref="Y93" si="598">Y92*Y91</f>
        <v>22234.55</v>
      </c>
      <c r="Z93" s="7">
        <f t="shared" ref="Z93" si="599">Z92*Z91</f>
        <v>13331.720000000001</v>
      </c>
      <c r="AA93" s="7">
        <f t="shared" ref="AA93" si="600">AA92*AA91</f>
        <v>9935.0400000000009</v>
      </c>
    </row>
    <row r="94" spans="1:27" x14ac:dyDescent="0.25">
      <c r="A94" s="37">
        <v>45197</v>
      </c>
      <c r="B94" s="19" t="s">
        <v>34</v>
      </c>
      <c r="C94" s="48">
        <f>SUM(D94:AA94)</f>
        <v>0</v>
      </c>
      <c r="D94" s="59">
        <v>0</v>
      </c>
      <c r="E94" s="59">
        <v>0</v>
      </c>
      <c r="F94" s="59">
        <v>0</v>
      </c>
      <c r="G94" s="59">
        <v>0</v>
      </c>
      <c r="H94" s="59">
        <v>0</v>
      </c>
      <c r="I94" s="59">
        <v>0</v>
      </c>
      <c r="J94" s="59">
        <v>0</v>
      </c>
      <c r="K94" s="59">
        <v>0</v>
      </c>
      <c r="L94" s="59">
        <v>0</v>
      </c>
      <c r="M94" s="59">
        <v>0</v>
      </c>
      <c r="N94" s="59">
        <v>0</v>
      </c>
      <c r="O94" s="59">
        <v>0</v>
      </c>
      <c r="P94" s="59">
        <v>0</v>
      </c>
      <c r="Q94" s="59">
        <v>0</v>
      </c>
      <c r="R94" s="59">
        <v>0</v>
      </c>
      <c r="S94" s="59">
        <v>0</v>
      </c>
      <c r="T94" s="59">
        <v>0</v>
      </c>
      <c r="U94" s="59">
        <v>0</v>
      </c>
      <c r="V94" s="59">
        <v>0</v>
      </c>
      <c r="W94" s="59">
        <v>0</v>
      </c>
      <c r="X94" s="59">
        <v>0</v>
      </c>
      <c r="Y94" s="59">
        <v>0</v>
      </c>
      <c r="Z94" s="59">
        <v>0</v>
      </c>
      <c r="AA94" s="59">
        <v>0</v>
      </c>
    </row>
    <row r="95" spans="1:27" x14ac:dyDescent="0.25">
      <c r="A95" s="38"/>
      <c r="B95" s="19" t="s">
        <v>32</v>
      </c>
      <c r="C95" s="48"/>
      <c r="D95" s="59">
        <v>4.8600000000000003</v>
      </c>
      <c r="E95" s="59">
        <v>11.69</v>
      </c>
      <c r="F95" s="59">
        <v>10.1</v>
      </c>
      <c r="G95" s="59">
        <v>10.72</v>
      </c>
      <c r="H95" s="59">
        <v>11.59</v>
      </c>
      <c r="I95" s="59">
        <v>16.34</v>
      </c>
      <c r="J95" s="59">
        <v>16.11</v>
      </c>
      <c r="K95" s="59">
        <v>3.36</v>
      </c>
      <c r="L95" s="59">
        <v>53.51</v>
      </c>
      <c r="M95" s="59">
        <v>58.23</v>
      </c>
      <c r="N95" s="59">
        <v>52.35</v>
      </c>
      <c r="O95" s="59">
        <v>62.52</v>
      </c>
      <c r="P95" s="59">
        <v>31.93</v>
      </c>
      <c r="Q95" s="59">
        <v>13.74</v>
      </c>
      <c r="R95" s="59">
        <v>14.69</v>
      </c>
      <c r="S95" s="59">
        <v>39.89</v>
      </c>
      <c r="T95" s="59">
        <v>14.9</v>
      </c>
      <c r="U95" s="59">
        <v>14.24</v>
      </c>
      <c r="V95" s="59">
        <v>30.18</v>
      </c>
      <c r="W95" s="59">
        <v>12.17</v>
      </c>
      <c r="X95" s="59">
        <v>13.88</v>
      </c>
      <c r="Y95" s="59">
        <v>13.05</v>
      </c>
      <c r="Z95" s="59">
        <v>9.3000000000000007</v>
      </c>
      <c r="AA95" s="59">
        <v>7.38</v>
      </c>
    </row>
    <row r="96" spans="1:27" ht="15.75" thickBot="1" x14ac:dyDescent="0.3">
      <c r="A96" s="46"/>
      <c r="B96" s="20" t="s">
        <v>30</v>
      </c>
      <c r="C96" s="49">
        <f>ROUND(SUM(D96:AA96),2)</f>
        <v>0</v>
      </c>
      <c r="D96" s="7">
        <f t="shared" ref="D96" si="601">D95*D94</f>
        <v>0</v>
      </c>
      <c r="E96" s="7">
        <f t="shared" ref="E96" si="602">E95*E94</f>
        <v>0</v>
      </c>
      <c r="F96" s="7">
        <f t="shared" ref="F96" si="603">F95*F94</f>
        <v>0</v>
      </c>
      <c r="G96" s="7">
        <f t="shared" ref="G96" si="604">G95*G94</f>
        <v>0</v>
      </c>
      <c r="H96" s="7">
        <f t="shared" ref="H96" si="605">H95*H94</f>
        <v>0</v>
      </c>
      <c r="I96" s="7">
        <f t="shared" ref="I96" si="606">I95*I94</f>
        <v>0</v>
      </c>
      <c r="J96" s="7">
        <f t="shared" ref="J96" si="607">J95*J94</f>
        <v>0</v>
      </c>
      <c r="K96" s="7">
        <f t="shared" ref="K96" si="608">K95*K94</f>
        <v>0</v>
      </c>
      <c r="L96" s="7">
        <f t="shared" ref="L96" si="609">L95*L94</f>
        <v>0</v>
      </c>
      <c r="M96" s="7">
        <f t="shared" ref="M96" si="610">M95*M94</f>
        <v>0</v>
      </c>
      <c r="N96" s="7">
        <f t="shared" ref="N96" si="611">N95*N94</f>
        <v>0</v>
      </c>
      <c r="O96" s="7">
        <f t="shared" ref="O96" si="612">O95*O94</f>
        <v>0</v>
      </c>
      <c r="P96" s="7">
        <f t="shared" ref="P96" si="613">P95*P94</f>
        <v>0</v>
      </c>
      <c r="Q96" s="7">
        <f t="shared" ref="Q96" si="614">Q95*Q94</f>
        <v>0</v>
      </c>
      <c r="R96" s="7">
        <f t="shared" ref="R96" si="615">R95*R94</f>
        <v>0</v>
      </c>
      <c r="S96" s="7">
        <f t="shared" ref="S96" si="616">S95*S94</f>
        <v>0</v>
      </c>
      <c r="T96" s="7">
        <f t="shared" ref="T96" si="617">T95*T94</f>
        <v>0</v>
      </c>
      <c r="U96" s="7">
        <f t="shared" ref="U96" si="618">U95*U94</f>
        <v>0</v>
      </c>
      <c r="V96" s="7">
        <f t="shared" ref="V96" si="619">V95*V94</f>
        <v>0</v>
      </c>
      <c r="W96" s="7">
        <f t="shared" ref="W96" si="620">W95*W94</f>
        <v>0</v>
      </c>
      <c r="X96" s="7">
        <f t="shared" ref="X96" si="621">X95*X94</f>
        <v>0</v>
      </c>
      <c r="Y96" s="7">
        <f t="shared" ref="Y96" si="622">Y95*Y94</f>
        <v>0</v>
      </c>
      <c r="Z96" s="7">
        <f t="shared" ref="Z96" si="623">Z95*Z94</f>
        <v>0</v>
      </c>
      <c r="AA96" s="7">
        <f t="shared" ref="AA96" si="624">AA95*AA94</f>
        <v>0</v>
      </c>
    </row>
    <row r="97" spans="1:27" x14ac:dyDescent="0.25">
      <c r="A97" s="37">
        <v>45198</v>
      </c>
      <c r="B97" s="19" t="s">
        <v>34</v>
      </c>
      <c r="C97" s="48">
        <f>SUM(D97:AA97)</f>
        <v>115250</v>
      </c>
      <c r="D97" s="59">
        <v>0</v>
      </c>
      <c r="E97" s="59">
        <v>235</v>
      </c>
      <c r="F97" s="59">
        <v>743</v>
      </c>
      <c r="G97" s="59">
        <v>2820</v>
      </c>
      <c r="H97" s="59">
        <v>12</v>
      </c>
      <c r="I97" s="59">
        <v>0</v>
      </c>
      <c r="J97" s="59">
        <v>5316</v>
      </c>
      <c r="K97" s="59">
        <v>4784</v>
      </c>
      <c r="L97" s="59">
        <v>4117</v>
      </c>
      <c r="M97" s="59">
        <v>6036</v>
      </c>
      <c r="N97" s="59">
        <v>5597</v>
      </c>
      <c r="O97" s="59">
        <v>5641</v>
      </c>
      <c r="P97" s="59">
        <v>6499</v>
      </c>
      <c r="Q97" s="59">
        <v>6955</v>
      </c>
      <c r="R97" s="59">
        <v>7867</v>
      </c>
      <c r="S97" s="59">
        <v>3999</v>
      </c>
      <c r="T97" s="59">
        <v>7380</v>
      </c>
      <c r="U97" s="59">
        <v>7552</v>
      </c>
      <c r="V97" s="59">
        <v>7279</v>
      </c>
      <c r="W97" s="59">
        <v>7885</v>
      </c>
      <c r="X97" s="59">
        <v>8041</v>
      </c>
      <c r="Y97" s="59">
        <v>7532</v>
      </c>
      <c r="Z97" s="59">
        <v>4190</v>
      </c>
      <c r="AA97" s="59">
        <v>4770</v>
      </c>
    </row>
    <row r="98" spans="1:27" x14ac:dyDescent="0.25">
      <c r="A98" s="38"/>
      <c r="B98" s="19" t="s">
        <v>32</v>
      </c>
      <c r="C98" s="48"/>
      <c r="D98" s="59">
        <v>9.9</v>
      </c>
      <c r="E98" s="59">
        <v>6.71</v>
      </c>
      <c r="F98" s="59">
        <v>10.64</v>
      </c>
      <c r="G98" s="59">
        <v>11.64</v>
      </c>
      <c r="H98" s="59">
        <v>9.19</v>
      </c>
      <c r="I98" s="59">
        <v>7.97</v>
      </c>
      <c r="J98" s="59">
        <v>3.84</v>
      </c>
      <c r="K98" s="59">
        <v>6.24</v>
      </c>
      <c r="L98" s="59">
        <v>2.17</v>
      </c>
      <c r="M98" s="59">
        <v>22.79</v>
      </c>
      <c r="N98" s="59">
        <v>29.23</v>
      </c>
      <c r="O98" s="59">
        <v>55.68</v>
      </c>
      <c r="P98" s="59">
        <v>54.32</v>
      </c>
      <c r="Q98" s="59">
        <v>13.13</v>
      </c>
      <c r="R98" s="59">
        <v>14.05</v>
      </c>
      <c r="S98" s="59">
        <v>51.14</v>
      </c>
      <c r="T98" s="59">
        <v>25.88</v>
      </c>
      <c r="U98" s="59">
        <v>26.51</v>
      </c>
      <c r="V98" s="59">
        <v>56.42</v>
      </c>
      <c r="W98" s="59">
        <v>11.48</v>
      </c>
      <c r="X98" s="59">
        <v>9.9499999999999993</v>
      </c>
      <c r="Y98" s="59">
        <v>9.86</v>
      </c>
      <c r="Z98" s="59">
        <v>9.39</v>
      </c>
      <c r="AA98" s="59">
        <v>7.47</v>
      </c>
    </row>
    <row r="99" spans="1:27" ht="15.75" thickBot="1" x14ac:dyDescent="0.3">
      <c r="A99" s="46"/>
      <c r="B99" s="20" t="s">
        <v>30</v>
      </c>
      <c r="C99" s="49">
        <f>ROUND(SUM(D99:AA99),2)</f>
        <v>2597901.98</v>
      </c>
      <c r="D99" s="7">
        <f t="shared" ref="D99" si="625">D98*D97</f>
        <v>0</v>
      </c>
      <c r="E99" s="7">
        <f t="shared" ref="E99" si="626">E98*E97</f>
        <v>1576.85</v>
      </c>
      <c r="F99" s="7">
        <f t="shared" ref="F99" si="627">F98*F97</f>
        <v>7905.52</v>
      </c>
      <c r="G99" s="7">
        <f t="shared" ref="G99" si="628">G98*G97</f>
        <v>32824.800000000003</v>
      </c>
      <c r="H99" s="7">
        <f t="shared" ref="H99" si="629">H98*H97</f>
        <v>110.28</v>
      </c>
      <c r="I99" s="7">
        <f t="shared" ref="I99" si="630">I98*I97</f>
        <v>0</v>
      </c>
      <c r="J99" s="7">
        <f t="shared" ref="J99" si="631">J98*J97</f>
        <v>20413.439999999999</v>
      </c>
      <c r="K99" s="7">
        <f t="shared" ref="K99" si="632">K98*K97</f>
        <v>29852.16</v>
      </c>
      <c r="L99" s="7">
        <f t="shared" ref="L99" si="633">L98*L97</f>
        <v>8933.89</v>
      </c>
      <c r="M99" s="7">
        <f t="shared" ref="M99" si="634">M98*M97</f>
        <v>137560.44</v>
      </c>
      <c r="N99" s="7">
        <f t="shared" ref="N99" si="635">N98*N97</f>
        <v>163600.31</v>
      </c>
      <c r="O99" s="7">
        <f t="shared" ref="O99" si="636">O98*O97</f>
        <v>314090.88</v>
      </c>
      <c r="P99" s="7">
        <f t="shared" ref="P99" si="637">P98*P97</f>
        <v>353025.68</v>
      </c>
      <c r="Q99" s="7">
        <f t="shared" ref="Q99" si="638">Q98*Q97</f>
        <v>91319.150000000009</v>
      </c>
      <c r="R99" s="7">
        <f t="shared" ref="R99" si="639">R98*R97</f>
        <v>110531.35</v>
      </c>
      <c r="S99" s="7">
        <f t="shared" ref="S99" si="640">S98*S97</f>
        <v>204508.86000000002</v>
      </c>
      <c r="T99" s="7">
        <f t="shared" ref="T99" si="641">T98*T97</f>
        <v>190994.4</v>
      </c>
      <c r="U99" s="7">
        <f t="shared" ref="U99" si="642">U98*U97</f>
        <v>200203.52000000002</v>
      </c>
      <c r="V99" s="7">
        <f t="shared" ref="V99" si="643">V98*V97</f>
        <v>410681.18</v>
      </c>
      <c r="W99" s="7">
        <f t="shared" ref="W99" si="644">W98*W97</f>
        <v>90519.8</v>
      </c>
      <c r="X99" s="7">
        <f t="shared" ref="X99" si="645">X98*X97</f>
        <v>80007.95</v>
      </c>
      <c r="Y99" s="7">
        <f t="shared" ref="Y99" si="646">Y98*Y97</f>
        <v>74265.51999999999</v>
      </c>
      <c r="Z99" s="7">
        <f t="shared" ref="Z99" si="647">Z98*Z97</f>
        <v>39344.100000000006</v>
      </c>
      <c r="AA99" s="7">
        <f t="shared" ref="AA99" si="648">AA98*AA97</f>
        <v>35631.9</v>
      </c>
    </row>
    <row r="100" spans="1:27" x14ac:dyDescent="0.25">
      <c r="A100" s="37">
        <v>45199</v>
      </c>
      <c r="B100" s="19" t="s">
        <v>34</v>
      </c>
      <c r="C100" s="48">
        <f>SUM(D100:AA100)</f>
        <v>157148</v>
      </c>
      <c r="D100" s="59">
        <v>5374</v>
      </c>
      <c r="E100" s="59">
        <v>3714</v>
      </c>
      <c r="F100" s="59">
        <v>5267</v>
      </c>
      <c r="G100" s="59">
        <v>6495</v>
      </c>
      <c r="H100" s="59">
        <v>6460</v>
      </c>
      <c r="I100" s="59">
        <v>6175</v>
      </c>
      <c r="J100" s="59">
        <v>6282</v>
      </c>
      <c r="K100" s="59">
        <v>7470</v>
      </c>
      <c r="L100" s="59">
        <v>9166</v>
      </c>
      <c r="M100" s="59">
        <v>9750</v>
      </c>
      <c r="N100" s="59">
        <v>8934</v>
      </c>
      <c r="O100" s="59">
        <v>6202</v>
      </c>
      <c r="P100" s="59">
        <v>5211</v>
      </c>
      <c r="Q100" s="59">
        <v>5776</v>
      </c>
      <c r="R100" s="59">
        <v>5242</v>
      </c>
      <c r="S100" s="59">
        <v>6260</v>
      </c>
      <c r="T100" s="59">
        <v>7211</v>
      </c>
      <c r="U100" s="59">
        <v>6647</v>
      </c>
      <c r="V100" s="59">
        <v>7371</v>
      </c>
      <c r="W100" s="59">
        <v>7506</v>
      </c>
      <c r="X100" s="59">
        <v>7590</v>
      </c>
      <c r="Y100" s="59">
        <v>6115</v>
      </c>
      <c r="Z100" s="59">
        <v>5710</v>
      </c>
      <c r="AA100" s="59">
        <v>5220</v>
      </c>
    </row>
    <row r="101" spans="1:27" x14ac:dyDescent="0.25">
      <c r="A101" s="38"/>
      <c r="B101" s="19" t="s">
        <v>32</v>
      </c>
      <c r="C101" s="48"/>
      <c r="D101" s="59">
        <v>5.23</v>
      </c>
      <c r="E101" s="59">
        <v>11.7</v>
      </c>
      <c r="F101" s="59">
        <v>10.63</v>
      </c>
      <c r="G101" s="59">
        <v>10.43</v>
      </c>
      <c r="H101" s="59">
        <v>8.08</v>
      </c>
      <c r="I101" s="59">
        <v>0.15</v>
      </c>
      <c r="J101" s="59">
        <v>10.42</v>
      </c>
      <c r="K101" s="59">
        <v>5.69</v>
      </c>
      <c r="L101" s="59">
        <v>14.89</v>
      </c>
      <c r="M101" s="59">
        <v>10.56</v>
      </c>
      <c r="N101" s="59">
        <v>1.3</v>
      </c>
      <c r="O101" s="59">
        <v>4.92</v>
      </c>
      <c r="P101" s="59">
        <v>15.49</v>
      </c>
      <c r="Q101" s="59">
        <v>15.94</v>
      </c>
      <c r="R101" s="59">
        <v>10.32</v>
      </c>
      <c r="S101" s="59">
        <v>10.19</v>
      </c>
      <c r="T101" s="59">
        <v>8.18</v>
      </c>
      <c r="U101" s="59">
        <v>9.31</v>
      </c>
      <c r="V101" s="59">
        <v>11.06</v>
      </c>
      <c r="W101" s="59">
        <v>9.68</v>
      </c>
      <c r="X101" s="59">
        <v>10.54</v>
      </c>
      <c r="Y101" s="59">
        <v>6.01</v>
      </c>
      <c r="Z101" s="59">
        <v>2.39</v>
      </c>
      <c r="AA101" s="59">
        <v>4.96</v>
      </c>
    </row>
    <row r="102" spans="1:27" ht="15.75" thickBot="1" x14ac:dyDescent="0.3">
      <c r="A102" s="46"/>
      <c r="B102" s="20" t="s">
        <v>30</v>
      </c>
      <c r="C102" s="49">
        <f>ROUND(SUM(D102:AA102),2)</f>
        <v>1359959.86</v>
      </c>
      <c r="D102" s="7">
        <f>D101*D100</f>
        <v>28106.020000000004</v>
      </c>
      <c r="E102" s="7">
        <f t="shared" ref="E102" si="649">E101*E100</f>
        <v>43453.799999999996</v>
      </c>
      <c r="F102" s="7">
        <f t="shared" ref="F102" si="650">F101*F100</f>
        <v>55988.210000000006</v>
      </c>
      <c r="G102" s="7">
        <f t="shared" ref="G102" si="651">G101*G100</f>
        <v>67742.849999999991</v>
      </c>
      <c r="H102" s="7">
        <f t="shared" ref="H102" si="652">H101*H100</f>
        <v>52196.800000000003</v>
      </c>
      <c r="I102" s="7">
        <f t="shared" ref="I102" si="653">I101*I100</f>
        <v>926.25</v>
      </c>
      <c r="J102" s="7">
        <f t="shared" ref="J102" si="654">J101*J100</f>
        <v>65458.44</v>
      </c>
      <c r="K102" s="7">
        <f t="shared" ref="K102" si="655">K101*K100</f>
        <v>42504.3</v>
      </c>
      <c r="L102" s="7">
        <f t="shared" ref="L102" si="656">L101*L100</f>
        <v>136481.74</v>
      </c>
      <c r="M102" s="7">
        <f t="shared" ref="M102" si="657">M101*M100</f>
        <v>102960</v>
      </c>
      <c r="N102" s="7">
        <f t="shared" ref="N102" si="658">N101*N100</f>
        <v>11614.2</v>
      </c>
      <c r="O102" s="7">
        <f t="shared" ref="O102" si="659">O101*O100</f>
        <v>30513.84</v>
      </c>
      <c r="P102" s="7">
        <f t="shared" ref="P102" si="660">P101*P100</f>
        <v>80718.39</v>
      </c>
      <c r="Q102" s="7">
        <f t="shared" ref="Q102" si="661">Q101*Q100</f>
        <v>92069.440000000002</v>
      </c>
      <c r="R102" s="7">
        <f t="shared" ref="R102" si="662">R101*R100</f>
        <v>54097.440000000002</v>
      </c>
      <c r="S102" s="7">
        <f t="shared" ref="S102" si="663">S101*S100</f>
        <v>63789.399999999994</v>
      </c>
      <c r="T102" s="7">
        <f t="shared" ref="T102" si="664">T101*T100</f>
        <v>58985.979999999996</v>
      </c>
      <c r="U102" s="7">
        <f t="shared" ref="U102" si="665">U101*U100</f>
        <v>61883.57</v>
      </c>
      <c r="V102" s="7">
        <f t="shared" ref="V102" si="666">V101*V100</f>
        <v>81523.260000000009</v>
      </c>
      <c r="W102" s="7">
        <f t="shared" ref="W102" si="667">W101*W100</f>
        <v>72658.080000000002</v>
      </c>
      <c r="X102" s="7">
        <f t="shared" ref="X102" si="668">X101*X100</f>
        <v>79998.599999999991</v>
      </c>
      <c r="Y102" s="7">
        <f t="shared" ref="Y102" si="669">Y101*Y100</f>
        <v>36751.15</v>
      </c>
      <c r="Z102" s="7">
        <f t="shared" ref="Z102" si="670">Z101*Z100</f>
        <v>13646.900000000001</v>
      </c>
      <c r="AA102" s="7">
        <f t="shared" ref="AA102" si="671">AA101*AA100</f>
        <v>25891.200000000001</v>
      </c>
    </row>
    <row r="103" spans="1:27" ht="15.75" thickBot="1" x14ac:dyDescent="0.3">
      <c r="A103" s="5" t="s">
        <v>39</v>
      </c>
      <c r="B103" s="12"/>
      <c r="C103" s="35">
        <f>SUM(D103:AA103)</f>
        <v>1148486</v>
      </c>
      <c r="D103" s="57">
        <f t="shared" ref="D103:AA103" si="672">D13+D16+D19+D22+D25+D28+D31+D34+D37+D40+D43+D46+D49+D52+D55+D58+D61+D64+D67+D70+D73+D76+D79+D82+D85+D88+D91+D94+D97+D100</f>
        <v>38377</v>
      </c>
      <c r="E103" s="57">
        <f t="shared" si="672"/>
        <v>36105</v>
      </c>
      <c r="F103" s="57">
        <f t="shared" si="672"/>
        <v>39009</v>
      </c>
      <c r="G103" s="57">
        <f t="shared" si="672"/>
        <v>42398</v>
      </c>
      <c r="H103" s="57">
        <f t="shared" si="672"/>
        <v>47594</v>
      </c>
      <c r="I103" s="57">
        <f t="shared" si="672"/>
        <v>41032</v>
      </c>
      <c r="J103" s="57">
        <f t="shared" si="672"/>
        <v>53847</v>
      </c>
      <c r="K103" s="57">
        <f t="shared" si="672"/>
        <v>55885</v>
      </c>
      <c r="L103" s="57">
        <f t="shared" si="672"/>
        <v>56532</v>
      </c>
      <c r="M103" s="57">
        <f t="shared" si="672"/>
        <v>61314</v>
      </c>
      <c r="N103" s="58">
        <f t="shared" si="672"/>
        <v>54057</v>
      </c>
      <c r="O103" s="58">
        <f t="shared" si="672"/>
        <v>53002</v>
      </c>
      <c r="P103" s="58">
        <f t="shared" si="672"/>
        <v>53659</v>
      </c>
      <c r="Q103" s="58">
        <f t="shared" si="672"/>
        <v>53792</v>
      </c>
      <c r="R103" s="58">
        <f t="shared" si="672"/>
        <v>44136</v>
      </c>
      <c r="S103" s="58">
        <f t="shared" si="672"/>
        <v>33641</v>
      </c>
      <c r="T103" s="58">
        <f t="shared" si="672"/>
        <v>46363</v>
      </c>
      <c r="U103" s="58">
        <f t="shared" si="672"/>
        <v>47873</v>
      </c>
      <c r="V103" s="58">
        <f t="shared" si="672"/>
        <v>51420</v>
      </c>
      <c r="W103" s="58">
        <f t="shared" si="672"/>
        <v>55724</v>
      </c>
      <c r="X103" s="58">
        <f t="shared" si="672"/>
        <v>54928</v>
      </c>
      <c r="Y103" s="58">
        <f t="shared" si="672"/>
        <v>43599</v>
      </c>
      <c r="Z103" s="58">
        <f t="shared" si="672"/>
        <v>39343</v>
      </c>
      <c r="AA103" s="58">
        <f t="shared" si="672"/>
        <v>44856</v>
      </c>
    </row>
    <row r="104" spans="1:27" ht="15.75" thickBot="1" x14ac:dyDescent="0.3">
      <c r="A104" s="4" t="s">
        <v>40</v>
      </c>
      <c r="B104" s="4"/>
      <c r="C104" s="14">
        <f t="shared" ref="C104:AA104" si="673">C15+C18+C21+C24+C27+C30+C33+C36+C39+C42+C45+C48+C51+C54+C57+C60+C63+C66+C69+C72+C75+C78+C81+C84+C87+C90+C93+C96+C99+C102</f>
        <v>9587763.3099999987</v>
      </c>
      <c r="D104" s="6">
        <f t="shared" si="673"/>
        <v>253826.36</v>
      </c>
      <c r="E104" s="6">
        <f t="shared" si="673"/>
        <v>260339.19000000003</v>
      </c>
      <c r="F104" s="6">
        <f t="shared" si="673"/>
        <v>336810.9800000001</v>
      </c>
      <c r="G104" s="6">
        <f t="shared" si="673"/>
        <v>328916.14999999997</v>
      </c>
      <c r="H104" s="6">
        <f t="shared" si="673"/>
        <v>279290.11</v>
      </c>
      <c r="I104" s="6">
        <f t="shared" si="673"/>
        <v>253109.53999999995</v>
      </c>
      <c r="J104" s="6">
        <f t="shared" si="673"/>
        <v>354290.05000000005</v>
      </c>
      <c r="K104" s="6">
        <f t="shared" si="673"/>
        <v>426094.4</v>
      </c>
      <c r="L104" s="6">
        <f t="shared" si="673"/>
        <v>398161.68</v>
      </c>
      <c r="M104" s="6">
        <f t="shared" si="673"/>
        <v>435526.03</v>
      </c>
      <c r="N104" s="6">
        <f t="shared" si="673"/>
        <v>376872.62</v>
      </c>
      <c r="O104" s="6">
        <f t="shared" si="673"/>
        <v>551061.30000000005</v>
      </c>
      <c r="P104" s="6">
        <f t="shared" si="673"/>
        <v>615023.49</v>
      </c>
      <c r="Q104" s="6">
        <f t="shared" si="673"/>
        <v>355433.67</v>
      </c>
      <c r="R104" s="6">
        <f t="shared" si="673"/>
        <v>246459.98</v>
      </c>
      <c r="S104" s="6">
        <f t="shared" si="673"/>
        <v>605066.13</v>
      </c>
      <c r="T104" s="6">
        <f t="shared" si="673"/>
        <v>437480.11</v>
      </c>
      <c r="U104" s="6">
        <f t="shared" si="673"/>
        <v>333468.22000000003</v>
      </c>
      <c r="V104" s="6">
        <f t="shared" si="673"/>
        <v>679753.76</v>
      </c>
      <c r="W104" s="6">
        <f t="shared" si="673"/>
        <v>537781.31000000006</v>
      </c>
      <c r="X104" s="6">
        <f t="shared" si="673"/>
        <v>514140.50999999995</v>
      </c>
      <c r="Y104" s="6">
        <f t="shared" si="673"/>
        <v>393451.47000000009</v>
      </c>
      <c r="Z104" s="6">
        <f t="shared" si="673"/>
        <v>312872.69000000006</v>
      </c>
      <c r="AA104" s="14">
        <f t="shared" si="673"/>
        <v>302533.56000000006</v>
      </c>
    </row>
    <row r="105" spans="1:27" ht="15.75" thickBot="1" x14ac:dyDescent="0.3">
      <c r="A105" s="15" t="s">
        <v>33</v>
      </c>
      <c r="B105" s="16"/>
      <c r="C105" s="14">
        <f>ROUND(C104*12/100,2)</f>
        <v>1150531.6000000001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7"/>
    </row>
    <row r="106" spans="1:27" ht="15.75" thickBot="1" x14ac:dyDescent="0.3">
      <c r="A106" s="23" t="s">
        <v>41</v>
      </c>
      <c r="B106" s="24"/>
      <c r="C106" s="26">
        <f>C104+C105</f>
        <v>10738294.909999998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7"/>
    </row>
    <row r="107" spans="1:27" ht="29.25" customHeight="1" thickBot="1" x14ac:dyDescent="0.3">
      <c r="A107" s="40" t="s">
        <v>42</v>
      </c>
      <c r="B107" s="41"/>
      <c r="C107" s="28">
        <f>C104/C103</f>
        <v>8.3481760421981619</v>
      </c>
    </row>
    <row r="108" spans="1:27" ht="14.45" customHeight="1" x14ac:dyDescent="0.25">
      <c r="A108" s="25"/>
      <c r="B108" s="25"/>
      <c r="C108" s="13"/>
    </row>
    <row r="109" spans="1:27" x14ac:dyDescent="0.25">
      <c r="A109" t="s">
        <v>38</v>
      </c>
    </row>
    <row r="110" spans="1:27" x14ac:dyDescent="0.25">
      <c r="A110" t="s">
        <v>43</v>
      </c>
    </row>
    <row r="112" spans="1:27" x14ac:dyDescent="0.25">
      <c r="K112" s="8"/>
      <c r="L112" s="8"/>
      <c r="M112" s="8"/>
      <c r="N112" s="8"/>
      <c r="O112" s="8"/>
      <c r="P112" s="8"/>
      <c r="Q112" s="8"/>
    </row>
    <row r="113" spans="1:18" x14ac:dyDescent="0.25">
      <c r="D113" s="31" t="s">
        <v>36</v>
      </c>
      <c r="O113" s="31" t="s">
        <v>37</v>
      </c>
    </row>
    <row r="114" spans="1:18" x14ac:dyDescent="0.25">
      <c r="D114" t="s">
        <v>54</v>
      </c>
      <c r="G114" s="13"/>
      <c r="O114" t="s">
        <v>47</v>
      </c>
    </row>
    <row r="116" spans="1:18" ht="15" customHeight="1" x14ac:dyDescent="0.25">
      <c r="D116" t="s">
        <v>55</v>
      </c>
      <c r="O116" s="36" t="s">
        <v>48</v>
      </c>
      <c r="P116" s="36"/>
      <c r="Q116" s="36"/>
      <c r="R116" s="36"/>
    </row>
    <row r="117" spans="1:18" ht="29.25" customHeight="1" x14ac:dyDescent="0.25">
      <c r="D117" s="32" t="s">
        <v>49</v>
      </c>
      <c r="E117" s="36" t="s">
        <v>56</v>
      </c>
      <c r="F117" s="36"/>
      <c r="N117" s="32"/>
      <c r="O117" s="32" t="s">
        <v>49</v>
      </c>
      <c r="P117" s="32"/>
      <c r="Q117" t="s">
        <v>50</v>
      </c>
    </row>
    <row r="118" spans="1:18" x14ac:dyDescent="0.25">
      <c r="D118" s="33" t="s">
        <v>51</v>
      </c>
      <c r="E118" s="33"/>
      <c r="O118" s="33" t="s">
        <v>51</v>
      </c>
    </row>
    <row r="119" spans="1:18" x14ac:dyDescent="0.25">
      <c r="D119" s="33"/>
      <c r="E119" s="33"/>
      <c r="O119" s="33"/>
    </row>
    <row r="120" spans="1:18" x14ac:dyDescent="0.25">
      <c r="D120" t="s">
        <v>52</v>
      </c>
      <c r="O120" t="s">
        <v>52</v>
      </c>
    </row>
    <row r="121" spans="1:18" ht="30" x14ac:dyDescent="0.25">
      <c r="D121" s="32" t="s">
        <v>49</v>
      </c>
      <c r="E121" s="36" t="s">
        <v>57</v>
      </c>
      <c r="F121" s="36"/>
      <c r="O121" s="32" t="s">
        <v>49</v>
      </c>
      <c r="Q121" t="s">
        <v>53</v>
      </c>
    </row>
    <row r="122" spans="1:18" x14ac:dyDescent="0.25">
      <c r="D122" s="33" t="s">
        <v>51</v>
      </c>
      <c r="E122" s="33"/>
      <c r="O122" s="33" t="s">
        <v>51</v>
      </c>
    </row>
    <row r="123" spans="1:18" x14ac:dyDescent="0.25">
      <c r="A123" t="s">
        <v>58</v>
      </c>
      <c r="F123" s="34"/>
    </row>
    <row r="124" spans="1:18" x14ac:dyDescent="0.25">
      <c r="F124" s="34"/>
    </row>
    <row r="125" spans="1:18" x14ac:dyDescent="0.25">
      <c r="F125" s="34"/>
    </row>
  </sheetData>
  <mergeCells count="36">
    <mergeCell ref="A40:A42"/>
    <mergeCell ref="A43:A45"/>
    <mergeCell ref="A46:A48"/>
    <mergeCell ref="A49:A51"/>
    <mergeCell ref="A25:A27"/>
    <mergeCell ref="A28:A30"/>
    <mergeCell ref="A31:A33"/>
    <mergeCell ref="A34:A36"/>
    <mergeCell ref="A37:A39"/>
    <mergeCell ref="C11:C12"/>
    <mergeCell ref="A13:A15"/>
    <mergeCell ref="A16:A18"/>
    <mergeCell ref="A19:A21"/>
    <mergeCell ref="A22:A24"/>
    <mergeCell ref="B11:B12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O116:R116"/>
    <mergeCell ref="E117:F117"/>
    <mergeCell ref="E121:F121"/>
    <mergeCell ref="A82:A84"/>
    <mergeCell ref="A85:A87"/>
    <mergeCell ref="A88:A90"/>
    <mergeCell ref="A91:A93"/>
    <mergeCell ref="A94:A96"/>
    <mergeCell ref="A97:A99"/>
    <mergeCell ref="A100:A102"/>
    <mergeCell ref="A107:B107"/>
  </mergeCells>
  <printOptions horizontalCentered="1"/>
  <pageMargins left="0.78740157480314965" right="0.78740157480314965" top="0" bottom="0" header="0.31496062992125984" footer="0.31496062992125984"/>
  <pageSetup paperSize="8" scale="43" fitToWidth="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2023-12-26T18:46:55Z</dcterms:modified>
</cp:coreProperties>
</file>