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f1f17ae7fbd1e/Documents/Final Excel Project wallmart/Data Source/"/>
    </mc:Choice>
  </mc:AlternateContent>
  <xr:revisionPtr revIDLastSave="442" documentId="8_{45C2482A-3583-49FA-9FA2-A79A3A15ED90}" xr6:coauthVersionLast="47" xr6:coauthVersionMax="47" xr10:uidLastSave="{9EC3DA56-BD85-461D-8A9F-BCDCF4966634}"/>
  <bookViews>
    <workbookView xWindow="-108" yWindow="-108" windowWidth="23256" windowHeight="12456" firstSheet="1" activeTab="6" xr2:uid="{7EC4CD23-8AD3-4A86-B4AF-2C05AA9B9DC0}"/>
  </bookViews>
  <sheets>
    <sheet name="Orders" sheetId="1" r:id="rId1"/>
    <sheet name="Customers" sheetId="3" r:id="rId2"/>
    <sheet name="Products" sheetId="4" r:id="rId3"/>
    <sheet name="Stores" sheetId="7" r:id="rId4"/>
    <sheet name="All Columns" sheetId="2" r:id="rId5"/>
    <sheet name="All Combined Data" sheetId="6" r:id="rId6"/>
    <sheet name="Final Data" sheetId="8" r:id="rId7"/>
    <sheet name="Null &amp; Stats" sheetId="9" r:id="rId8"/>
    <sheet name="All pivot table" sheetId="10" r:id="rId9"/>
    <sheet name="Dashboard" sheetId="11" r:id="rId10"/>
  </sheets>
  <definedNames>
    <definedName name="ExternalData_1" localSheetId="1" hidden="1">'Customers'!$A$1:$O$101</definedName>
    <definedName name="ExternalData_1" localSheetId="2" hidden="1">Products!$A$1:$P$101</definedName>
    <definedName name="ExternalData_2" localSheetId="3" hidden="1">Stores!$A$1:$P$101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2" i="8" l="1"/>
  <c r="BM3" i="8"/>
  <c r="BM4" i="8"/>
  <c r="BM5" i="8"/>
  <c r="BM6" i="8"/>
  <c r="BM7" i="8"/>
  <c r="BM8" i="8"/>
  <c r="BM9" i="8"/>
  <c r="BM10" i="8"/>
  <c r="BM11" i="8"/>
  <c r="BM12" i="8"/>
  <c r="BM13" i="8"/>
  <c r="BM14" i="8"/>
  <c r="BM15" i="8"/>
  <c r="BM16" i="8"/>
  <c r="BM17" i="8"/>
  <c r="BM18" i="8"/>
  <c r="BM19" i="8"/>
  <c r="BM20" i="8"/>
  <c r="BM21" i="8"/>
  <c r="BM22" i="8"/>
  <c r="BM23" i="8"/>
  <c r="BM24" i="8"/>
  <c r="BM25" i="8"/>
  <c r="BM26" i="8"/>
  <c r="BM27" i="8"/>
  <c r="BM28" i="8"/>
  <c r="BM29" i="8"/>
  <c r="BM30" i="8"/>
  <c r="BM31" i="8"/>
  <c r="BM32" i="8"/>
  <c r="BM33" i="8"/>
  <c r="BM34" i="8"/>
  <c r="BM35" i="8"/>
  <c r="BM36" i="8"/>
  <c r="BM37" i="8"/>
  <c r="BM38" i="8"/>
  <c r="BM39" i="8"/>
  <c r="BM40" i="8"/>
  <c r="BM41" i="8"/>
  <c r="BM42" i="8"/>
  <c r="BM43" i="8"/>
  <c r="BM44" i="8"/>
  <c r="BM45" i="8"/>
  <c r="BM46" i="8"/>
  <c r="BM47" i="8"/>
  <c r="BM48" i="8"/>
  <c r="BM49" i="8"/>
  <c r="BM50" i="8"/>
  <c r="BM51" i="8"/>
  <c r="BM52" i="8"/>
  <c r="BM53" i="8"/>
  <c r="BM54" i="8"/>
  <c r="BM55" i="8"/>
  <c r="BM56" i="8"/>
  <c r="BM57" i="8"/>
  <c r="BM58" i="8"/>
  <c r="BM59" i="8"/>
  <c r="BM60" i="8"/>
  <c r="BM61" i="8"/>
  <c r="BM62" i="8"/>
  <c r="BM63" i="8"/>
  <c r="BM64" i="8"/>
  <c r="BM65" i="8"/>
  <c r="BM66" i="8"/>
  <c r="BM67" i="8"/>
  <c r="BM68" i="8"/>
  <c r="BM69" i="8"/>
  <c r="BM70" i="8"/>
  <c r="BM71" i="8"/>
  <c r="BM72" i="8"/>
  <c r="BM73" i="8"/>
  <c r="BM74" i="8"/>
  <c r="BM75" i="8"/>
  <c r="BM76" i="8"/>
  <c r="BM77" i="8"/>
  <c r="BM78" i="8"/>
  <c r="BM79" i="8"/>
  <c r="BM80" i="8"/>
  <c r="BM81" i="8"/>
  <c r="BM82" i="8"/>
  <c r="BM83" i="8"/>
  <c r="BM84" i="8"/>
  <c r="BM85" i="8"/>
  <c r="BM86" i="8"/>
  <c r="BM87" i="8"/>
  <c r="BM88" i="8"/>
  <c r="BM89" i="8"/>
  <c r="BM90" i="8"/>
  <c r="BM91" i="8"/>
  <c r="BM92" i="8"/>
  <c r="BM93" i="8"/>
  <c r="BM94" i="8"/>
  <c r="BM95" i="8"/>
  <c r="BM96" i="8"/>
  <c r="BM97" i="8"/>
  <c r="BM98" i="8"/>
  <c r="BM99" i="8"/>
  <c r="BM100" i="8"/>
  <c r="BM101" i="8"/>
  <c r="BL18" i="8"/>
  <c r="BL98" i="8"/>
  <c r="E64" i="9"/>
  <c r="BK60" i="8"/>
  <c r="BK67" i="8"/>
  <c r="BK68" i="8"/>
  <c r="BK84" i="8"/>
  <c r="BK92" i="8"/>
  <c r="BK100" i="8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2" i="9"/>
  <c r="B2" i="9" a="1"/>
  <c r="B2" i="9" s="1"/>
  <c r="A2" i="9" s="1" a="1"/>
  <c r="A2" i="9" s="1"/>
  <c r="N2" i="8"/>
  <c r="L5" i="8"/>
  <c r="O6" i="8"/>
  <c r="G7" i="8"/>
  <c r="B8" i="8"/>
  <c r="E8" i="8"/>
  <c r="I8" i="8"/>
  <c r="B9" i="8"/>
  <c r="C9" i="8"/>
  <c r="D9" i="8"/>
  <c r="J9" i="8"/>
  <c r="D10" i="8"/>
  <c r="E10" i="8"/>
  <c r="C11" i="8"/>
  <c r="J11" i="8"/>
  <c r="B12" i="8"/>
  <c r="F13" i="8"/>
  <c r="M13" i="8"/>
  <c r="N13" i="8"/>
  <c r="D14" i="8"/>
  <c r="C15" i="8"/>
  <c r="G15" i="8"/>
  <c r="I16" i="8"/>
  <c r="M16" i="8"/>
  <c r="J17" i="8"/>
  <c r="G18" i="8"/>
  <c r="H18" i="8"/>
  <c r="B19" i="8"/>
  <c r="F19" i="8"/>
  <c r="G20" i="8"/>
  <c r="N21" i="8"/>
  <c r="O21" i="8"/>
  <c r="O23" i="8"/>
  <c r="L24" i="8"/>
  <c r="M24" i="8"/>
  <c r="E25" i="8"/>
  <c r="N25" i="8"/>
  <c r="D26" i="8"/>
  <c r="E26" i="8"/>
  <c r="D27" i="8"/>
  <c r="E27" i="8"/>
  <c r="C28" i="8"/>
  <c r="D28" i="8"/>
  <c r="B29" i="8"/>
  <c r="L29" i="8"/>
  <c r="M29" i="8"/>
  <c r="F30" i="8"/>
  <c r="G30" i="8"/>
  <c r="BL30" i="8" s="1"/>
  <c r="H30" i="8"/>
  <c r="L30" i="8"/>
  <c r="G31" i="8"/>
  <c r="BL31" i="8" s="1"/>
  <c r="H31" i="8"/>
  <c r="O31" i="8"/>
  <c r="B32" i="8"/>
  <c r="O32" i="8"/>
  <c r="B33" i="8"/>
  <c r="C33" i="8"/>
  <c r="J33" i="8"/>
  <c r="K33" i="8"/>
  <c r="L33" i="8"/>
  <c r="M34" i="8"/>
  <c r="N34" i="8"/>
  <c r="O34" i="8"/>
  <c r="F35" i="8"/>
  <c r="G35" i="8"/>
  <c r="BL35" i="8" s="1"/>
  <c r="H35" i="8"/>
  <c r="C36" i="8"/>
  <c r="G36" i="8"/>
  <c r="BL36" i="8" s="1"/>
  <c r="H36" i="8"/>
  <c r="O36" i="8"/>
  <c r="B37" i="8"/>
  <c r="C37" i="8"/>
  <c r="M37" i="8"/>
  <c r="N37" i="8"/>
  <c r="B38" i="8"/>
  <c r="F38" i="8"/>
  <c r="J38" i="8"/>
  <c r="N38" i="8"/>
  <c r="I39" i="8"/>
  <c r="J39" i="8"/>
  <c r="K39" i="8"/>
  <c r="O39" i="8"/>
  <c r="C40" i="8"/>
  <c r="D40" i="8"/>
  <c r="C41" i="8"/>
  <c r="D41" i="8"/>
  <c r="E41" i="8"/>
  <c r="K41" i="8"/>
  <c r="O41" i="8"/>
  <c r="B42" i="8"/>
  <c r="C42" i="8"/>
  <c r="F42" i="8"/>
  <c r="O42" i="8"/>
  <c r="B43" i="8"/>
  <c r="C43" i="8"/>
  <c r="L43" i="8"/>
  <c r="M43" i="8"/>
  <c r="J44" i="8"/>
  <c r="K44" i="8"/>
  <c r="L44" i="8"/>
  <c r="M44" i="8"/>
  <c r="G45" i="8"/>
  <c r="BL45" i="8" s="1"/>
  <c r="H45" i="8"/>
  <c r="K45" i="8"/>
  <c r="L45" i="8"/>
  <c r="M45" i="8"/>
  <c r="F46" i="8"/>
  <c r="G46" i="8"/>
  <c r="BL46" i="8" s="1"/>
  <c r="H46" i="8"/>
  <c r="I46" i="8"/>
  <c r="E47" i="8"/>
  <c r="BK47" i="8" s="1"/>
  <c r="F47" i="8"/>
  <c r="G47" i="8"/>
  <c r="B48" i="8"/>
  <c r="C48" i="8"/>
  <c r="N48" i="8"/>
  <c r="O48" i="8"/>
  <c r="C49" i="8"/>
  <c r="I49" i="8"/>
  <c r="M49" i="8"/>
  <c r="N49" i="8"/>
  <c r="H50" i="8"/>
  <c r="I50" i="8"/>
  <c r="O50" i="8"/>
  <c r="F51" i="8"/>
  <c r="G51" i="8"/>
  <c r="BL51" i="8" s="1"/>
  <c r="H51" i="8"/>
  <c r="N51" i="8"/>
  <c r="O51" i="8"/>
  <c r="B52" i="8"/>
  <c r="C52" i="8"/>
  <c r="F52" i="8"/>
  <c r="J52" i="8"/>
  <c r="B53" i="8"/>
  <c r="C53" i="8"/>
  <c r="D53" i="8"/>
  <c r="E53" i="8"/>
  <c r="N53" i="8"/>
  <c r="D54" i="8"/>
  <c r="E54" i="8"/>
  <c r="N54" i="8"/>
  <c r="O54" i="8"/>
  <c r="I55" i="8"/>
  <c r="J55" i="8"/>
  <c r="M55" i="8"/>
  <c r="N55" i="8"/>
  <c r="O55" i="8"/>
  <c r="B56" i="8"/>
  <c r="C56" i="8"/>
  <c r="K56" i="8"/>
  <c r="L56" i="8"/>
  <c r="O56" i="8"/>
  <c r="B57" i="8"/>
  <c r="E57" i="8"/>
  <c r="I57" i="8"/>
  <c r="J57" i="8"/>
  <c r="M57" i="8"/>
  <c r="N57" i="8"/>
  <c r="O57" i="8"/>
  <c r="B58" i="8"/>
  <c r="C58" i="8"/>
  <c r="I58" i="8"/>
  <c r="J58" i="8"/>
  <c r="K58" i="8"/>
  <c r="L58" i="8"/>
  <c r="O58" i="8"/>
  <c r="B59" i="8"/>
  <c r="H59" i="8"/>
  <c r="I59" i="8"/>
  <c r="J59" i="8"/>
  <c r="K59" i="8"/>
  <c r="L59" i="8"/>
  <c r="E60" i="8"/>
  <c r="F60" i="8"/>
  <c r="I60" i="8"/>
  <c r="J60" i="8"/>
  <c r="K60" i="8"/>
  <c r="F61" i="8"/>
  <c r="G61" i="8"/>
  <c r="BL61" i="8" s="1"/>
  <c r="H61" i="8"/>
  <c r="I61" i="8"/>
  <c r="L61" i="8"/>
  <c r="D62" i="8"/>
  <c r="E62" i="8"/>
  <c r="BK62" i="8" s="1"/>
  <c r="F62" i="8"/>
  <c r="G62" i="8"/>
  <c r="BL62" i="8" s="1"/>
  <c r="H62" i="8"/>
  <c r="N62" i="8"/>
  <c r="O62" i="8"/>
  <c r="B63" i="8"/>
  <c r="E63" i="8"/>
  <c r="BK63" i="8" s="1"/>
  <c r="F63" i="8"/>
  <c r="G63" i="8"/>
  <c r="M63" i="8"/>
  <c r="N63" i="8"/>
  <c r="O63" i="8"/>
  <c r="B64" i="8"/>
  <c r="C64" i="8"/>
  <c r="D64" i="8"/>
  <c r="G64" i="8"/>
  <c r="K64" i="8"/>
  <c r="L64" i="8"/>
  <c r="O64" i="8"/>
  <c r="C65" i="8"/>
  <c r="D65" i="8"/>
  <c r="E65" i="8"/>
  <c r="BK65" i="8" s="1"/>
  <c r="F65" i="8"/>
  <c r="G65" i="8"/>
  <c r="M65" i="8"/>
  <c r="N65" i="8"/>
  <c r="O65" i="8"/>
  <c r="B66" i="8"/>
  <c r="C66" i="8"/>
  <c r="F66" i="8"/>
  <c r="G66" i="8"/>
  <c r="H66" i="8"/>
  <c r="BL66" i="8" s="1"/>
  <c r="N66" i="8"/>
  <c r="O66" i="8"/>
  <c r="D67" i="8"/>
  <c r="E67" i="8"/>
  <c r="F67" i="8"/>
  <c r="G67" i="8"/>
  <c r="J67" i="8"/>
  <c r="N67" i="8"/>
  <c r="O67" i="8"/>
  <c r="D68" i="8"/>
  <c r="E68" i="8"/>
  <c r="F68" i="8"/>
  <c r="G68" i="8"/>
  <c r="BL68" i="8" s="1"/>
  <c r="H68" i="8"/>
  <c r="N68" i="8"/>
  <c r="O68" i="8"/>
  <c r="C69" i="8"/>
  <c r="D69" i="8"/>
  <c r="G69" i="8"/>
  <c r="BL69" i="8" s="1"/>
  <c r="H69" i="8"/>
  <c r="I69" i="8"/>
  <c r="O69" i="8"/>
  <c r="B70" i="8"/>
  <c r="C70" i="8"/>
  <c r="D70" i="8"/>
  <c r="E70" i="8"/>
  <c r="H70" i="8"/>
  <c r="L70" i="8"/>
  <c r="M70" i="8"/>
  <c r="B71" i="8"/>
  <c r="C71" i="8"/>
  <c r="D71" i="8"/>
  <c r="E71" i="8"/>
  <c r="K71" i="8"/>
  <c r="L71" i="8"/>
  <c r="M71" i="8"/>
  <c r="N71" i="8"/>
  <c r="B72" i="8"/>
  <c r="C72" i="8"/>
  <c r="D72" i="8"/>
  <c r="J72" i="8"/>
  <c r="K72" i="8"/>
  <c r="L72" i="8"/>
  <c r="M72" i="8"/>
  <c r="N72" i="8"/>
  <c r="B73" i="8"/>
  <c r="E73" i="8"/>
  <c r="I73" i="8"/>
  <c r="J73" i="8"/>
  <c r="M73" i="8"/>
  <c r="N73" i="8"/>
  <c r="O73" i="8"/>
  <c r="E74" i="8"/>
  <c r="BK74" i="8" s="1"/>
  <c r="F74" i="8"/>
  <c r="G74" i="8"/>
  <c r="H74" i="8"/>
  <c r="BL74" i="8" s="1"/>
  <c r="I74" i="8"/>
  <c r="M74" i="8"/>
  <c r="N74" i="8"/>
  <c r="O74" i="8"/>
  <c r="B75" i="8"/>
  <c r="C75" i="8"/>
  <c r="D75" i="8"/>
  <c r="E75" i="8"/>
  <c r="I75" i="8"/>
  <c r="J75" i="8"/>
  <c r="K75" i="8"/>
  <c r="L75" i="8"/>
  <c r="M75" i="8"/>
  <c r="C76" i="8"/>
  <c r="D76" i="8"/>
  <c r="E76" i="8"/>
  <c r="BK76" i="8" s="1"/>
  <c r="F76" i="8"/>
  <c r="G76" i="8"/>
  <c r="K76" i="8"/>
  <c r="L76" i="8"/>
  <c r="M76" i="8"/>
  <c r="N76" i="8"/>
  <c r="O76" i="8"/>
  <c r="B77" i="8"/>
  <c r="F77" i="8"/>
  <c r="G77" i="8"/>
  <c r="BL77" i="8" s="1"/>
  <c r="H77" i="8"/>
  <c r="I77" i="8"/>
  <c r="J77" i="8"/>
  <c r="N77" i="8"/>
  <c r="O77" i="8"/>
  <c r="B78" i="8"/>
  <c r="C78" i="8"/>
  <c r="D78" i="8"/>
  <c r="E78" i="8"/>
  <c r="I78" i="8"/>
  <c r="J78" i="8"/>
  <c r="K78" i="8"/>
  <c r="L78" i="8"/>
  <c r="M78" i="8"/>
  <c r="B79" i="8"/>
  <c r="C79" i="8"/>
  <c r="D79" i="8"/>
  <c r="E79" i="8"/>
  <c r="BK79" i="8" s="1"/>
  <c r="F79" i="8"/>
  <c r="J79" i="8"/>
  <c r="K79" i="8"/>
  <c r="L79" i="8"/>
  <c r="M79" i="8"/>
  <c r="N79" i="8"/>
  <c r="C80" i="8"/>
  <c r="D80" i="8"/>
  <c r="E80" i="8"/>
  <c r="BK80" i="8" s="1"/>
  <c r="F80" i="8"/>
  <c r="G80" i="8"/>
  <c r="K80" i="8"/>
  <c r="L80" i="8"/>
  <c r="M80" i="8"/>
  <c r="N80" i="8"/>
  <c r="O80" i="8"/>
  <c r="B81" i="8"/>
  <c r="F81" i="8"/>
  <c r="G81" i="8"/>
  <c r="BL81" i="8" s="1"/>
  <c r="H81" i="8"/>
  <c r="I81" i="8"/>
  <c r="J81" i="8"/>
  <c r="N81" i="8"/>
  <c r="O81" i="8"/>
  <c r="C82" i="8"/>
  <c r="D82" i="8"/>
  <c r="E82" i="8"/>
  <c r="BK82" i="8" s="1"/>
  <c r="F82" i="8"/>
  <c r="G82" i="8"/>
  <c r="K82" i="8"/>
  <c r="L82" i="8"/>
  <c r="M82" i="8"/>
  <c r="N82" i="8"/>
  <c r="O82" i="8"/>
  <c r="B83" i="8"/>
  <c r="C83" i="8"/>
  <c r="D83" i="8"/>
  <c r="H83" i="8"/>
  <c r="I83" i="8"/>
  <c r="J83" i="8"/>
  <c r="K83" i="8"/>
  <c r="L83" i="8"/>
  <c r="C84" i="8"/>
  <c r="D84" i="8"/>
  <c r="E84" i="8"/>
  <c r="F84" i="8"/>
  <c r="G84" i="8"/>
  <c r="K84" i="8"/>
  <c r="L84" i="8"/>
  <c r="M84" i="8"/>
  <c r="N84" i="8"/>
  <c r="O84" i="8"/>
  <c r="B85" i="8"/>
  <c r="F85" i="8"/>
  <c r="G85" i="8"/>
  <c r="BL85" i="8" s="1"/>
  <c r="H85" i="8"/>
  <c r="I85" i="8"/>
  <c r="J85" i="8"/>
  <c r="N85" i="8"/>
  <c r="O85" i="8"/>
  <c r="B86" i="8"/>
  <c r="C86" i="8"/>
  <c r="D86" i="8"/>
  <c r="E86" i="8"/>
  <c r="I86" i="8"/>
  <c r="J86" i="8"/>
  <c r="K86" i="8"/>
  <c r="L86" i="8"/>
  <c r="M86" i="8"/>
  <c r="C87" i="8"/>
  <c r="D87" i="8"/>
  <c r="E87" i="8"/>
  <c r="BK87" i="8" s="1"/>
  <c r="F87" i="8"/>
  <c r="G87" i="8"/>
  <c r="K87" i="8"/>
  <c r="L87" i="8"/>
  <c r="M87" i="8"/>
  <c r="N87" i="8"/>
  <c r="O87" i="8"/>
  <c r="E88" i="8"/>
  <c r="BK88" i="8" s="1"/>
  <c r="F88" i="8"/>
  <c r="G88" i="8"/>
  <c r="BL88" i="8" s="1"/>
  <c r="H88" i="8"/>
  <c r="I88" i="8"/>
  <c r="M88" i="8"/>
  <c r="N88" i="8"/>
  <c r="O88" i="8"/>
  <c r="B89" i="8"/>
  <c r="C89" i="8"/>
  <c r="D89" i="8"/>
  <c r="H89" i="8"/>
  <c r="I89" i="8"/>
  <c r="J89" i="8"/>
  <c r="K89" i="8"/>
  <c r="L89" i="8"/>
  <c r="D90" i="8"/>
  <c r="E90" i="8"/>
  <c r="BK90" i="8" s="1"/>
  <c r="F90" i="8"/>
  <c r="G90" i="8"/>
  <c r="H90" i="8"/>
  <c r="BL90" i="8" s="1"/>
  <c r="L90" i="8"/>
  <c r="M90" i="8"/>
  <c r="N90" i="8"/>
  <c r="O90" i="8"/>
  <c r="B91" i="8"/>
  <c r="C91" i="8"/>
  <c r="D91" i="8"/>
  <c r="E91" i="8"/>
  <c r="H91" i="8"/>
  <c r="I91" i="8"/>
  <c r="J91" i="8"/>
  <c r="K91" i="8"/>
  <c r="L91" i="8"/>
  <c r="M91" i="8"/>
  <c r="B92" i="8"/>
  <c r="C92" i="8"/>
  <c r="D92" i="8"/>
  <c r="E92" i="8"/>
  <c r="F92" i="8"/>
  <c r="I92" i="8"/>
  <c r="J92" i="8"/>
  <c r="K92" i="8"/>
  <c r="L92" i="8"/>
  <c r="M92" i="8"/>
  <c r="N92" i="8"/>
  <c r="D93" i="8"/>
  <c r="E93" i="8"/>
  <c r="BK93" i="8" s="1"/>
  <c r="F93" i="8"/>
  <c r="G93" i="8"/>
  <c r="BL93" i="8" s="1"/>
  <c r="H93" i="8"/>
  <c r="I93" i="8"/>
  <c r="L93" i="8"/>
  <c r="M93" i="8"/>
  <c r="N93" i="8"/>
  <c r="O93" i="8"/>
  <c r="B94" i="8"/>
  <c r="C94" i="8"/>
  <c r="D94" i="8"/>
  <c r="E94" i="8"/>
  <c r="H94" i="8"/>
  <c r="I94" i="8"/>
  <c r="J94" i="8"/>
  <c r="K94" i="8"/>
  <c r="L94" i="8"/>
  <c r="M94" i="8"/>
  <c r="B95" i="8"/>
  <c r="C95" i="8"/>
  <c r="D95" i="8"/>
  <c r="E95" i="8"/>
  <c r="BK95" i="8" s="1"/>
  <c r="F95" i="8"/>
  <c r="G95" i="8"/>
  <c r="J95" i="8"/>
  <c r="K95" i="8"/>
  <c r="L95" i="8"/>
  <c r="M95" i="8"/>
  <c r="N95" i="8"/>
  <c r="O95" i="8"/>
  <c r="D96" i="8"/>
  <c r="E96" i="8"/>
  <c r="BK96" i="8" s="1"/>
  <c r="F96" i="8"/>
  <c r="G96" i="8"/>
  <c r="BL96" i="8" s="1"/>
  <c r="H96" i="8"/>
  <c r="I96" i="8"/>
  <c r="L96" i="8"/>
  <c r="M96" i="8"/>
  <c r="N96" i="8"/>
  <c r="O96" i="8"/>
  <c r="B97" i="8"/>
  <c r="E97" i="8"/>
  <c r="BK97" i="8" s="1"/>
  <c r="F97" i="8"/>
  <c r="G97" i="8"/>
  <c r="BL97" i="8" s="1"/>
  <c r="H97" i="8"/>
  <c r="I97" i="8"/>
  <c r="J97" i="8"/>
  <c r="M97" i="8"/>
  <c r="N97" i="8"/>
  <c r="O97" i="8"/>
  <c r="C98" i="8"/>
  <c r="D98" i="8"/>
  <c r="E98" i="8"/>
  <c r="BK98" i="8" s="1"/>
  <c r="F98" i="8"/>
  <c r="G98" i="8"/>
  <c r="H98" i="8"/>
  <c r="K98" i="8"/>
  <c r="L98" i="8"/>
  <c r="M98" i="8"/>
  <c r="N98" i="8"/>
  <c r="O98" i="8"/>
  <c r="B99" i="8"/>
  <c r="C99" i="8"/>
  <c r="D99" i="8"/>
  <c r="G99" i="8"/>
  <c r="BL99" i="8" s="1"/>
  <c r="H99" i="8"/>
  <c r="I99" i="8"/>
  <c r="J99" i="8"/>
  <c r="K99" i="8"/>
  <c r="L99" i="8"/>
  <c r="O99" i="8"/>
  <c r="B100" i="8"/>
  <c r="C100" i="8"/>
  <c r="D100" i="8"/>
  <c r="E100" i="8"/>
  <c r="F100" i="8"/>
  <c r="I100" i="8"/>
  <c r="J100" i="8"/>
  <c r="K100" i="8"/>
  <c r="L100" i="8"/>
  <c r="M100" i="8"/>
  <c r="N100" i="8"/>
  <c r="C101" i="8"/>
  <c r="D101" i="8"/>
  <c r="E101" i="8"/>
  <c r="BK101" i="8" s="1"/>
  <c r="F101" i="8"/>
  <c r="G101" i="8"/>
  <c r="BL101" i="8" s="1"/>
  <c r="H101" i="8"/>
  <c r="K101" i="8"/>
  <c r="L101" i="8"/>
  <c r="M101" i="8"/>
  <c r="N101" i="8"/>
  <c r="O101" i="8"/>
  <c r="A19" i="8"/>
  <c r="A20" i="8"/>
  <c r="A21" i="8"/>
  <c r="A22" i="8"/>
  <c r="A25" i="8"/>
  <c r="A26" i="8"/>
  <c r="A27" i="8"/>
  <c r="A28" i="8"/>
  <c r="A29" i="8"/>
  <c r="A30" i="8"/>
  <c r="A33" i="8"/>
  <c r="A34" i="8"/>
  <c r="A35" i="8"/>
  <c r="A36" i="8"/>
  <c r="A37" i="8"/>
  <c r="A38" i="8"/>
  <c r="A41" i="8"/>
  <c r="A42" i="8"/>
  <c r="A43" i="8"/>
  <c r="A44" i="8"/>
  <c r="A45" i="8"/>
  <c r="A46" i="8"/>
  <c r="A49" i="8"/>
  <c r="A50" i="8"/>
  <c r="A51" i="8"/>
  <c r="A52" i="8"/>
  <c r="A53" i="8"/>
  <c r="A54" i="8"/>
  <c r="A57" i="8"/>
  <c r="A58" i="8"/>
  <c r="A59" i="8"/>
  <c r="A60" i="8"/>
  <c r="A61" i="8"/>
  <c r="A62" i="8"/>
  <c r="A65" i="8"/>
  <c r="A66" i="8"/>
  <c r="A67" i="8"/>
  <c r="A68" i="8"/>
  <c r="A69" i="8"/>
  <c r="A70" i="8"/>
  <c r="A73" i="8"/>
  <c r="A74" i="8"/>
  <c r="A75" i="8"/>
  <c r="A76" i="8"/>
  <c r="A77" i="8"/>
  <c r="A78" i="8"/>
  <c r="A81" i="8"/>
  <c r="A82" i="8"/>
  <c r="A83" i="8"/>
  <c r="A84" i="8"/>
  <c r="A85" i="8"/>
  <c r="A86" i="8"/>
  <c r="A89" i="8"/>
  <c r="A90" i="8"/>
  <c r="A91" i="8"/>
  <c r="A92" i="8"/>
  <c r="A93" i="8"/>
  <c r="A94" i="8"/>
  <c r="A97" i="8"/>
  <c r="A98" i="8"/>
  <c r="A99" i="8"/>
  <c r="A100" i="8"/>
  <c r="A101" i="8"/>
  <c r="A2" i="8"/>
  <c r="A5" i="8"/>
  <c r="A6" i="8"/>
  <c r="A7" i="8"/>
  <c r="A8" i="8"/>
  <c r="A9" i="8"/>
  <c r="A10" i="8"/>
  <c r="A13" i="8"/>
  <c r="A14" i="8"/>
  <c r="A15" i="8"/>
  <c r="A16" i="8"/>
  <c r="A17" i="8"/>
  <c r="A18" i="8"/>
  <c r="AU1" i="6" a="1"/>
  <c r="AU1" i="6" s="1"/>
  <c r="R2" i="2" a="1"/>
  <c r="R2" i="2" s="1"/>
  <c r="K2" i="2" a="1"/>
  <c r="K2" i="2" s="1"/>
  <c r="J2" i="2" s="1" a="1"/>
  <c r="J2" i="2" s="1"/>
  <c r="AE1" i="6" a="1"/>
  <c r="P1" i="6" a="1"/>
  <c r="A1" i="6" a="1"/>
  <c r="H2" i="2" a="1"/>
  <c r="H2" i="2" s="1"/>
  <c r="G2" i="2" s="1" a="1"/>
  <c r="G2" i="2" s="1"/>
  <c r="E2" i="2" a="1"/>
  <c r="E2" i="2" s="1"/>
  <c r="D2" i="2" s="1" a="1"/>
  <c r="D2" i="2" s="1"/>
  <c r="B2" i="2" a="1"/>
  <c r="B2" i="2" s="1"/>
  <c r="A2" i="2" s="1" a="1"/>
  <c r="A2" i="2" s="1"/>
  <c r="BL67" i="8" l="1"/>
  <c r="BK41" i="8"/>
  <c r="BK86" i="8"/>
  <c r="BK25" i="8"/>
  <c r="BL7" i="8"/>
  <c r="BL76" i="8"/>
  <c r="BK70" i="8"/>
  <c r="A1" i="6"/>
  <c r="I2" i="8"/>
  <c r="I3" i="8"/>
  <c r="B4" i="8"/>
  <c r="J4" i="8"/>
  <c r="E5" i="8"/>
  <c r="M5" i="8"/>
  <c r="H6" i="8"/>
  <c r="I7" i="8"/>
  <c r="J2" i="8"/>
  <c r="B3" i="8"/>
  <c r="J3" i="8"/>
  <c r="C4" i="8"/>
  <c r="K4" i="8"/>
  <c r="F5" i="8"/>
  <c r="N5" i="8"/>
  <c r="I6" i="8"/>
  <c r="B7" i="8"/>
  <c r="J7" i="8"/>
  <c r="C8" i="8"/>
  <c r="K8" i="8"/>
  <c r="F9" i="8"/>
  <c r="N9" i="8"/>
  <c r="B10" i="8"/>
  <c r="J10" i="8"/>
  <c r="B2" i="8"/>
  <c r="K2" i="8"/>
  <c r="C3" i="8"/>
  <c r="K3" i="8"/>
  <c r="D4" i="8"/>
  <c r="L4" i="8"/>
  <c r="G5" i="8"/>
  <c r="O5" i="8"/>
  <c r="B6" i="8"/>
  <c r="J6" i="8"/>
  <c r="C7" i="8"/>
  <c r="K7" i="8"/>
  <c r="D8" i="8"/>
  <c r="L8" i="8"/>
  <c r="G9" i="8"/>
  <c r="BL9" i="8" s="1"/>
  <c r="O9" i="8"/>
  <c r="C10" i="8"/>
  <c r="K10" i="8"/>
  <c r="F2" i="8"/>
  <c r="BK2" i="8" s="1"/>
  <c r="N3" i="8"/>
  <c r="I4" i="8"/>
  <c r="I5" i="8"/>
  <c r="F6" i="8"/>
  <c r="D7" i="8"/>
  <c r="O7" i="8"/>
  <c r="F8" i="8"/>
  <c r="BK8" i="8" s="1"/>
  <c r="E9" i="8"/>
  <c r="BK9" i="8" s="1"/>
  <c r="G10" i="8"/>
  <c r="BL10" i="8" s="1"/>
  <c r="E11" i="8"/>
  <c r="M11" i="8"/>
  <c r="F12" i="8"/>
  <c r="N12" i="8"/>
  <c r="B13" i="8"/>
  <c r="J13" i="8"/>
  <c r="F14" i="8"/>
  <c r="N14" i="8"/>
  <c r="H15" i="8"/>
  <c r="BL15" i="8" s="1"/>
  <c r="B16" i="8"/>
  <c r="J16" i="8"/>
  <c r="F17" i="8"/>
  <c r="N17" i="8"/>
  <c r="I18" i="8"/>
  <c r="C19" i="8"/>
  <c r="K19" i="8"/>
  <c r="G2" i="8"/>
  <c r="D3" i="8"/>
  <c r="O3" i="8"/>
  <c r="M4" i="8"/>
  <c r="J5" i="8"/>
  <c r="G6" i="8"/>
  <c r="BL6" i="8" s="1"/>
  <c r="E7" i="8"/>
  <c r="G8" i="8"/>
  <c r="BL8" i="8" s="1"/>
  <c r="H9" i="8"/>
  <c r="H10" i="8"/>
  <c r="F11" i="8"/>
  <c r="N11" i="8"/>
  <c r="G12" i="8"/>
  <c r="O12" i="8"/>
  <c r="C13" i="8"/>
  <c r="K13" i="8"/>
  <c r="G14" i="8"/>
  <c r="O14" i="8"/>
  <c r="I15" i="8"/>
  <c r="C16" i="8"/>
  <c r="K16" i="8"/>
  <c r="G17" i="8"/>
  <c r="O17" i="8"/>
  <c r="B18" i="8"/>
  <c r="J18" i="8"/>
  <c r="D19" i="8"/>
  <c r="L19" i="8"/>
  <c r="E20" i="8"/>
  <c r="M20" i="8"/>
  <c r="H21" i="8"/>
  <c r="D22" i="8"/>
  <c r="L22" i="8"/>
  <c r="E23" i="8"/>
  <c r="M23" i="8"/>
  <c r="F24" i="8"/>
  <c r="N24" i="8"/>
  <c r="B25" i="8"/>
  <c r="J25" i="8"/>
  <c r="F26" i="8"/>
  <c r="BK26" i="8" s="1"/>
  <c r="N26" i="8"/>
  <c r="H27" i="8"/>
  <c r="I28" i="8"/>
  <c r="H2" i="8"/>
  <c r="E3" i="8"/>
  <c r="N4" i="8"/>
  <c r="K5" i="8"/>
  <c r="K6" i="8"/>
  <c r="F7" i="8"/>
  <c r="H8" i="8"/>
  <c r="I9" i="8"/>
  <c r="I10" i="8"/>
  <c r="G11" i="8"/>
  <c r="O11" i="8"/>
  <c r="H12" i="8"/>
  <c r="D13" i="8"/>
  <c r="L13" i="8"/>
  <c r="H14" i="8"/>
  <c r="B15" i="8"/>
  <c r="J15" i="8"/>
  <c r="D16" i="8"/>
  <c r="L16" i="8"/>
  <c r="H17" i="8"/>
  <c r="C18" i="8"/>
  <c r="K18" i="8"/>
  <c r="E19" i="8"/>
  <c r="BK19" i="8" s="1"/>
  <c r="M19" i="8"/>
  <c r="F20" i="8"/>
  <c r="N20" i="8"/>
  <c r="I21" i="8"/>
  <c r="E22" i="8"/>
  <c r="BK22" i="8" s="1"/>
  <c r="M22" i="8"/>
  <c r="F23" i="8"/>
  <c r="N23" i="8"/>
  <c r="G24" i="8"/>
  <c r="O24" i="8"/>
  <c r="C25" i="8"/>
  <c r="K25" i="8"/>
  <c r="G26" i="8"/>
  <c r="BL26" i="8" s="1"/>
  <c r="O26" i="8"/>
  <c r="I27" i="8"/>
  <c r="B28" i="8"/>
  <c r="J28" i="8"/>
  <c r="G3" i="8"/>
  <c r="O4" i="8"/>
  <c r="B5" i="8"/>
  <c r="L6" i="8"/>
  <c r="N7" i="8"/>
  <c r="N8" i="8"/>
  <c r="L9" i="8"/>
  <c r="M10" i="8"/>
  <c r="K11" i="8"/>
  <c r="I12" i="8"/>
  <c r="G13" i="8"/>
  <c r="E14" i="8"/>
  <c r="BK14" i="8" s="1"/>
  <c r="D15" i="8"/>
  <c r="O15" i="8"/>
  <c r="N16" i="8"/>
  <c r="L17" i="8"/>
  <c r="L18" i="8"/>
  <c r="H19" i="8"/>
  <c r="J20" i="8"/>
  <c r="K21" i="8"/>
  <c r="K22" i="8"/>
  <c r="J23" i="8"/>
  <c r="I24" i="8"/>
  <c r="I25" i="8"/>
  <c r="K26" i="8"/>
  <c r="K27" i="8"/>
  <c r="H28" i="8"/>
  <c r="F29" i="8"/>
  <c r="N29" i="8"/>
  <c r="I30" i="8"/>
  <c r="B31" i="8"/>
  <c r="J31" i="8"/>
  <c r="C32" i="8"/>
  <c r="K32" i="8"/>
  <c r="F33" i="8"/>
  <c r="N33" i="8"/>
  <c r="B34" i="8"/>
  <c r="J34" i="8"/>
  <c r="C35" i="8"/>
  <c r="K35" i="8"/>
  <c r="D36" i="8"/>
  <c r="L36" i="8"/>
  <c r="G37" i="8"/>
  <c r="BL37" i="8" s="1"/>
  <c r="O37" i="8"/>
  <c r="C38" i="8"/>
  <c r="K38" i="8"/>
  <c r="D39" i="8"/>
  <c r="L39" i="8"/>
  <c r="E40" i="8"/>
  <c r="BK40" i="8" s="1"/>
  <c r="M40" i="8"/>
  <c r="C2" i="8"/>
  <c r="H3" i="8"/>
  <c r="C5" i="8"/>
  <c r="M6" i="8"/>
  <c r="O8" i="8"/>
  <c r="M9" i="8"/>
  <c r="N10" i="8"/>
  <c r="L11" i="8"/>
  <c r="J12" i="8"/>
  <c r="H13" i="8"/>
  <c r="I14" i="8"/>
  <c r="E15" i="8"/>
  <c r="BK15" i="8" s="1"/>
  <c r="O16" i="8"/>
  <c r="B17" i="8"/>
  <c r="M17" i="8"/>
  <c r="M18" i="8"/>
  <c r="I19" i="8"/>
  <c r="K20" i="8"/>
  <c r="B21" i="8"/>
  <c r="L21" i="8"/>
  <c r="B22" i="8"/>
  <c r="N22" i="8"/>
  <c r="K23" i="8"/>
  <c r="J24" i="8"/>
  <c r="L25" i="8"/>
  <c r="B26" i="8"/>
  <c r="L26" i="8"/>
  <c r="B27" i="8"/>
  <c r="L27" i="8"/>
  <c r="K28" i="8"/>
  <c r="G29" i="8"/>
  <c r="O29" i="8"/>
  <c r="B30" i="8"/>
  <c r="J30" i="8"/>
  <c r="C31" i="8"/>
  <c r="K31" i="8"/>
  <c r="D32" i="8"/>
  <c r="L32" i="8"/>
  <c r="G33" i="8"/>
  <c r="BL33" i="8" s="1"/>
  <c r="O33" i="8"/>
  <c r="C34" i="8"/>
  <c r="K34" i="8"/>
  <c r="D35" i="8"/>
  <c r="L35" i="8"/>
  <c r="E36" i="8"/>
  <c r="M36" i="8"/>
  <c r="H37" i="8"/>
  <c r="D38" i="8"/>
  <c r="L38" i="8"/>
  <c r="E39" i="8"/>
  <c r="M39" i="8"/>
  <c r="F40" i="8"/>
  <c r="N40" i="8"/>
  <c r="I41" i="8"/>
  <c r="D42" i="8"/>
  <c r="L42" i="8"/>
  <c r="F43" i="8"/>
  <c r="N43" i="8"/>
  <c r="G44" i="8"/>
  <c r="O44" i="8"/>
  <c r="I45" i="8"/>
  <c r="B46" i="8"/>
  <c r="J46" i="8"/>
  <c r="C47" i="8"/>
  <c r="K47" i="8"/>
  <c r="D48" i="8"/>
  <c r="L48" i="8"/>
  <c r="G49" i="8"/>
  <c r="BL49" i="8" s="1"/>
  <c r="O49" i="8"/>
  <c r="C50" i="8"/>
  <c r="K50" i="8"/>
  <c r="D51" i="8"/>
  <c r="L51" i="8"/>
  <c r="D52" i="8"/>
  <c r="L52" i="8"/>
  <c r="G53" i="8"/>
  <c r="O53" i="8"/>
  <c r="B54" i="8"/>
  <c r="J54" i="8"/>
  <c r="C55" i="8"/>
  <c r="K55" i="8"/>
  <c r="E56" i="8"/>
  <c r="BK56" i="8" s="1"/>
  <c r="M56" i="8"/>
  <c r="D2" i="8"/>
  <c r="L3" i="8"/>
  <c r="D5" i="8"/>
  <c r="N6" i="8"/>
  <c r="O10" i="8"/>
  <c r="B11" i="8"/>
  <c r="K12" i="8"/>
  <c r="I13" i="8"/>
  <c r="J14" i="8"/>
  <c r="F15" i="8"/>
  <c r="E16" i="8"/>
  <c r="C17" i="8"/>
  <c r="N18" i="8"/>
  <c r="J19" i="8"/>
  <c r="B20" i="8"/>
  <c r="L20" i="8"/>
  <c r="C21" i="8"/>
  <c r="M21" i="8"/>
  <c r="C22" i="8"/>
  <c r="O22" i="8"/>
  <c r="B23" i="8"/>
  <c r="L23" i="8"/>
  <c r="K24" i="8"/>
  <c r="M25" i="8"/>
  <c r="C26" i="8"/>
  <c r="M26" i="8"/>
  <c r="C27" i="8"/>
  <c r="M27" i="8"/>
  <c r="L28" i="8"/>
  <c r="H29" i="8"/>
  <c r="C30" i="8"/>
  <c r="K30" i="8"/>
  <c r="D31" i="8"/>
  <c r="L31" i="8"/>
  <c r="E32" i="8"/>
  <c r="M32" i="8"/>
  <c r="H33" i="8"/>
  <c r="D34" i="8"/>
  <c r="L34" i="8"/>
  <c r="E35" i="8"/>
  <c r="BK35" i="8" s="1"/>
  <c r="M35" i="8"/>
  <c r="F36" i="8"/>
  <c r="N36" i="8"/>
  <c r="I37" i="8"/>
  <c r="E38" i="8"/>
  <c r="BK38" i="8" s="1"/>
  <c r="M38" i="8"/>
  <c r="F39" i="8"/>
  <c r="N39" i="8"/>
  <c r="G40" i="8"/>
  <c r="O40" i="8"/>
  <c r="B41" i="8"/>
  <c r="J41" i="8"/>
  <c r="E42" i="8"/>
  <c r="BK42" i="8" s="1"/>
  <c r="M42" i="8"/>
  <c r="G43" i="8"/>
  <c r="BL43" i="8" s="1"/>
  <c r="O43" i="8"/>
  <c r="H44" i="8"/>
  <c r="B45" i="8"/>
  <c r="J45" i="8"/>
  <c r="C46" i="8"/>
  <c r="K46" i="8"/>
  <c r="D47" i="8"/>
  <c r="L47" i="8"/>
  <c r="E48" i="8"/>
  <c r="M48" i="8"/>
  <c r="H49" i="8"/>
  <c r="D50" i="8"/>
  <c r="L50" i="8"/>
  <c r="E51" i="8"/>
  <c r="BK51" i="8" s="1"/>
  <c r="M51" i="8"/>
  <c r="E52" i="8"/>
  <c r="BK52" i="8" s="1"/>
  <c r="M52" i="8"/>
  <c r="H53" i="8"/>
  <c r="C54" i="8"/>
  <c r="K54" i="8"/>
  <c r="D55" i="8"/>
  <c r="L55" i="8"/>
  <c r="F56" i="8"/>
  <c r="N56" i="8"/>
  <c r="O2" i="8"/>
  <c r="F4" i="8"/>
  <c r="H7" i="8"/>
  <c r="J8" i="8"/>
  <c r="K9" i="8"/>
  <c r="D11" i="8"/>
  <c r="L12" i="8"/>
  <c r="K14" i="8"/>
  <c r="N15" i="8"/>
  <c r="F16" i="8"/>
  <c r="K17" i="8"/>
  <c r="D18" i="8"/>
  <c r="G19" i="8"/>
  <c r="BL19" i="8" s="1"/>
  <c r="H20" i="8"/>
  <c r="BL20" i="8" s="1"/>
  <c r="F21" i="8"/>
  <c r="G22" i="8"/>
  <c r="BL22" i="8" s="1"/>
  <c r="C23" i="8"/>
  <c r="O25" i="8"/>
  <c r="J27" i="8"/>
  <c r="F28" i="8"/>
  <c r="C29" i="8"/>
  <c r="N30" i="8"/>
  <c r="I31" i="8"/>
  <c r="G32" i="8"/>
  <c r="BL32" i="8" s="1"/>
  <c r="D33" i="8"/>
  <c r="E34" i="8"/>
  <c r="N35" i="8"/>
  <c r="I36" i="8"/>
  <c r="F37" i="8"/>
  <c r="G38" i="8"/>
  <c r="BL38" i="8" s="1"/>
  <c r="B39" i="8"/>
  <c r="K40" i="8"/>
  <c r="F41" i="8"/>
  <c r="G42" i="8"/>
  <c r="E43" i="8"/>
  <c r="D44" i="8"/>
  <c r="N44" i="8"/>
  <c r="D45" i="8"/>
  <c r="N45" i="8"/>
  <c r="M46" i="8"/>
  <c r="J47" i="8"/>
  <c r="I48" i="8"/>
  <c r="J49" i="8"/>
  <c r="J50" i="8"/>
  <c r="I51" i="8"/>
  <c r="G52" i="8"/>
  <c r="BL52" i="8" s="1"/>
  <c r="F53" i="8"/>
  <c r="BK53" i="8" s="1"/>
  <c r="G54" i="8"/>
  <c r="BL54" i="8" s="1"/>
  <c r="G4" i="8"/>
  <c r="C6" i="8"/>
  <c r="L7" i="8"/>
  <c r="M8" i="8"/>
  <c r="H11" i="8"/>
  <c r="M12" i="8"/>
  <c r="L14" i="8"/>
  <c r="G16" i="8"/>
  <c r="BL16" i="8" s="1"/>
  <c r="E18" i="8"/>
  <c r="N19" i="8"/>
  <c r="I20" i="8"/>
  <c r="G21" i="8"/>
  <c r="H22" i="8"/>
  <c r="D23" i="8"/>
  <c r="B24" i="8"/>
  <c r="N27" i="8"/>
  <c r="G28" i="8"/>
  <c r="D29" i="8"/>
  <c r="D30" i="8"/>
  <c r="O30" i="8"/>
  <c r="M31" i="8"/>
  <c r="H32" i="8"/>
  <c r="E33" i="8"/>
  <c r="BK33" i="8" s="1"/>
  <c r="F34" i="8"/>
  <c r="O35" i="8"/>
  <c r="J36" i="8"/>
  <c r="J37" i="8"/>
  <c r="H38" i="8"/>
  <c r="C39" i="8"/>
  <c r="L40" i="8"/>
  <c r="G41" i="8"/>
  <c r="BL41" i="8" s="1"/>
  <c r="H42" i="8"/>
  <c r="H43" i="8"/>
  <c r="E44" i="8"/>
  <c r="E45" i="8"/>
  <c r="O45" i="8"/>
  <c r="D46" i="8"/>
  <c r="N46" i="8"/>
  <c r="M47" i="8"/>
  <c r="J48" i="8"/>
  <c r="K49" i="8"/>
  <c r="M50" i="8"/>
  <c r="J51" i="8"/>
  <c r="H52" i="8"/>
  <c r="I53" i="8"/>
  <c r="H54" i="8"/>
  <c r="G55" i="8"/>
  <c r="G56" i="8"/>
  <c r="C57" i="8"/>
  <c r="K57" i="8"/>
  <c r="E58" i="8"/>
  <c r="M58" i="8"/>
  <c r="F59" i="8"/>
  <c r="N59" i="8"/>
  <c r="G60" i="8"/>
  <c r="O60" i="8"/>
  <c r="B61" i="8"/>
  <c r="J61" i="8"/>
  <c r="B62" i="8"/>
  <c r="J62" i="8"/>
  <c r="C63" i="8"/>
  <c r="K63" i="8"/>
  <c r="E64" i="8"/>
  <c r="BK64" i="8" s="1"/>
  <c r="M64" i="8"/>
  <c r="I65" i="8"/>
  <c r="D66" i="8"/>
  <c r="L66" i="8"/>
  <c r="H67" i="8"/>
  <c r="B68" i="8"/>
  <c r="J68" i="8"/>
  <c r="E69" i="8"/>
  <c r="M69" i="8"/>
  <c r="F70" i="8"/>
  <c r="N70" i="8"/>
  <c r="G71" i="8"/>
  <c r="O71" i="8"/>
  <c r="H72" i="8"/>
  <c r="C73" i="8"/>
  <c r="K73" i="8"/>
  <c r="H4" i="8"/>
  <c r="D6" i="8"/>
  <c r="M7" i="8"/>
  <c r="I11" i="8"/>
  <c r="E13" i="8"/>
  <c r="BK13" i="8" s="1"/>
  <c r="M14" i="8"/>
  <c r="H16" i="8"/>
  <c r="F18" i="8"/>
  <c r="O19" i="8"/>
  <c r="O20" i="8"/>
  <c r="J21" i="8"/>
  <c r="I22" i="8"/>
  <c r="G23" i="8"/>
  <c r="C24" i="8"/>
  <c r="D25" i="8"/>
  <c r="O27" i="8"/>
  <c r="M28" i="8"/>
  <c r="E29" i="8"/>
  <c r="E30" i="8"/>
  <c r="BK30" i="8" s="1"/>
  <c r="N31" i="8"/>
  <c r="I32" i="8"/>
  <c r="I33" i="8"/>
  <c r="G34" i="8"/>
  <c r="B35" i="8"/>
  <c r="K36" i="8"/>
  <c r="K37" i="8"/>
  <c r="I38" i="8"/>
  <c r="G39" i="8"/>
  <c r="B40" i="8"/>
  <c r="H41" i="8"/>
  <c r="I42" i="8"/>
  <c r="I43" i="8"/>
  <c r="F44" i="8"/>
  <c r="F45" i="8"/>
  <c r="E46" i="8"/>
  <c r="BK46" i="8" s="1"/>
  <c r="O46" i="8"/>
  <c r="B47" i="8"/>
  <c r="N47" i="8"/>
  <c r="K48" i="8"/>
  <c r="B49" i="8"/>
  <c r="L49" i="8"/>
  <c r="B50" i="8"/>
  <c r="N50" i="8"/>
  <c r="K51" i="8"/>
  <c r="I52" i="8"/>
  <c r="J53" i="8"/>
  <c r="I54" i="8"/>
  <c r="H55" i="8"/>
  <c r="H56" i="8"/>
  <c r="D57" i="8"/>
  <c r="L57" i="8"/>
  <c r="F58" i="8"/>
  <c r="N58" i="8"/>
  <c r="G59" i="8"/>
  <c r="BL59" i="8" s="1"/>
  <c r="O59" i="8"/>
  <c r="H60" i="8"/>
  <c r="C61" i="8"/>
  <c r="K61" i="8"/>
  <c r="C62" i="8"/>
  <c r="K62" i="8"/>
  <c r="D63" i="8"/>
  <c r="L63" i="8"/>
  <c r="F64" i="8"/>
  <c r="N64" i="8"/>
  <c r="B65" i="8"/>
  <c r="J65" i="8"/>
  <c r="E66" i="8"/>
  <c r="BK66" i="8" s="1"/>
  <c r="M66" i="8"/>
  <c r="I67" i="8"/>
  <c r="C68" i="8"/>
  <c r="K68" i="8"/>
  <c r="F69" i="8"/>
  <c r="N69" i="8"/>
  <c r="G70" i="8"/>
  <c r="BL70" i="8" s="1"/>
  <c r="O70" i="8"/>
  <c r="H71" i="8"/>
  <c r="I72" i="8"/>
  <c r="D73" i="8"/>
  <c r="L73" i="8"/>
  <c r="A12" i="8"/>
  <c r="A4" i="8"/>
  <c r="A96" i="8"/>
  <c r="A88" i="8"/>
  <c r="A80" i="8"/>
  <c r="A72" i="8"/>
  <c r="A64" i="8"/>
  <c r="A56" i="8"/>
  <c r="A48" i="8"/>
  <c r="A40" i="8"/>
  <c r="A32" i="8"/>
  <c r="A24" i="8"/>
  <c r="J101" i="8"/>
  <c r="B101" i="8"/>
  <c r="H100" i="8"/>
  <c r="N99" i="8"/>
  <c r="F99" i="8"/>
  <c r="J98" i="8"/>
  <c r="B98" i="8"/>
  <c r="L97" i="8"/>
  <c r="D97" i="8"/>
  <c r="K96" i="8"/>
  <c r="C96" i="8"/>
  <c r="I95" i="8"/>
  <c r="O94" i="8"/>
  <c r="G94" i="8"/>
  <c r="BL94" i="8" s="1"/>
  <c r="K93" i="8"/>
  <c r="C93" i="8"/>
  <c r="H92" i="8"/>
  <c r="O91" i="8"/>
  <c r="G91" i="8"/>
  <c r="BL91" i="8" s="1"/>
  <c r="K90" i="8"/>
  <c r="C90" i="8"/>
  <c r="O89" i="8"/>
  <c r="G89" i="8"/>
  <c r="BL89" i="8" s="1"/>
  <c r="L88" i="8"/>
  <c r="D88" i="8"/>
  <c r="J87" i="8"/>
  <c r="B87" i="8"/>
  <c r="H86" i="8"/>
  <c r="M85" i="8"/>
  <c r="E85" i="8"/>
  <c r="BK85" i="8" s="1"/>
  <c r="J84" i="8"/>
  <c r="B84" i="8"/>
  <c r="O83" i="8"/>
  <c r="G83" i="8"/>
  <c r="BL83" i="8" s="1"/>
  <c r="J82" i="8"/>
  <c r="B82" i="8"/>
  <c r="M81" i="8"/>
  <c r="E81" i="8"/>
  <c r="BK81" i="8" s="1"/>
  <c r="J80" i="8"/>
  <c r="B80" i="8"/>
  <c r="I79" i="8"/>
  <c r="H78" i="8"/>
  <c r="M77" i="8"/>
  <c r="E77" i="8"/>
  <c r="BK77" i="8" s="1"/>
  <c r="J76" i="8"/>
  <c r="B76" i="8"/>
  <c r="H75" i="8"/>
  <c r="L74" i="8"/>
  <c r="D74" i="8"/>
  <c r="H73" i="8"/>
  <c r="G72" i="8"/>
  <c r="BL72" i="8" s="1"/>
  <c r="J71" i="8"/>
  <c r="K70" i="8"/>
  <c r="L69" i="8"/>
  <c r="B69" i="8"/>
  <c r="M68" i="8"/>
  <c r="M67" i="8"/>
  <c r="C67" i="8"/>
  <c r="K66" i="8"/>
  <c r="L65" i="8"/>
  <c r="J64" i="8"/>
  <c r="J63" i="8"/>
  <c r="M62" i="8"/>
  <c r="O61" i="8"/>
  <c r="E61" i="8"/>
  <c r="BK61" i="8" s="1"/>
  <c r="N60" i="8"/>
  <c r="D60" i="8"/>
  <c r="E59" i="8"/>
  <c r="H58" i="8"/>
  <c r="H57" i="8"/>
  <c r="J56" i="8"/>
  <c r="F55" i="8"/>
  <c r="M54" i="8"/>
  <c r="M53" i="8"/>
  <c r="O52" i="8"/>
  <c r="C51" i="8"/>
  <c r="G50" i="8"/>
  <c r="BL50" i="8" s="1"/>
  <c r="F49" i="8"/>
  <c r="H48" i="8"/>
  <c r="O47" i="8"/>
  <c r="C45" i="8"/>
  <c r="I44" i="8"/>
  <c r="K43" i="8"/>
  <c r="N42" i="8"/>
  <c r="N41" i="8"/>
  <c r="J40" i="8"/>
  <c r="H39" i="8"/>
  <c r="L37" i="8"/>
  <c r="B36" i="8"/>
  <c r="I34" i="8"/>
  <c r="N32" i="8"/>
  <c r="F31" i="8"/>
  <c r="K29" i="8"/>
  <c r="O28" i="8"/>
  <c r="J26" i="8"/>
  <c r="H25" i="8"/>
  <c r="H24" i="8"/>
  <c r="I23" i="8"/>
  <c r="J22" i="8"/>
  <c r="E21" i="8"/>
  <c r="D20" i="8"/>
  <c r="I17" i="8"/>
  <c r="M15" i="8"/>
  <c r="C14" i="8"/>
  <c r="E12" i="8"/>
  <c r="E6" i="8"/>
  <c r="H5" i="8"/>
  <c r="E4" i="8"/>
  <c r="BK4" i="8" s="1"/>
  <c r="M3" i="8"/>
  <c r="M2" i="8"/>
  <c r="A11" i="8"/>
  <c r="A3" i="8"/>
  <c r="A95" i="8"/>
  <c r="A87" i="8"/>
  <c r="A79" i="8"/>
  <c r="A71" i="8"/>
  <c r="A63" i="8"/>
  <c r="A55" i="8"/>
  <c r="A47" i="8"/>
  <c r="A39" i="8"/>
  <c r="A31" i="8"/>
  <c r="A23" i="8"/>
  <c r="I101" i="8"/>
  <c r="O100" i="8"/>
  <c r="G100" i="8"/>
  <c r="BL100" i="8" s="1"/>
  <c r="M99" i="8"/>
  <c r="E99" i="8"/>
  <c r="I98" i="8"/>
  <c r="K97" i="8"/>
  <c r="C97" i="8"/>
  <c r="J96" i="8"/>
  <c r="B96" i="8"/>
  <c r="H95" i="8"/>
  <c r="BL95" i="8" s="1"/>
  <c r="N94" i="8"/>
  <c r="F94" i="8"/>
  <c r="BK94" i="8" s="1"/>
  <c r="J93" i="8"/>
  <c r="B93" i="8"/>
  <c r="O92" i="8"/>
  <c r="G92" i="8"/>
  <c r="BL92" i="8" s="1"/>
  <c r="N91" i="8"/>
  <c r="F91" i="8"/>
  <c r="BK91" i="8" s="1"/>
  <c r="J90" i="8"/>
  <c r="B90" i="8"/>
  <c r="N89" i="8"/>
  <c r="F89" i="8"/>
  <c r="K88" i="8"/>
  <c r="C88" i="8"/>
  <c r="I87" i="8"/>
  <c r="O86" i="8"/>
  <c r="G86" i="8"/>
  <c r="BL86" i="8" s="1"/>
  <c r="L85" i="8"/>
  <c r="D85" i="8"/>
  <c r="I84" i="8"/>
  <c r="N83" i="8"/>
  <c r="F83" i="8"/>
  <c r="I82" i="8"/>
  <c r="L81" i="8"/>
  <c r="D81" i="8"/>
  <c r="I80" i="8"/>
  <c r="H79" i="8"/>
  <c r="O78" i="8"/>
  <c r="G78" i="8"/>
  <c r="BL78" i="8" s="1"/>
  <c r="L77" i="8"/>
  <c r="D77" i="8"/>
  <c r="I76" i="8"/>
  <c r="O75" i="8"/>
  <c r="G75" i="8"/>
  <c r="BL75" i="8" s="1"/>
  <c r="K74" i="8"/>
  <c r="C74" i="8"/>
  <c r="G73" i="8"/>
  <c r="BL73" i="8" s="1"/>
  <c r="F72" i="8"/>
  <c r="I71" i="8"/>
  <c r="J70" i="8"/>
  <c r="K69" i="8"/>
  <c r="L68" i="8"/>
  <c r="L67" i="8"/>
  <c r="B67" i="8"/>
  <c r="J66" i="8"/>
  <c r="K65" i="8"/>
  <c r="I64" i="8"/>
  <c r="I63" i="8"/>
  <c r="L62" i="8"/>
  <c r="N61" i="8"/>
  <c r="D61" i="8"/>
  <c r="M60" i="8"/>
  <c r="C60" i="8"/>
  <c r="D59" i="8"/>
  <c r="G58" i="8"/>
  <c r="G57" i="8"/>
  <c r="I56" i="8"/>
  <c r="E55" i="8"/>
  <c r="BK55" i="8" s="1"/>
  <c r="L54" i="8"/>
  <c r="L53" i="8"/>
  <c r="N52" i="8"/>
  <c r="B51" i="8"/>
  <c r="F50" i="8"/>
  <c r="E49" i="8"/>
  <c r="G48" i="8"/>
  <c r="BL48" i="8" s="1"/>
  <c r="I47" i="8"/>
  <c r="C44" i="8"/>
  <c r="J43" i="8"/>
  <c r="K42" i="8"/>
  <c r="M41" i="8"/>
  <c r="I40" i="8"/>
  <c r="E37" i="8"/>
  <c r="BK37" i="8" s="1"/>
  <c r="J35" i="8"/>
  <c r="H34" i="8"/>
  <c r="J32" i="8"/>
  <c r="E31" i="8"/>
  <c r="J29" i="8"/>
  <c r="N28" i="8"/>
  <c r="G27" i="8"/>
  <c r="BL27" i="8" s="1"/>
  <c r="I26" i="8"/>
  <c r="G25" i="8"/>
  <c r="BL25" i="8" s="1"/>
  <c r="E24" i="8"/>
  <c r="H23" i="8"/>
  <c r="F22" i="8"/>
  <c r="D21" i="8"/>
  <c r="C20" i="8"/>
  <c r="E17" i="8"/>
  <c r="BK17" i="8" s="1"/>
  <c r="L15" i="8"/>
  <c r="B14" i="8"/>
  <c r="D12" i="8"/>
  <c r="L10" i="8"/>
  <c r="F3" i="8"/>
  <c r="L2" i="8"/>
  <c r="I90" i="8"/>
  <c r="M89" i="8"/>
  <c r="E89" i="8"/>
  <c r="BK89" i="8" s="1"/>
  <c r="J88" i="8"/>
  <c r="B88" i="8"/>
  <c r="H87" i="8"/>
  <c r="BL87" i="8" s="1"/>
  <c r="N86" i="8"/>
  <c r="F86" i="8"/>
  <c r="K85" i="8"/>
  <c r="C85" i="8"/>
  <c r="H84" i="8"/>
  <c r="BL84" i="8" s="1"/>
  <c r="M83" i="8"/>
  <c r="E83" i="8"/>
  <c r="H82" i="8"/>
  <c r="BL82" i="8" s="1"/>
  <c r="K81" i="8"/>
  <c r="C81" i="8"/>
  <c r="H80" i="8"/>
  <c r="BL80" i="8" s="1"/>
  <c r="O79" i="8"/>
  <c r="G79" i="8"/>
  <c r="BL79" i="8" s="1"/>
  <c r="N78" i="8"/>
  <c r="F78" i="8"/>
  <c r="BK78" i="8" s="1"/>
  <c r="K77" i="8"/>
  <c r="C77" i="8"/>
  <c r="H76" i="8"/>
  <c r="N75" i="8"/>
  <c r="F75" i="8"/>
  <c r="BK75" i="8" s="1"/>
  <c r="J74" i="8"/>
  <c r="B74" i="8"/>
  <c r="F73" i="8"/>
  <c r="BK73" i="8" s="1"/>
  <c r="O72" i="8"/>
  <c r="E72" i="8"/>
  <c r="F71" i="8"/>
  <c r="BK71" i="8" s="1"/>
  <c r="I70" i="8"/>
  <c r="J69" i="8"/>
  <c r="I68" i="8"/>
  <c r="K67" i="8"/>
  <c r="I66" i="8"/>
  <c r="H65" i="8"/>
  <c r="BL65" i="8" s="1"/>
  <c r="H64" i="8"/>
  <c r="BL64" i="8" s="1"/>
  <c r="H63" i="8"/>
  <c r="BL63" i="8" s="1"/>
  <c r="I62" i="8"/>
  <c r="M61" i="8"/>
  <c r="L60" i="8"/>
  <c r="B60" i="8"/>
  <c r="M59" i="8"/>
  <c r="C59" i="8"/>
  <c r="D58" i="8"/>
  <c r="F57" i="8"/>
  <c r="BK57" i="8" s="1"/>
  <c r="D56" i="8"/>
  <c r="B55" i="8"/>
  <c r="F54" i="8"/>
  <c r="BK54" i="8" s="1"/>
  <c r="K53" i="8"/>
  <c r="K52" i="8"/>
  <c r="E50" i="8"/>
  <c r="BK50" i="8" s="1"/>
  <c r="D49" i="8"/>
  <c r="F48" i="8"/>
  <c r="H47" i="8"/>
  <c r="BL47" i="8" s="1"/>
  <c r="L46" i="8"/>
  <c r="B44" i="8"/>
  <c r="D43" i="8"/>
  <c r="J42" i="8"/>
  <c r="L41" i="8"/>
  <c r="H40" i="8"/>
  <c r="O38" i="8"/>
  <c r="D37" i="8"/>
  <c r="I35" i="8"/>
  <c r="M33" i="8"/>
  <c r="F32" i="8"/>
  <c r="M30" i="8"/>
  <c r="I29" i="8"/>
  <c r="E28" i="8"/>
  <c r="BK28" i="8" s="1"/>
  <c r="F27" i="8"/>
  <c r="BK27" i="8" s="1"/>
  <c r="H26" i="8"/>
  <c r="F25" i="8"/>
  <c r="D24" i="8"/>
  <c r="O18" i="8"/>
  <c r="D17" i="8"/>
  <c r="K15" i="8"/>
  <c r="O13" i="8"/>
  <c r="C12" i="8"/>
  <c r="F10" i="8"/>
  <c r="BK10" i="8" s="1"/>
  <c r="AT71" i="6"/>
  <c r="AT5" i="6"/>
  <c r="AT40" i="6"/>
  <c r="AT64" i="6"/>
  <c r="AS7" i="6"/>
  <c r="AS7" i="8" s="1"/>
  <c r="AT31" i="6"/>
  <c r="AS4" i="6"/>
  <c r="AS4" i="8" s="1"/>
  <c r="AT80" i="6"/>
  <c r="AS5" i="6"/>
  <c r="AS5" i="8" s="1"/>
  <c r="AT70" i="6"/>
  <c r="AT47" i="6"/>
  <c r="AT3" i="6"/>
  <c r="AT38" i="6"/>
  <c r="AS3" i="6"/>
  <c r="AS3" i="8" s="1"/>
  <c r="AT84" i="6"/>
  <c r="AT44" i="6"/>
  <c r="AT20" i="6"/>
  <c r="AT19" i="6"/>
  <c r="AT85" i="6"/>
  <c r="AT69" i="6"/>
  <c r="AT29" i="6"/>
  <c r="AT7" i="6"/>
  <c r="AT77" i="6"/>
  <c r="AT2" i="6"/>
  <c r="AT82" i="6"/>
  <c r="AT74" i="6"/>
  <c r="AT58" i="6"/>
  <c r="AT42" i="6"/>
  <c r="AT34" i="6"/>
  <c r="AT57" i="6"/>
  <c r="AT49" i="6"/>
  <c r="AT9" i="6"/>
  <c r="P77" i="6"/>
  <c r="P77" i="8" s="1"/>
  <c r="P45" i="6"/>
  <c r="P45" i="8" s="1"/>
  <c r="P29" i="6"/>
  <c r="P29" i="8" s="1"/>
  <c r="AE90" i="6"/>
  <c r="AE90" i="8" s="1"/>
  <c r="P76" i="6"/>
  <c r="P76" i="8" s="1"/>
  <c r="P52" i="6"/>
  <c r="P52" i="8" s="1"/>
  <c r="P12" i="6"/>
  <c r="P12" i="8" s="1"/>
  <c r="AE57" i="6"/>
  <c r="AE49" i="6"/>
  <c r="AE49" i="8" s="1"/>
  <c r="AE33" i="6"/>
  <c r="AT33" i="6" s="1"/>
  <c r="AE17" i="6"/>
  <c r="AS17" i="6" s="1"/>
  <c r="AS17" i="8" s="1"/>
  <c r="AE9" i="6"/>
  <c r="AE9" i="8" s="1"/>
  <c r="P99" i="6"/>
  <c r="P99" i="8" s="1"/>
  <c r="P91" i="6"/>
  <c r="P91" i="8" s="1"/>
  <c r="P83" i="6"/>
  <c r="P83" i="8" s="1"/>
  <c r="P75" i="6"/>
  <c r="P75" i="8" s="1"/>
  <c r="P67" i="6"/>
  <c r="P67" i="8" s="1"/>
  <c r="P59" i="6"/>
  <c r="P59" i="8" s="1"/>
  <c r="P51" i="6"/>
  <c r="P51" i="8" s="1"/>
  <c r="P43" i="6"/>
  <c r="P43" i="8" s="1"/>
  <c r="P35" i="6"/>
  <c r="P35" i="8" s="1"/>
  <c r="P27" i="6"/>
  <c r="P27" i="8" s="1"/>
  <c r="P19" i="6"/>
  <c r="P19" i="8" s="1"/>
  <c r="P11" i="6"/>
  <c r="P11" i="8" s="1"/>
  <c r="P3" i="6"/>
  <c r="P3" i="8" s="1"/>
  <c r="AE96" i="6"/>
  <c r="AE88" i="6"/>
  <c r="AR88" i="6" s="1"/>
  <c r="AR88" i="8" s="1"/>
  <c r="AE80" i="6"/>
  <c r="AE72" i="6"/>
  <c r="AE64" i="6"/>
  <c r="AE64" i="8" s="1"/>
  <c r="AE56" i="6"/>
  <c r="AE48" i="6"/>
  <c r="AT48" i="6" s="1"/>
  <c r="AE40" i="6"/>
  <c r="AE40" i="8" s="1"/>
  <c r="AE32" i="6"/>
  <c r="AL32" i="6" s="1"/>
  <c r="AL32" i="8" s="1"/>
  <c r="AE24" i="6"/>
  <c r="AR24" i="6" s="1"/>
  <c r="AR24" i="8" s="1"/>
  <c r="AE16" i="6"/>
  <c r="AE8" i="6"/>
  <c r="AE95" i="6"/>
  <c r="AE95" i="8" s="1"/>
  <c r="AE87" i="6"/>
  <c r="AE79" i="6"/>
  <c r="AT79" i="6" s="1"/>
  <c r="AE71" i="6"/>
  <c r="AE71" i="8" s="1"/>
  <c r="AE63" i="6"/>
  <c r="AK63" i="6" s="1"/>
  <c r="AK63" i="8" s="1"/>
  <c r="AE55" i="6"/>
  <c r="AK55" i="6" s="1"/>
  <c r="AK55" i="8" s="1"/>
  <c r="AE47" i="6"/>
  <c r="AE39" i="6"/>
  <c r="AE31" i="6"/>
  <c r="AE31" i="8" s="1"/>
  <c r="AE23" i="6"/>
  <c r="AE15" i="6"/>
  <c r="AT15" i="6" s="1"/>
  <c r="AE7" i="6"/>
  <c r="AE7" i="8" s="1"/>
  <c r="P85" i="6"/>
  <c r="P85" i="8" s="1"/>
  <c r="P53" i="6"/>
  <c r="P53" i="8" s="1"/>
  <c r="P21" i="6"/>
  <c r="P21" i="8" s="1"/>
  <c r="AE98" i="6"/>
  <c r="AE82" i="6"/>
  <c r="AE74" i="6"/>
  <c r="AE66" i="6"/>
  <c r="AT66" i="6" s="1"/>
  <c r="AE58" i="6"/>
  <c r="AE58" i="8" s="1"/>
  <c r="P100" i="6"/>
  <c r="P100" i="8" s="1"/>
  <c r="P68" i="6"/>
  <c r="P68" i="8" s="1"/>
  <c r="P44" i="6"/>
  <c r="P44" i="8" s="1"/>
  <c r="P28" i="6"/>
  <c r="P28" i="8" s="1"/>
  <c r="AE89" i="6"/>
  <c r="AE89" i="8" s="1"/>
  <c r="AE41" i="6"/>
  <c r="P98" i="6"/>
  <c r="P98" i="8" s="1"/>
  <c r="P90" i="6"/>
  <c r="P90" i="8" s="1"/>
  <c r="P66" i="6"/>
  <c r="P66" i="8" s="1"/>
  <c r="P50" i="6"/>
  <c r="P50" i="8" s="1"/>
  <c r="P34" i="6"/>
  <c r="P34" i="8" s="1"/>
  <c r="P26" i="6"/>
  <c r="P26" i="8" s="1"/>
  <c r="P18" i="6"/>
  <c r="P18" i="8" s="1"/>
  <c r="P10" i="6"/>
  <c r="P10" i="8" s="1"/>
  <c r="P97" i="6"/>
  <c r="P97" i="8" s="1"/>
  <c r="P89" i="6"/>
  <c r="P89" i="8" s="1"/>
  <c r="P81" i="6"/>
  <c r="P81" i="8" s="1"/>
  <c r="P73" i="6"/>
  <c r="P73" i="8" s="1"/>
  <c r="P65" i="6"/>
  <c r="P65" i="8" s="1"/>
  <c r="P57" i="6"/>
  <c r="P57" i="8" s="1"/>
  <c r="P49" i="6"/>
  <c r="P49" i="8" s="1"/>
  <c r="P41" i="6"/>
  <c r="P41" i="8" s="1"/>
  <c r="P33" i="6"/>
  <c r="P33" i="8" s="1"/>
  <c r="P25" i="6"/>
  <c r="P25" i="8" s="1"/>
  <c r="P17" i="6"/>
  <c r="P17" i="8" s="1"/>
  <c r="P9" i="6"/>
  <c r="P9" i="8" s="1"/>
  <c r="AE2" i="6"/>
  <c r="AE2" i="8" s="1"/>
  <c r="AE94" i="6"/>
  <c r="AE86" i="6"/>
  <c r="AE86" i="8" s="1"/>
  <c r="AE78" i="6"/>
  <c r="AE70" i="6"/>
  <c r="AE62" i="6"/>
  <c r="AE62" i="8" s="1"/>
  <c r="AE54" i="6"/>
  <c r="AN54" i="6" s="1"/>
  <c r="AN54" i="8" s="1"/>
  <c r="AE46" i="6"/>
  <c r="AK46" i="6" s="1"/>
  <c r="AK46" i="8" s="1"/>
  <c r="AE38" i="6"/>
  <c r="AE30" i="6"/>
  <c r="AE22" i="6"/>
  <c r="AE14" i="6"/>
  <c r="AE6" i="6"/>
  <c r="AE6" i="8" s="1"/>
  <c r="P96" i="6"/>
  <c r="P96" i="8" s="1"/>
  <c r="P88" i="6"/>
  <c r="P88" i="8" s="1"/>
  <c r="P80" i="6"/>
  <c r="P80" i="8" s="1"/>
  <c r="P72" i="6"/>
  <c r="P72" i="8" s="1"/>
  <c r="P64" i="6"/>
  <c r="P64" i="8" s="1"/>
  <c r="P56" i="6"/>
  <c r="P56" i="8" s="1"/>
  <c r="P48" i="6"/>
  <c r="P48" i="8" s="1"/>
  <c r="P40" i="6"/>
  <c r="P40" i="8" s="1"/>
  <c r="P32" i="6"/>
  <c r="P32" i="8" s="1"/>
  <c r="P24" i="6"/>
  <c r="P24" i="8" s="1"/>
  <c r="P16" i="6"/>
  <c r="P16" i="8" s="1"/>
  <c r="P8" i="6"/>
  <c r="P8" i="8" s="1"/>
  <c r="AE101" i="6"/>
  <c r="AE93" i="6"/>
  <c r="AE93" i="8" s="1"/>
  <c r="AE85" i="6"/>
  <c r="AE77" i="6"/>
  <c r="AE69" i="6"/>
  <c r="AE69" i="8" s="1"/>
  <c r="AE61" i="6"/>
  <c r="AT61" i="6" s="1"/>
  <c r="AE53" i="6"/>
  <c r="AF53" i="6" s="1"/>
  <c r="AF53" i="8" s="1"/>
  <c r="AE45" i="6"/>
  <c r="AE37" i="6"/>
  <c r="AE29" i="6"/>
  <c r="AE21" i="6"/>
  <c r="AE13" i="6"/>
  <c r="AT13" i="6" s="1"/>
  <c r="AE5" i="6"/>
  <c r="AE5" i="8" s="1"/>
  <c r="P101" i="6"/>
  <c r="P101" i="8" s="1"/>
  <c r="P69" i="6"/>
  <c r="P69" i="8" s="1"/>
  <c r="P13" i="6"/>
  <c r="P13" i="8" s="1"/>
  <c r="AE42" i="6"/>
  <c r="AE26" i="6"/>
  <c r="AE26" i="8" s="1"/>
  <c r="AE10" i="6"/>
  <c r="P92" i="6"/>
  <c r="P92" i="8" s="1"/>
  <c r="P60" i="6"/>
  <c r="P60" i="8" s="1"/>
  <c r="AE73" i="6"/>
  <c r="AO73" i="6" s="1"/>
  <c r="AO73" i="8" s="1"/>
  <c r="P82" i="6"/>
  <c r="P82" i="8" s="1"/>
  <c r="P58" i="6"/>
  <c r="P58" i="8" s="1"/>
  <c r="AC10" i="6"/>
  <c r="AC10" i="8" s="1"/>
  <c r="P95" i="6"/>
  <c r="P95" i="8" s="1"/>
  <c r="P87" i="6"/>
  <c r="P87" i="8" s="1"/>
  <c r="P79" i="6"/>
  <c r="P79" i="8" s="1"/>
  <c r="P71" i="6"/>
  <c r="P71" i="8" s="1"/>
  <c r="P63" i="6"/>
  <c r="P63" i="8" s="1"/>
  <c r="P55" i="6"/>
  <c r="P55" i="8" s="1"/>
  <c r="P47" i="6"/>
  <c r="P47" i="8" s="1"/>
  <c r="P39" i="6"/>
  <c r="P39" i="8" s="1"/>
  <c r="P31" i="6"/>
  <c r="P31" i="8" s="1"/>
  <c r="P23" i="6"/>
  <c r="P23" i="8" s="1"/>
  <c r="P15" i="6"/>
  <c r="P15" i="8" s="1"/>
  <c r="P7" i="6"/>
  <c r="P7" i="8" s="1"/>
  <c r="AE100" i="6"/>
  <c r="AR100" i="6" s="1"/>
  <c r="AR100" i="8" s="1"/>
  <c r="AE92" i="6"/>
  <c r="AI92" i="6" s="1"/>
  <c r="AI92" i="8" s="1"/>
  <c r="AE84" i="6"/>
  <c r="AE84" i="8" s="1"/>
  <c r="AE76" i="6"/>
  <c r="AE68" i="6"/>
  <c r="AE68" i="8" s="1"/>
  <c r="AE60" i="6"/>
  <c r="AE52" i="6"/>
  <c r="AT52" i="6" s="1"/>
  <c r="AE44" i="6"/>
  <c r="AE44" i="8" s="1"/>
  <c r="AE36" i="6"/>
  <c r="AL36" i="6" s="1"/>
  <c r="AL36" i="8" s="1"/>
  <c r="AE28" i="6"/>
  <c r="AR28" i="6" s="1"/>
  <c r="AR28" i="8" s="1"/>
  <c r="AE20" i="6"/>
  <c r="AE12" i="6"/>
  <c r="AE4" i="6"/>
  <c r="P93" i="6"/>
  <c r="P93" i="8" s="1"/>
  <c r="P61" i="6"/>
  <c r="P61" i="8" s="1"/>
  <c r="P37" i="6"/>
  <c r="P37" i="8" s="1"/>
  <c r="P5" i="6"/>
  <c r="P5" i="8" s="1"/>
  <c r="AE50" i="6"/>
  <c r="AP50" i="6" s="1"/>
  <c r="AP50" i="8" s="1"/>
  <c r="AE34" i="6"/>
  <c r="AE18" i="6"/>
  <c r="P84" i="6"/>
  <c r="P84" i="8" s="1"/>
  <c r="P36" i="6"/>
  <c r="P36" i="8" s="1"/>
  <c r="P20" i="6"/>
  <c r="P20" i="8" s="1"/>
  <c r="P4" i="6"/>
  <c r="P4" i="8" s="1"/>
  <c r="AE97" i="6"/>
  <c r="AT97" i="6" s="1"/>
  <c r="AE81" i="6"/>
  <c r="AE65" i="6"/>
  <c r="AE65" i="8" s="1"/>
  <c r="AE25" i="6"/>
  <c r="P74" i="6"/>
  <c r="P74" i="8" s="1"/>
  <c r="P42" i="6"/>
  <c r="P42" i="8" s="1"/>
  <c r="P2" i="6"/>
  <c r="P2" i="8" s="1"/>
  <c r="P94" i="6"/>
  <c r="P94" i="8" s="1"/>
  <c r="P86" i="6"/>
  <c r="P86" i="8" s="1"/>
  <c r="P78" i="6"/>
  <c r="P78" i="8" s="1"/>
  <c r="P70" i="6"/>
  <c r="P70" i="8" s="1"/>
  <c r="P62" i="6"/>
  <c r="P62" i="8" s="1"/>
  <c r="P54" i="6"/>
  <c r="P54" i="8" s="1"/>
  <c r="P46" i="6"/>
  <c r="P46" i="8" s="1"/>
  <c r="P38" i="6"/>
  <c r="P38" i="8" s="1"/>
  <c r="P30" i="6"/>
  <c r="P30" i="8" s="1"/>
  <c r="P22" i="6"/>
  <c r="P22" i="8" s="1"/>
  <c r="P14" i="6"/>
  <c r="P14" i="8" s="1"/>
  <c r="P6" i="6"/>
  <c r="P6" i="8" s="1"/>
  <c r="AE99" i="6"/>
  <c r="AE91" i="6"/>
  <c r="AE91" i="8" s="1"/>
  <c r="AE83" i="6"/>
  <c r="AT83" i="6" s="1"/>
  <c r="AE75" i="6"/>
  <c r="AE67" i="6"/>
  <c r="AE67" i="8" s="1"/>
  <c r="AE59" i="6"/>
  <c r="AT59" i="6" s="1"/>
  <c r="AE51" i="6"/>
  <c r="AK51" i="6" s="1"/>
  <c r="AK51" i="8" s="1"/>
  <c r="AE43" i="6"/>
  <c r="AE35" i="6"/>
  <c r="AE27" i="6"/>
  <c r="AE27" i="8" s="1"/>
  <c r="AE19" i="6"/>
  <c r="AE11" i="6"/>
  <c r="AE3" i="6"/>
  <c r="AE3" i="8" s="1"/>
  <c r="AE1" i="6"/>
  <c r="AM3" i="6"/>
  <c r="AM3" i="8" s="1"/>
  <c r="AI5" i="6"/>
  <c r="AI5" i="8" s="1"/>
  <c r="AQ5" i="6"/>
  <c r="AQ5" i="8" s="1"/>
  <c r="AK6" i="6"/>
  <c r="AK6" i="8" s="1"/>
  <c r="AM7" i="6"/>
  <c r="AM7" i="8" s="1"/>
  <c r="AI9" i="6"/>
  <c r="AI9" i="8" s="1"/>
  <c r="AQ9" i="6"/>
  <c r="AQ9" i="8" s="1"/>
  <c r="AG12" i="6"/>
  <c r="AG12" i="8" s="1"/>
  <c r="AO12" i="6"/>
  <c r="AO12" i="8" s="1"/>
  <c r="AO16" i="6"/>
  <c r="AO16" i="8" s="1"/>
  <c r="AK18" i="6"/>
  <c r="AK18" i="8" s="1"/>
  <c r="AS22" i="6"/>
  <c r="AS22" i="8" s="1"/>
  <c r="AQ25" i="6"/>
  <c r="AQ25" i="8" s="1"/>
  <c r="AK26" i="6"/>
  <c r="AK26" i="8" s="1"/>
  <c r="AM27" i="6"/>
  <c r="AM27" i="8" s="1"/>
  <c r="AI29" i="6"/>
  <c r="AI29" i="8" s="1"/>
  <c r="AM31" i="6"/>
  <c r="AM31" i="8" s="1"/>
  <c r="AQ33" i="6"/>
  <c r="AQ33" i="8" s="1"/>
  <c r="AM35" i="6"/>
  <c r="AM35" i="8" s="1"/>
  <c r="AQ37" i="6"/>
  <c r="AQ37" i="8" s="1"/>
  <c r="AM39" i="6"/>
  <c r="AM39" i="8" s="1"/>
  <c r="AG40" i="6"/>
  <c r="AG40" i="8" s="1"/>
  <c r="AO40" i="6"/>
  <c r="AO40" i="8" s="1"/>
  <c r="AG44" i="6"/>
  <c r="AG44" i="8" s="1"/>
  <c r="AO44" i="6"/>
  <c r="AO44" i="8" s="1"/>
  <c r="AQ45" i="6"/>
  <c r="AQ45" i="8" s="1"/>
  <c r="AI49" i="6"/>
  <c r="AI49" i="8" s="1"/>
  <c r="AQ49" i="6"/>
  <c r="AQ49" i="8" s="1"/>
  <c r="AF3" i="6"/>
  <c r="AF3" i="8" s="1"/>
  <c r="AN3" i="6"/>
  <c r="AN3" i="8" s="1"/>
  <c r="AH4" i="6"/>
  <c r="AH4" i="8" s="1"/>
  <c r="AP4" i="6"/>
  <c r="AP4" i="8" s="1"/>
  <c r="AJ5" i="6"/>
  <c r="AJ5" i="8" s="1"/>
  <c r="AR5" i="6"/>
  <c r="AR5" i="8" s="1"/>
  <c r="AF7" i="6"/>
  <c r="AF7" i="8" s="1"/>
  <c r="AN7" i="6"/>
  <c r="AN7" i="8" s="1"/>
  <c r="AP8" i="6"/>
  <c r="AP8" i="8" s="1"/>
  <c r="AJ9" i="6"/>
  <c r="AJ9" i="8" s="1"/>
  <c r="AR9" i="6"/>
  <c r="AR9" i="8" s="1"/>
  <c r="AP16" i="6"/>
  <c r="AP16" i="8" s="1"/>
  <c r="AP20" i="6"/>
  <c r="AP20" i="8" s="1"/>
  <c r="AL22" i="6"/>
  <c r="AL22" i="8" s="1"/>
  <c r="AJ25" i="6"/>
  <c r="AJ25" i="8" s="1"/>
  <c r="AR25" i="6"/>
  <c r="AR25" i="8" s="1"/>
  <c r="AL26" i="6"/>
  <c r="AL26" i="8" s="1"/>
  <c r="AF27" i="6"/>
  <c r="AF27" i="8" s="1"/>
  <c r="AN27" i="6"/>
  <c r="AN27" i="8" s="1"/>
  <c r="AJ29" i="6"/>
  <c r="AJ29" i="8" s="1"/>
  <c r="AR29" i="6"/>
  <c r="AR29" i="8" s="1"/>
  <c r="AL30" i="6"/>
  <c r="AL30" i="8" s="1"/>
  <c r="AF31" i="6"/>
  <c r="AF31" i="8" s="1"/>
  <c r="AN31" i="6"/>
  <c r="AN31" i="8" s="1"/>
  <c r="AL34" i="6"/>
  <c r="AL34" i="8" s="1"/>
  <c r="AN35" i="6"/>
  <c r="AN35" i="8" s="1"/>
  <c r="AH36" i="6"/>
  <c r="AH36" i="8" s="1"/>
  <c r="AJ37" i="6"/>
  <c r="AJ37" i="8" s="1"/>
  <c r="AR37" i="6"/>
  <c r="AR37" i="8" s="1"/>
  <c r="AL38" i="6"/>
  <c r="AL38" i="8" s="1"/>
  <c r="AH40" i="6"/>
  <c r="AH40" i="8" s="1"/>
  <c r="AP40" i="6"/>
  <c r="AP40" i="8" s="1"/>
  <c r="AN43" i="6"/>
  <c r="AN43" i="8" s="1"/>
  <c r="AH44" i="6"/>
  <c r="AH44" i="8" s="1"/>
  <c r="AP44" i="6"/>
  <c r="AP44" i="8" s="1"/>
  <c r="AF47" i="6"/>
  <c r="AF47" i="8" s="1"/>
  <c r="AJ49" i="6"/>
  <c r="AJ49" i="8" s="1"/>
  <c r="AR49" i="6"/>
  <c r="AR49" i="8" s="1"/>
  <c r="AG3" i="6"/>
  <c r="AG3" i="8" s="1"/>
  <c r="AO3" i="6"/>
  <c r="AO3" i="8" s="1"/>
  <c r="AI4" i="6"/>
  <c r="AI4" i="8" s="1"/>
  <c r="AQ4" i="6"/>
  <c r="AQ4" i="8" s="1"/>
  <c r="AK5" i="6"/>
  <c r="AK5" i="8" s="1"/>
  <c r="AG7" i="6"/>
  <c r="AG7" i="8" s="1"/>
  <c r="AO7" i="6"/>
  <c r="AO7" i="8" s="1"/>
  <c r="AQ8" i="6"/>
  <c r="AQ8" i="8" s="1"/>
  <c r="AK9" i="6"/>
  <c r="AK9" i="8" s="1"/>
  <c r="AS9" i="6"/>
  <c r="AS9" i="8" s="1"/>
  <c r="AS13" i="6"/>
  <c r="AS13" i="8" s="1"/>
  <c r="AI16" i="6"/>
  <c r="AI16" i="8" s="1"/>
  <c r="AQ16" i="6"/>
  <c r="AQ16" i="8" s="1"/>
  <c r="AK17" i="6"/>
  <c r="AK17" i="8" s="1"/>
  <c r="AM18" i="6"/>
  <c r="AM18" i="8" s="1"/>
  <c r="AI20" i="6"/>
  <c r="AI20" i="8" s="1"/>
  <c r="AQ20" i="6"/>
  <c r="AQ20" i="8" s="1"/>
  <c r="AM22" i="6"/>
  <c r="AM22" i="8" s="1"/>
  <c r="AK25" i="6"/>
  <c r="AK25" i="8" s="1"/>
  <c r="AS25" i="6"/>
  <c r="AS25" i="8" s="1"/>
  <c r="AM26" i="6"/>
  <c r="AM26" i="8" s="1"/>
  <c r="AG27" i="6"/>
  <c r="AG27" i="8" s="1"/>
  <c r="AO27" i="6"/>
  <c r="AO27" i="8" s="1"/>
  <c r="AK29" i="6"/>
  <c r="AK29" i="8" s="1"/>
  <c r="AS29" i="6"/>
  <c r="AS29" i="8" s="1"/>
  <c r="AM30" i="6"/>
  <c r="AM30" i="8" s="1"/>
  <c r="AG31" i="6"/>
  <c r="AG31" i="8" s="1"/>
  <c r="AO31" i="6"/>
  <c r="AO31" i="8" s="1"/>
  <c r="AO35" i="6"/>
  <c r="AO35" i="8" s="1"/>
  <c r="AI36" i="6"/>
  <c r="AI36" i="8" s="1"/>
  <c r="AS37" i="6"/>
  <c r="AS37" i="8" s="1"/>
  <c r="AM38" i="6"/>
  <c r="AM38" i="8" s="1"/>
  <c r="AO39" i="6"/>
  <c r="AO39" i="8" s="1"/>
  <c r="AI40" i="6"/>
  <c r="AI40" i="8" s="1"/>
  <c r="AQ40" i="6"/>
  <c r="AQ40" i="8" s="1"/>
  <c r="AG43" i="6"/>
  <c r="AG43" i="8" s="1"/>
  <c r="AO43" i="6"/>
  <c r="AO43" i="8" s="1"/>
  <c r="AI44" i="6"/>
  <c r="AI44" i="8" s="1"/>
  <c r="AQ44" i="6"/>
  <c r="AQ44" i="8" s="1"/>
  <c r="AK45" i="6"/>
  <c r="AK45" i="8" s="1"/>
  <c r="AS45" i="6"/>
  <c r="AS45" i="8" s="1"/>
  <c r="AG47" i="6"/>
  <c r="AG47" i="8" s="1"/>
  <c r="AO47" i="6"/>
  <c r="AO47" i="8" s="1"/>
  <c r="AK49" i="6"/>
  <c r="AK49" i="8" s="1"/>
  <c r="AS49" i="6"/>
  <c r="AS49" i="8" s="1"/>
  <c r="AG51" i="6"/>
  <c r="AG51" i="8" s="1"/>
  <c r="AH3" i="6"/>
  <c r="AH3" i="8" s="1"/>
  <c r="AP3" i="6"/>
  <c r="AP3" i="8" s="1"/>
  <c r="AJ4" i="6"/>
  <c r="AJ4" i="8" s="1"/>
  <c r="AR4" i="6"/>
  <c r="AR4" i="8" s="1"/>
  <c r="AL5" i="6"/>
  <c r="AL5" i="8" s="1"/>
  <c r="AH7" i="6"/>
  <c r="AH7" i="8" s="1"/>
  <c r="AP7" i="6"/>
  <c r="AP7" i="8" s="1"/>
  <c r="AJ8" i="6"/>
  <c r="AJ8" i="8" s="1"/>
  <c r="AR8" i="6"/>
  <c r="AR8" i="8" s="1"/>
  <c r="AL9" i="6"/>
  <c r="AL9" i="8" s="1"/>
  <c r="AI3" i="6"/>
  <c r="AI3" i="8" s="1"/>
  <c r="AQ3" i="6"/>
  <c r="AQ3" i="8" s="1"/>
  <c r="AK4" i="6"/>
  <c r="AK4" i="8" s="1"/>
  <c r="AM5" i="6"/>
  <c r="AM5" i="8" s="1"/>
  <c r="AI7" i="6"/>
  <c r="AI7" i="8" s="1"/>
  <c r="AQ7" i="6"/>
  <c r="AQ7" i="8" s="1"/>
  <c r="AM9" i="6"/>
  <c r="AM9" i="8" s="1"/>
  <c r="AQ11" i="6"/>
  <c r="AQ11" i="8" s="1"/>
  <c r="AK16" i="6"/>
  <c r="AK16" i="8" s="1"/>
  <c r="AJ3" i="6"/>
  <c r="AJ3" i="8" s="1"/>
  <c r="AR3" i="6"/>
  <c r="AR3" i="8" s="1"/>
  <c r="AL4" i="6"/>
  <c r="AL4" i="8" s="1"/>
  <c r="AF5" i="6"/>
  <c r="AF5" i="8" s="1"/>
  <c r="AN5" i="6"/>
  <c r="AN5" i="8" s="1"/>
  <c r="AJ7" i="6"/>
  <c r="AJ7" i="8" s="1"/>
  <c r="AR7" i="6"/>
  <c r="AR7" i="8" s="1"/>
  <c r="AF9" i="6"/>
  <c r="AF9" i="8" s="1"/>
  <c r="AN9" i="6"/>
  <c r="AN9" i="8" s="1"/>
  <c r="AL16" i="6"/>
  <c r="AL16" i="8" s="1"/>
  <c r="AF17" i="6"/>
  <c r="AF17" i="8" s="1"/>
  <c r="AP18" i="6"/>
  <c r="AP18" i="8" s="1"/>
  <c r="AL20" i="6"/>
  <c r="AL20" i="8" s="1"/>
  <c r="AH22" i="6"/>
  <c r="AH22" i="8" s="1"/>
  <c r="AP22" i="6"/>
  <c r="AP22" i="8" s="1"/>
  <c r="AF25" i="6"/>
  <c r="AF25" i="8" s="1"/>
  <c r="AN25" i="6"/>
  <c r="AN25" i="8" s="1"/>
  <c r="AH26" i="6"/>
  <c r="AH26" i="8" s="1"/>
  <c r="AP26" i="6"/>
  <c r="AP26" i="8" s="1"/>
  <c r="AJ27" i="6"/>
  <c r="AJ27" i="8" s="1"/>
  <c r="AR27" i="6"/>
  <c r="AR27" i="8" s="1"/>
  <c r="AF29" i="6"/>
  <c r="AF29" i="8" s="1"/>
  <c r="AN29" i="6"/>
  <c r="AN29" i="8" s="1"/>
  <c r="AH30" i="6"/>
  <c r="AH30" i="8" s="1"/>
  <c r="AJ31" i="6"/>
  <c r="AJ31" i="8" s="1"/>
  <c r="AR31" i="6"/>
  <c r="AR31" i="8" s="1"/>
  <c r="AH34" i="6"/>
  <c r="AH34" i="8" s="1"/>
  <c r="AP34" i="6"/>
  <c r="AP34" i="8" s="1"/>
  <c r="AF37" i="6"/>
  <c r="AF37" i="8" s="1"/>
  <c r="AH38" i="6"/>
  <c r="AH38" i="8" s="1"/>
  <c r="AP38" i="6"/>
  <c r="AP38" i="8" s="1"/>
  <c r="AJ39" i="6"/>
  <c r="AJ39" i="8" s="1"/>
  <c r="AL40" i="6"/>
  <c r="AL40" i="8" s="1"/>
  <c r="AJ43" i="6"/>
  <c r="AJ43" i="8" s="1"/>
  <c r="AR43" i="6"/>
  <c r="AR43" i="8" s="1"/>
  <c r="AL44" i="6"/>
  <c r="AL44" i="8" s="1"/>
  <c r="AF45" i="6"/>
  <c r="AF45" i="8" s="1"/>
  <c r="AN45" i="6"/>
  <c r="AN45" i="8" s="1"/>
  <c r="AH46" i="6"/>
  <c r="AH46" i="8" s="1"/>
  <c r="AJ47" i="6"/>
  <c r="AJ47" i="8" s="1"/>
  <c r="AR47" i="6"/>
  <c r="AR47" i="8" s="1"/>
  <c r="AL48" i="6"/>
  <c r="AL48" i="8" s="1"/>
  <c r="AF49" i="6"/>
  <c r="AF49" i="8" s="1"/>
  <c r="AN49" i="6"/>
  <c r="AN49" i="8" s="1"/>
  <c r="AJ51" i="6"/>
  <c r="AJ51" i="8" s="1"/>
  <c r="AK3" i="6"/>
  <c r="AK3" i="8" s="1"/>
  <c r="AM4" i="6"/>
  <c r="AM4" i="8" s="1"/>
  <c r="AG5" i="6"/>
  <c r="AG5" i="8" s="1"/>
  <c r="AO5" i="6"/>
  <c r="AO5" i="8" s="1"/>
  <c r="AK7" i="6"/>
  <c r="AK7" i="8" s="1"/>
  <c r="AG9" i="6"/>
  <c r="AG9" i="8" s="1"/>
  <c r="AO9" i="6"/>
  <c r="AO9" i="8" s="1"/>
  <c r="AM12" i="6"/>
  <c r="AM12" i="8" s="1"/>
  <c r="AM16" i="6"/>
  <c r="AM16" i="8" s="1"/>
  <c r="AM20" i="6"/>
  <c r="AM20" i="8" s="1"/>
  <c r="AI22" i="6"/>
  <c r="AI22" i="8" s="1"/>
  <c r="AQ22" i="6"/>
  <c r="AQ22" i="8" s="1"/>
  <c r="AO25" i="6"/>
  <c r="AO25" i="8" s="1"/>
  <c r="AI26" i="6"/>
  <c r="AI26" i="8" s="1"/>
  <c r="AQ26" i="6"/>
  <c r="AQ26" i="8" s="1"/>
  <c r="AK27" i="6"/>
  <c r="AK27" i="8" s="1"/>
  <c r="AS27" i="6"/>
  <c r="AS27" i="8" s="1"/>
  <c r="AG29" i="6"/>
  <c r="AG29" i="8" s="1"/>
  <c r="AO29" i="6"/>
  <c r="AO29" i="8" s="1"/>
  <c r="AI30" i="6"/>
  <c r="AI30" i="8" s="1"/>
  <c r="AQ30" i="6"/>
  <c r="AQ30" i="8" s="1"/>
  <c r="AK31" i="6"/>
  <c r="AK31" i="8" s="1"/>
  <c r="AS31" i="6"/>
  <c r="AS31" i="8" s="1"/>
  <c r="AG33" i="6"/>
  <c r="AG33" i="8" s="1"/>
  <c r="AI34" i="6"/>
  <c r="AI34" i="8" s="1"/>
  <c r="AQ34" i="6"/>
  <c r="AQ34" i="8" s="1"/>
  <c r="AK35" i="6"/>
  <c r="AK35" i="8" s="1"/>
  <c r="AM36" i="6"/>
  <c r="AM36" i="8" s="1"/>
  <c r="AI38" i="6"/>
  <c r="AI38" i="8" s="1"/>
  <c r="AQ38" i="6"/>
  <c r="AQ38" i="8" s="1"/>
  <c r="AK39" i="6"/>
  <c r="AK39" i="8" s="1"/>
  <c r="AS39" i="6"/>
  <c r="AS39" i="8" s="1"/>
  <c r="AM40" i="6"/>
  <c r="AM40" i="8" s="1"/>
  <c r="AG41" i="6"/>
  <c r="AG41" i="8" s="1"/>
  <c r="AK43" i="6"/>
  <c r="AK43" i="8" s="1"/>
  <c r="AS43" i="6"/>
  <c r="AS43" i="8" s="1"/>
  <c r="AM44" i="6"/>
  <c r="AM44" i="8" s="1"/>
  <c r="AG45" i="6"/>
  <c r="AG45" i="8" s="1"/>
  <c r="AO45" i="6"/>
  <c r="AO45" i="8" s="1"/>
  <c r="AI46" i="6"/>
  <c r="AI46" i="8" s="1"/>
  <c r="AK47" i="6"/>
  <c r="AK47" i="8" s="1"/>
  <c r="AS47" i="6"/>
  <c r="AS47" i="8" s="1"/>
  <c r="AG49" i="6"/>
  <c r="AG49" i="8" s="1"/>
  <c r="AO49" i="6"/>
  <c r="AO49" i="8" s="1"/>
  <c r="AI50" i="6"/>
  <c r="AI50" i="8" s="1"/>
  <c r="AL3" i="6"/>
  <c r="AL3" i="8" s="1"/>
  <c r="AN16" i="6"/>
  <c r="AN16" i="8" s="1"/>
  <c r="AO22" i="6"/>
  <c r="AO22" i="8" s="1"/>
  <c r="AP25" i="6"/>
  <c r="AP25" i="8" s="1"/>
  <c r="AI27" i="6"/>
  <c r="AI27" i="8" s="1"/>
  <c r="AQ31" i="6"/>
  <c r="AQ31" i="8" s="1"/>
  <c r="AR34" i="6"/>
  <c r="AR34" i="8" s="1"/>
  <c r="AF38" i="6"/>
  <c r="AF38" i="8" s="1"/>
  <c r="AL39" i="6"/>
  <c r="AL39" i="8" s="1"/>
  <c r="AS40" i="6"/>
  <c r="AS40" i="8" s="1"/>
  <c r="AF44" i="6"/>
  <c r="AF44" i="8" s="1"/>
  <c r="AM45" i="6"/>
  <c r="AM45" i="8" s="1"/>
  <c r="AH47" i="6"/>
  <c r="AH47" i="8" s="1"/>
  <c r="AL58" i="6"/>
  <c r="AL58" i="8" s="1"/>
  <c r="AN59" i="6"/>
  <c r="AN59" i="8" s="1"/>
  <c r="AR61" i="6"/>
  <c r="AR61" i="8" s="1"/>
  <c r="AL62" i="6"/>
  <c r="AL62" i="8" s="1"/>
  <c r="AH64" i="6"/>
  <c r="AH64" i="8" s="1"/>
  <c r="AP64" i="6"/>
  <c r="AP64" i="8" s="1"/>
  <c r="AJ65" i="6"/>
  <c r="AJ65" i="8" s="1"/>
  <c r="AR65" i="6"/>
  <c r="AR65" i="8" s="1"/>
  <c r="AF67" i="6"/>
  <c r="AF67" i="8" s="1"/>
  <c r="AN67" i="6"/>
  <c r="AN67" i="8" s="1"/>
  <c r="AH68" i="6"/>
  <c r="AH68" i="8" s="1"/>
  <c r="AP68" i="6"/>
  <c r="AP68" i="8" s="1"/>
  <c r="AJ69" i="6"/>
  <c r="AJ69" i="8" s="1"/>
  <c r="AR69" i="6"/>
  <c r="AR69" i="8" s="1"/>
  <c r="AF71" i="6"/>
  <c r="AF71" i="8" s="1"/>
  <c r="AN71" i="6"/>
  <c r="AN71" i="8" s="1"/>
  <c r="AH72" i="6"/>
  <c r="AH72" i="8" s="1"/>
  <c r="AR73" i="6"/>
  <c r="AR73" i="8" s="1"/>
  <c r="AH80" i="6"/>
  <c r="AH80" i="8" s="1"/>
  <c r="AP80" i="6"/>
  <c r="AP80" i="8" s="1"/>
  <c r="AL82" i="6"/>
  <c r="AL82" i="8" s="1"/>
  <c r="AH84" i="6"/>
  <c r="AH84" i="8" s="1"/>
  <c r="AP84" i="6"/>
  <c r="AP84" i="8" s="1"/>
  <c r="AN4" i="6"/>
  <c r="AN4" i="8" s="1"/>
  <c r="AH9" i="6"/>
  <c r="AH9" i="8" s="1"/>
  <c r="AS16" i="6"/>
  <c r="AS16" i="8" s="1"/>
  <c r="AF20" i="6"/>
  <c r="AF20" i="8" s="1"/>
  <c r="AN24" i="6"/>
  <c r="AN24" i="8" s="1"/>
  <c r="AG26" i="6"/>
  <c r="AG26" i="8" s="1"/>
  <c r="AP27" i="6"/>
  <c r="AP27" i="8" s="1"/>
  <c r="AH29" i="6"/>
  <c r="AH29" i="8" s="1"/>
  <c r="AJ38" i="6"/>
  <c r="AJ38" i="8" s="1"/>
  <c r="AR42" i="6"/>
  <c r="AR42" i="8" s="1"/>
  <c r="AK44" i="6"/>
  <c r="AK44" i="8" s="1"/>
  <c r="AL47" i="6"/>
  <c r="AL47" i="8" s="1"/>
  <c r="AP55" i="6"/>
  <c r="AP55" i="8" s="1"/>
  <c r="AF58" i="6"/>
  <c r="AF58" i="8" s="1"/>
  <c r="AN58" i="6"/>
  <c r="AN58" i="8" s="1"/>
  <c r="AH59" i="6"/>
  <c r="AH59" i="8" s="1"/>
  <c r="AF62" i="6"/>
  <c r="AF62" i="8" s="1"/>
  <c r="AN62" i="6"/>
  <c r="AN62" i="8" s="1"/>
  <c r="AH63" i="6"/>
  <c r="AH63" i="8" s="1"/>
  <c r="AJ64" i="6"/>
  <c r="AJ64" i="8" s="1"/>
  <c r="AR64" i="6"/>
  <c r="AR64" i="8" s="1"/>
  <c r="AL65" i="6"/>
  <c r="AL65" i="8" s="1"/>
  <c r="AH67" i="6"/>
  <c r="AH67" i="8" s="1"/>
  <c r="AP67" i="6"/>
  <c r="AP67" i="8" s="1"/>
  <c r="AJ68" i="6"/>
  <c r="AJ68" i="8" s="1"/>
  <c r="AR68" i="6"/>
  <c r="AR68" i="8" s="1"/>
  <c r="AL69" i="6"/>
  <c r="AL69" i="8" s="1"/>
  <c r="AH71" i="6"/>
  <c r="AH71" i="8" s="1"/>
  <c r="AP71" i="6"/>
  <c r="AP71" i="8" s="1"/>
  <c r="AJ72" i="6"/>
  <c r="AJ72" i="8" s="1"/>
  <c r="AL73" i="6"/>
  <c r="AL73" i="8" s="1"/>
  <c r="AJ80" i="6"/>
  <c r="AJ80" i="8" s="1"/>
  <c r="AR80" i="6"/>
  <c r="AR80" i="8" s="1"/>
  <c r="AL81" i="6"/>
  <c r="AL81" i="8" s="1"/>
  <c r="AF82" i="6"/>
  <c r="AF82" i="8" s="1"/>
  <c r="AN82" i="6"/>
  <c r="AN82" i="8" s="1"/>
  <c r="AJ84" i="6"/>
  <c r="AJ84" i="8" s="1"/>
  <c r="AR84" i="6"/>
  <c r="AR84" i="8" s="1"/>
  <c r="AP5" i="6"/>
  <c r="AP5" i="8" s="1"/>
  <c r="AK20" i="6"/>
  <c r="AK20" i="8" s="1"/>
  <c r="AF22" i="6"/>
  <c r="AF22" i="8" s="1"/>
  <c r="AS24" i="6"/>
  <c r="AS24" i="8" s="1"/>
  <c r="AN26" i="6"/>
  <c r="AN26" i="8" s="1"/>
  <c r="AF28" i="6"/>
  <c r="AF28" i="8" s="1"/>
  <c r="AM29" i="6"/>
  <c r="AM29" i="8" s="1"/>
  <c r="AH31" i="6"/>
  <c r="AH31" i="8" s="1"/>
  <c r="AG34" i="6"/>
  <c r="AG34" i="8" s="1"/>
  <c r="AH37" i="6"/>
  <c r="AH37" i="8" s="1"/>
  <c r="AO38" i="6"/>
  <c r="AO38" i="8" s="1"/>
  <c r="AJ40" i="6"/>
  <c r="AJ40" i="8" s="1"/>
  <c r="AI43" i="6"/>
  <c r="AI43" i="8" s="1"/>
  <c r="AR44" i="6"/>
  <c r="AR44" i="8" s="1"/>
  <c r="AQ47" i="6"/>
  <c r="AQ47" i="8" s="1"/>
  <c r="AL49" i="6"/>
  <c r="AL49" i="8" s="1"/>
  <c r="AR50" i="6"/>
  <c r="AR50" i="8" s="1"/>
  <c r="AR51" i="6"/>
  <c r="AR51" i="8" s="1"/>
  <c r="AP54" i="6"/>
  <c r="AP54" i="8" s="1"/>
  <c r="AH58" i="6"/>
  <c r="AH58" i="8" s="1"/>
  <c r="AP58" i="6"/>
  <c r="AP58" i="8" s="1"/>
  <c r="AJ59" i="6"/>
  <c r="AJ59" i="8" s="1"/>
  <c r="AN61" i="6"/>
  <c r="AN61" i="8" s="1"/>
  <c r="AH62" i="6"/>
  <c r="AH62" i="8" s="1"/>
  <c r="AP62" i="6"/>
  <c r="AP62" i="8" s="1"/>
  <c r="AJ63" i="6"/>
  <c r="AJ63" i="8" s="1"/>
  <c r="AL64" i="6"/>
  <c r="AL64" i="8" s="1"/>
  <c r="AF65" i="6"/>
  <c r="AF65" i="8" s="1"/>
  <c r="AN65" i="6"/>
  <c r="AN65" i="8" s="1"/>
  <c r="AJ67" i="6"/>
  <c r="AJ67" i="8" s="1"/>
  <c r="AR67" i="6"/>
  <c r="AR67" i="8" s="1"/>
  <c r="AL68" i="6"/>
  <c r="AL68" i="8" s="1"/>
  <c r="AF69" i="6"/>
  <c r="AF69" i="8" s="1"/>
  <c r="AN69" i="6"/>
  <c r="AN69" i="8" s="1"/>
  <c r="AJ71" i="6"/>
  <c r="AJ71" i="8" s="1"/>
  <c r="AR71" i="6"/>
  <c r="AR71" i="8" s="1"/>
  <c r="AF73" i="6"/>
  <c r="AF73" i="8" s="1"/>
  <c r="AN73" i="6"/>
  <c r="AN73" i="8" s="1"/>
  <c r="AL76" i="6"/>
  <c r="AL76" i="8" s="1"/>
  <c r="AL80" i="6"/>
  <c r="AL80" i="8" s="1"/>
  <c r="AF81" i="6"/>
  <c r="AF81" i="8" s="1"/>
  <c r="AH82" i="6"/>
  <c r="AH82" i="8" s="1"/>
  <c r="AP82" i="6"/>
  <c r="AP82" i="8" s="1"/>
  <c r="AL84" i="6"/>
  <c r="AL84" i="8" s="1"/>
  <c r="AN20" i="6"/>
  <c r="AN20" i="8" s="1"/>
  <c r="AG22" i="6"/>
  <c r="AG22" i="8" s="1"/>
  <c r="AH25" i="6"/>
  <c r="AH25" i="8" s="1"/>
  <c r="AO26" i="6"/>
  <c r="AO26" i="8" s="1"/>
  <c r="AP29" i="6"/>
  <c r="AP29" i="8" s="1"/>
  <c r="AI31" i="6"/>
  <c r="AI31" i="8" s="1"/>
  <c r="AJ34" i="6"/>
  <c r="AJ34" i="8" s="1"/>
  <c r="AL37" i="6"/>
  <c r="AL37" i="8" s="1"/>
  <c r="AR38" i="6"/>
  <c r="AR38" i="8" s="1"/>
  <c r="AK40" i="6"/>
  <c r="AK40" i="8" s="1"/>
  <c r="AF42" i="6"/>
  <c r="AF42" i="8" s="1"/>
  <c r="AL43" i="6"/>
  <c r="AL43" i="8" s="1"/>
  <c r="AS44" i="6"/>
  <c r="AS44" i="8" s="1"/>
  <c r="AM49" i="6"/>
  <c r="AM49" i="8" s="1"/>
  <c r="AO53" i="6"/>
  <c r="AO53" i="8" s="1"/>
  <c r="AI54" i="6"/>
  <c r="AI54" i="8" s="1"/>
  <c r="AS55" i="6"/>
  <c r="AS55" i="8" s="1"/>
  <c r="AI58" i="6"/>
  <c r="AI58" i="8" s="1"/>
  <c r="AQ58" i="6"/>
  <c r="AQ58" i="8" s="1"/>
  <c r="AG61" i="6"/>
  <c r="AG61" i="8" s="1"/>
  <c r="AI62" i="6"/>
  <c r="AI62" i="8" s="1"/>
  <c r="AQ62" i="6"/>
  <c r="AQ62" i="8" s="1"/>
  <c r="AM64" i="6"/>
  <c r="AM64" i="8" s="1"/>
  <c r="AG65" i="6"/>
  <c r="AG65" i="8" s="1"/>
  <c r="AO65" i="6"/>
  <c r="AO65" i="8" s="1"/>
  <c r="AK67" i="6"/>
  <c r="AK67" i="8" s="1"/>
  <c r="AS67" i="6"/>
  <c r="AS67" i="8" s="1"/>
  <c r="AM68" i="6"/>
  <c r="AM68" i="8" s="1"/>
  <c r="AG69" i="6"/>
  <c r="AG69" i="8" s="1"/>
  <c r="AO69" i="6"/>
  <c r="AO69" i="8" s="1"/>
  <c r="AK71" i="6"/>
  <c r="AK71" i="8" s="1"/>
  <c r="AS71" i="6"/>
  <c r="AS71" i="8" s="1"/>
  <c r="AM72" i="6"/>
  <c r="AM72" i="8" s="1"/>
  <c r="AM76" i="6"/>
  <c r="AM76" i="8" s="1"/>
  <c r="AM80" i="6"/>
  <c r="AM80" i="8" s="1"/>
  <c r="AI82" i="6"/>
  <c r="AI82" i="8" s="1"/>
  <c r="AQ82" i="6"/>
  <c r="AQ82" i="8" s="1"/>
  <c r="AM84" i="6"/>
  <c r="AM84" i="8" s="1"/>
  <c r="AF12" i="6"/>
  <c r="AF12" i="8" s="1"/>
  <c r="AF18" i="6"/>
  <c r="AF18" i="8" s="1"/>
  <c r="AS20" i="6"/>
  <c r="AS20" i="8" s="1"/>
  <c r="AH27" i="6"/>
  <c r="AH27" i="8" s="1"/>
  <c r="AG30" i="6"/>
  <c r="AG30" i="8" s="1"/>
  <c r="AH33" i="6"/>
  <c r="AH33" i="8" s="1"/>
  <c r="AI39" i="6"/>
  <c r="AI39" i="8" s="1"/>
  <c r="AJ42" i="6"/>
  <c r="AJ42" i="8" s="1"/>
  <c r="AL45" i="6"/>
  <c r="AL45" i="8" s="1"/>
  <c r="AK58" i="6"/>
  <c r="AK58" i="8" s="1"/>
  <c r="AQ61" i="6"/>
  <c r="AQ61" i="8" s="1"/>
  <c r="AS62" i="6"/>
  <c r="AS62" i="8" s="1"/>
  <c r="AG64" i="6"/>
  <c r="AG64" i="8" s="1"/>
  <c r="AI65" i="6"/>
  <c r="AI65" i="8" s="1"/>
  <c r="AM67" i="6"/>
  <c r="AM67" i="8" s="1"/>
  <c r="AO68" i="6"/>
  <c r="AO68" i="8" s="1"/>
  <c r="AQ69" i="6"/>
  <c r="AQ69" i="8" s="1"/>
  <c r="AO76" i="6"/>
  <c r="AO76" i="8" s="1"/>
  <c r="AG80" i="6"/>
  <c r="AG80" i="8" s="1"/>
  <c r="AK82" i="6"/>
  <c r="AK82" i="8" s="1"/>
  <c r="AO84" i="6"/>
  <c r="AO84" i="8" s="1"/>
  <c r="AH86" i="6"/>
  <c r="AH86" i="8" s="1"/>
  <c r="AP86" i="6"/>
  <c r="AP86" i="8" s="1"/>
  <c r="AF89" i="6"/>
  <c r="AF89" i="8" s="1"/>
  <c r="AN89" i="6"/>
  <c r="AN89" i="8" s="1"/>
  <c r="AH90" i="6"/>
  <c r="AH90" i="8" s="1"/>
  <c r="AP90" i="6"/>
  <c r="AP90" i="8" s="1"/>
  <c r="AJ91" i="6"/>
  <c r="AJ91" i="8" s="1"/>
  <c r="AR91" i="6"/>
  <c r="AR91" i="8" s="1"/>
  <c r="AF93" i="6"/>
  <c r="AF93" i="8" s="1"/>
  <c r="AN93" i="6"/>
  <c r="AN93" i="8" s="1"/>
  <c r="AJ95" i="6"/>
  <c r="AJ95" i="8" s="1"/>
  <c r="AR95" i="6"/>
  <c r="AR95" i="8" s="1"/>
  <c r="AL96" i="6"/>
  <c r="AL96" i="8" s="1"/>
  <c r="AH98" i="6"/>
  <c r="AH98" i="8" s="1"/>
  <c r="AP98" i="6"/>
  <c r="AP98" i="8" s="1"/>
  <c r="AI2" i="6"/>
  <c r="AI2" i="8" s="1"/>
  <c r="AQ2" i="6"/>
  <c r="AQ2" i="8" s="1"/>
  <c r="AL67" i="6"/>
  <c r="AL67" i="8" s="1"/>
  <c r="AF64" i="6"/>
  <c r="AF64" i="8" s="1"/>
  <c r="AF56" i="6"/>
  <c r="AF56" i="8" s="1"/>
  <c r="AN52" i="6"/>
  <c r="AN52" i="8" s="1"/>
  <c r="AH45" i="6"/>
  <c r="AH45" i="8" s="1"/>
  <c r="AR26" i="6"/>
  <c r="AR26" i="8" s="1"/>
  <c r="AO2" i="6"/>
  <c r="AO2" i="8" s="1"/>
  <c r="AG2" i="6"/>
  <c r="AG2" i="8" s="1"/>
  <c r="AJ100" i="6"/>
  <c r="AJ100" i="8" s="1"/>
  <c r="AH99" i="6"/>
  <c r="AH99" i="8" s="1"/>
  <c r="AN98" i="6"/>
  <c r="AN98" i="8" s="1"/>
  <c r="AJ96" i="6"/>
  <c r="AJ96" i="8" s="1"/>
  <c r="AP95" i="6"/>
  <c r="AP95" i="8" s="1"/>
  <c r="AH95" i="6"/>
  <c r="AH95" i="8" s="1"/>
  <c r="AN94" i="6"/>
  <c r="AN94" i="8" s="1"/>
  <c r="AF94" i="6"/>
  <c r="AF94" i="8" s="1"/>
  <c r="AL93" i="6"/>
  <c r="AL93" i="8" s="1"/>
  <c r="AP91" i="6"/>
  <c r="AP91" i="8" s="1"/>
  <c r="AH91" i="6"/>
  <c r="AH91" i="8" s="1"/>
  <c r="AN90" i="6"/>
  <c r="AN90" i="8" s="1"/>
  <c r="AF90" i="6"/>
  <c r="AF90" i="8" s="1"/>
  <c r="AL89" i="6"/>
  <c r="AL89" i="8" s="1"/>
  <c r="AN86" i="6"/>
  <c r="AN86" i="8" s="1"/>
  <c r="AF86" i="6"/>
  <c r="AF86" i="8" s="1"/>
  <c r="AK84" i="6"/>
  <c r="AK84" i="8" s="1"/>
  <c r="AG82" i="6"/>
  <c r="AG82" i="8" s="1"/>
  <c r="AS80" i="6"/>
  <c r="AS80" i="8" s="1"/>
  <c r="AK76" i="6"/>
  <c r="AK76" i="8" s="1"/>
  <c r="AQ71" i="6"/>
  <c r="AQ71" i="8" s="1"/>
  <c r="AM69" i="6"/>
  <c r="AM69" i="8" s="1"/>
  <c r="AK68" i="6"/>
  <c r="AK68" i="8" s="1"/>
  <c r="AI67" i="6"/>
  <c r="AI67" i="8" s="1"/>
  <c r="AS64" i="6"/>
  <c r="AS64" i="8" s="1"/>
  <c r="AO62" i="6"/>
  <c r="AO62" i="8" s="1"/>
  <c r="AG58" i="6"/>
  <c r="AG58" i="8" s="1"/>
  <c r="AQ55" i="6"/>
  <c r="AQ55" i="8" s="1"/>
  <c r="AO50" i="6"/>
  <c r="AO50" i="8" s="1"/>
  <c r="AP47" i="6"/>
  <c r="AP47" i="8" s="1"/>
  <c r="AN44" i="6"/>
  <c r="AN44" i="8" s="1"/>
  <c r="AN38" i="6"/>
  <c r="AN38" i="8" s="1"/>
  <c r="AL35" i="6"/>
  <c r="AL35" i="8" s="1"/>
  <c r="AK32" i="6"/>
  <c r="AK32" i="8" s="1"/>
  <c r="AL29" i="6"/>
  <c r="AL29" i="8" s="1"/>
  <c r="AJ26" i="6"/>
  <c r="AJ26" i="8" s="1"/>
  <c r="AJ20" i="6"/>
  <c r="AJ20" i="8" s="1"/>
  <c r="AP9" i="6"/>
  <c r="AP9" i="8" s="1"/>
  <c r="AP69" i="6"/>
  <c r="AP69" i="8" s="1"/>
  <c r="AR62" i="6"/>
  <c r="AR62" i="8" s="1"/>
  <c r="AP53" i="6"/>
  <c r="AP53" i="8" s="1"/>
  <c r="AH39" i="6"/>
  <c r="AH39" i="8" s="1"/>
  <c r="AF30" i="6"/>
  <c r="AF30" i="8" s="1"/>
  <c r="AN2" i="6"/>
  <c r="AN2" i="8" s="1"/>
  <c r="AS101" i="6"/>
  <c r="AS101" i="8" s="1"/>
  <c r="AI100" i="6"/>
  <c r="AI100" i="8" s="1"/>
  <c r="AO99" i="6"/>
  <c r="AO99" i="8" s="1"/>
  <c r="AG99" i="6"/>
  <c r="AG99" i="8" s="1"/>
  <c r="AQ96" i="6"/>
  <c r="AQ96" i="8" s="1"/>
  <c r="AO95" i="6"/>
  <c r="AO95" i="8" s="1"/>
  <c r="AG95" i="6"/>
  <c r="AG95" i="8" s="1"/>
  <c r="AS93" i="6"/>
  <c r="AS93" i="8" s="1"/>
  <c r="AK93" i="6"/>
  <c r="AK93" i="8" s="1"/>
  <c r="AQ92" i="6"/>
  <c r="AQ92" i="8" s="1"/>
  <c r="AO91" i="6"/>
  <c r="AO91" i="8" s="1"/>
  <c r="AG91" i="6"/>
  <c r="AG91" i="8" s="1"/>
  <c r="AM90" i="6"/>
  <c r="AM90" i="8" s="1"/>
  <c r="AS89" i="6"/>
  <c r="AS89" i="8" s="1"/>
  <c r="AK89" i="6"/>
  <c r="AK89" i="8" s="1"/>
  <c r="AI88" i="6"/>
  <c r="AI88" i="8" s="1"/>
  <c r="AM86" i="6"/>
  <c r="AM86" i="8" s="1"/>
  <c r="AI84" i="6"/>
  <c r="AI84" i="8" s="1"/>
  <c r="AS81" i="6"/>
  <c r="AS81" i="8" s="1"/>
  <c r="AQ80" i="6"/>
  <c r="AQ80" i="8" s="1"/>
  <c r="AI76" i="6"/>
  <c r="AI76" i="8" s="1"/>
  <c r="AO71" i="6"/>
  <c r="AO71" i="8" s="1"/>
  <c r="AK69" i="6"/>
  <c r="AK69" i="8" s="1"/>
  <c r="AI68" i="6"/>
  <c r="AI68" i="8" s="1"/>
  <c r="AG67" i="6"/>
  <c r="AG67" i="8" s="1"/>
  <c r="AS65" i="6"/>
  <c r="AS65" i="8" s="1"/>
  <c r="AQ64" i="6"/>
  <c r="AQ64" i="8" s="1"/>
  <c r="AM62" i="6"/>
  <c r="AM62" i="8" s="1"/>
  <c r="AS57" i="6"/>
  <c r="AS57" i="8" s="1"/>
  <c r="AO55" i="6"/>
  <c r="AO55" i="8" s="1"/>
  <c r="AM54" i="6"/>
  <c r="AM54" i="8" s="1"/>
  <c r="AI47" i="6"/>
  <c r="AI47" i="8" s="1"/>
  <c r="AJ44" i="6"/>
  <c r="AJ44" i="8" s="1"/>
  <c r="AG38" i="6"/>
  <c r="AG38" i="8" s="1"/>
  <c r="AF26" i="6"/>
  <c r="AF26" i="8" s="1"/>
  <c r="AR22" i="6"/>
  <c r="AR22" i="8" s="1"/>
  <c r="AR16" i="6"/>
  <c r="AR16" i="8" s="1"/>
  <c r="AN8" i="6"/>
  <c r="AN8" i="8" s="1"/>
  <c r="AF72" i="6"/>
  <c r="AF72" i="8" s="1"/>
  <c r="AN68" i="6"/>
  <c r="AN68" i="8" s="1"/>
  <c r="AH65" i="6"/>
  <c r="AH65" i="8" s="1"/>
  <c r="AP61" i="6"/>
  <c r="AP61" i="8" s="1"/>
  <c r="AJ58" i="6"/>
  <c r="AJ58" i="8" s="1"/>
  <c r="AG42" i="6"/>
  <c r="AG42" i="8" s="1"/>
  <c r="AR20" i="6"/>
  <c r="AR20" i="8" s="1"/>
  <c r="AM2" i="6"/>
  <c r="AM2" i="8" s="1"/>
  <c r="AR101" i="6"/>
  <c r="AR101" i="8" s="1"/>
  <c r="AN99" i="6"/>
  <c r="AN99" i="8" s="1"/>
  <c r="AF99" i="6"/>
  <c r="AF99" i="8" s="1"/>
  <c r="AR97" i="6"/>
  <c r="AR97" i="8" s="1"/>
  <c r="AP96" i="6"/>
  <c r="AP96" i="8" s="1"/>
  <c r="AN95" i="6"/>
  <c r="AN95" i="8" s="1"/>
  <c r="AF95" i="6"/>
  <c r="AF95" i="8" s="1"/>
  <c r="AR93" i="6"/>
  <c r="AR93" i="8" s="1"/>
  <c r="AJ93" i="6"/>
  <c r="AJ93" i="8" s="1"/>
  <c r="AP92" i="6"/>
  <c r="AP92" i="8" s="1"/>
  <c r="AN91" i="6"/>
  <c r="AN91" i="8" s="1"/>
  <c r="AF91" i="6"/>
  <c r="AF91" i="8" s="1"/>
  <c r="AL90" i="6"/>
  <c r="AL90" i="8" s="1"/>
  <c r="AR89" i="6"/>
  <c r="AR89" i="8" s="1"/>
  <c r="AJ89" i="6"/>
  <c r="AJ89" i="8" s="1"/>
  <c r="AP88" i="6"/>
  <c r="AP88" i="8" s="1"/>
  <c r="AH88" i="6"/>
  <c r="AH88" i="8" s="1"/>
  <c r="AL86" i="6"/>
  <c r="AL86" i="8" s="1"/>
  <c r="AG84" i="6"/>
  <c r="AG84" i="8" s="1"/>
  <c r="AS82" i="6"/>
  <c r="AS82" i="8" s="1"/>
  <c r="AO80" i="6"/>
  <c r="AO80" i="8" s="1"/>
  <c r="AQ73" i="6"/>
  <c r="AQ73" i="8" s="1"/>
  <c r="AO72" i="6"/>
  <c r="AO72" i="8" s="1"/>
  <c r="AM71" i="6"/>
  <c r="AM71" i="8" s="1"/>
  <c r="AI69" i="6"/>
  <c r="AI69" i="8" s="1"/>
  <c r="AG68" i="6"/>
  <c r="AG68" i="8" s="1"/>
  <c r="AQ65" i="6"/>
  <c r="AQ65" i="8" s="1"/>
  <c r="AO64" i="6"/>
  <c r="AO64" i="8" s="1"/>
  <c r="AK62" i="6"/>
  <c r="AK62" i="8" s="1"/>
  <c r="AI61" i="6"/>
  <c r="AI61" i="8" s="1"/>
  <c r="AS58" i="6"/>
  <c r="AS58" i="8" s="1"/>
  <c r="AI53" i="6"/>
  <c r="AI53" i="8" s="1"/>
  <c r="AQ43" i="6"/>
  <c r="AQ43" i="8" s="1"/>
  <c r="AR40" i="6"/>
  <c r="AR40" i="8" s="1"/>
  <c r="AP37" i="6"/>
  <c r="AP37" i="8" s="1"/>
  <c r="AO34" i="6"/>
  <c r="AO34" i="8" s="1"/>
  <c r="AP31" i="6"/>
  <c r="AP31" i="8" s="1"/>
  <c r="AN28" i="6"/>
  <c r="AN28" i="8" s="1"/>
  <c r="AM25" i="6"/>
  <c r="AM25" i="8" s="1"/>
  <c r="AN22" i="6"/>
  <c r="AN22" i="8" s="1"/>
  <c r="AJ16" i="6"/>
  <c r="AJ16" i="8" s="1"/>
  <c r="AL7" i="6"/>
  <c r="AL7" i="8" s="1"/>
  <c r="AN72" i="6"/>
  <c r="AN72" i="8" s="1"/>
  <c r="AJ62" i="6"/>
  <c r="AJ62" i="8" s="1"/>
  <c r="AR58" i="6"/>
  <c r="AR58" i="8" s="1"/>
  <c r="AN56" i="6"/>
  <c r="AN56" i="8" s="1"/>
  <c r="AL55" i="6"/>
  <c r="AL55" i="8" s="1"/>
  <c r="AP49" i="6"/>
  <c r="AP49" i="8" s="1"/>
  <c r="AO46" i="6"/>
  <c r="AO46" i="8" s="1"/>
  <c r="AP43" i="6"/>
  <c r="AP43" i="8" s="1"/>
  <c r="AN40" i="6"/>
  <c r="AN40" i="8" s="1"/>
  <c r="AN34" i="6"/>
  <c r="AN34" i="8" s="1"/>
  <c r="AL31" i="6"/>
  <c r="AL31" i="8" s="1"/>
  <c r="AL25" i="6"/>
  <c r="AL25" i="8" s="1"/>
  <c r="AJ22" i="6"/>
  <c r="AJ22" i="8" s="1"/>
  <c r="AF16" i="6"/>
  <c r="AF16" i="8" s="1"/>
  <c r="AR82" i="6"/>
  <c r="AR82" i="8" s="1"/>
  <c r="AN80" i="6"/>
  <c r="AN80" i="8" s="1"/>
  <c r="AF76" i="6"/>
  <c r="AF76" i="8" s="1"/>
  <c r="AL71" i="6"/>
  <c r="AL71" i="8" s="1"/>
  <c r="AH69" i="6"/>
  <c r="AH69" i="8" s="1"/>
  <c r="AF68" i="6"/>
  <c r="AF68" i="8" s="1"/>
  <c r="AP65" i="6"/>
  <c r="AP65" i="8" s="1"/>
  <c r="AN64" i="6"/>
  <c r="AN64" i="8" s="1"/>
  <c r="AL63" i="6"/>
  <c r="AL63" i="8" s="1"/>
  <c r="AS2" i="6"/>
  <c r="AS2" i="8" s="1"/>
  <c r="AK2" i="6"/>
  <c r="AK2" i="8" s="1"/>
  <c r="AP101" i="6"/>
  <c r="AP101" i="8" s="1"/>
  <c r="AF100" i="6"/>
  <c r="AF100" i="8" s="1"/>
  <c r="AL99" i="6"/>
  <c r="AL99" i="8" s="1"/>
  <c r="AJ98" i="6"/>
  <c r="AJ98" i="8" s="1"/>
  <c r="AP97" i="6"/>
  <c r="AP97" i="8" s="1"/>
  <c r="AL95" i="6"/>
  <c r="AL95" i="8" s="1"/>
  <c r="AR94" i="6"/>
  <c r="AR94" i="8" s="1"/>
  <c r="AP93" i="6"/>
  <c r="AP93" i="8" s="1"/>
  <c r="AH93" i="6"/>
  <c r="AH93" i="8" s="1"/>
  <c r="AN92" i="6"/>
  <c r="AN92" i="8" s="1"/>
  <c r="AL91" i="6"/>
  <c r="AL91" i="8" s="1"/>
  <c r="AR90" i="6"/>
  <c r="AR90" i="8" s="1"/>
  <c r="AJ90" i="6"/>
  <c r="AJ90" i="8" s="1"/>
  <c r="AP89" i="6"/>
  <c r="AP89" i="8" s="1"/>
  <c r="AH89" i="6"/>
  <c r="AH89" i="8" s="1"/>
  <c r="AN88" i="6"/>
  <c r="AN88" i="8" s="1"/>
  <c r="AF88" i="6"/>
  <c r="AF88" i="8" s="1"/>
  <c r="AR86" i="6"/>
  <c r="AR86" i="8" s="1"/>
  <c r="AJ86" i="6"/>
  <c r="AJ86" i="8" s="1"/>
  <c r="AP85" i="6"/>
  <c r="AP85" i="8" s="1"/>
  <c r="AS84" i="6"/>
  <c r="AS84" i="8" s="1"/>
  <c r="AO82" i="6"/>
  <c r="AO82" i="8" s="1"/>
  <c r="AK80" i="6"/>
  <c r="AK80" i="8" s="1"/>
  <c r="AS76" i="6"/>
  <c r="AS76" i="8" s="1"/>
  <c r="AI71" i="6"/>
  <c r="AI71" i="8" s="1"/>
  <c r="AS68" i="6"/>
  <c r="AS68" i="8" s="1"/>
  <c r="AQ67" i="6"/>
  <c r="AQ67" i="8" s="1"/>
  <c r="AM65" i="6"/>
  <c r="AM65" i="8" s="1"/>
  <c r="AK64" i="6"/>
  <c r="AK64" i="8" s="1"/>
  <c r="AG62" i="6"/>
  <c r="AG62" i="8" s="1"/>
  <c r="AO58" i="6"/>
  <c r="AO58" i="8" s="1"/>
  <c r="AI55" i="6"/>
  <c r="AI55" i="8" s="1"/>
  <c r="AH49" i="6"/>
  <c r="AH49" i="8" s="1"/>
  <c r="AH43" i="6"/>
  <c r="AH43" i="8" s="1"/>
  <c r="AF40" i="6"/>
  <c r="AF40" i="8" s="1"/>
  <c r="AS36" i="6"/>
  <c r="AS36" i="8" s="1"/>
  <c r="AF34" i="6"/>
  <c r="AF34" i="8" s="1"/>
  <c r="AQ27" i="6"/>
  <c r="AQ27" i="8" s="1"/>
  <c r="AP21" i="6"/>
  <c r="AP21" i="8" s="1"/>
  <c r="AH5" i="6"/>
  <c r="AH5" i="8" s="1"/>
  <c r="AM58" i="6"/>
  <c r="AM58" i="8" s="1"/>
  <c r="AG55" i="6"/>
  <c r="AG55" i="8" s="1"/>
  <c r="AO51" i="6"/>
  <c r="AO51" i="8" s="1"/>
  <c r="AP45" i="6"/>
  <c r="AP45" i="8" s="1"/>
  <c r="AP39" i="6"/>
  <c r="AP39" i="8" s="1"/>
  <c r="AN30" i="6"/>
  <c r="AN30" i="8" s="1"/>
  <c r="AL27" i="6"/>
  <c r="AL27" i="8" s="1"/>
  <c r="AK24" i="6"/>
  <c r="AK24" i="8" s="1"/>
  <c r="AF4" i="6"/>
  <c r="AF4" i="8" s="1"/>
  <c r="AM82" i="6"/>
  <c r="AM82" i="8" s="1"/>
  <c r="AI80" i="6"/>
  <c r="AI80" i="8" s="1"/>
  <c r="AQ76" i="6"/>
  <c r="AQ76" i="8" s="1"/>
  <c r="AO75" i="6"/>
  <c r="AO75" i="8" s="1"/>
  <c r="AG71" i="6"/>
  <c r="AG71" i="8" s="1"/>
  <c r="AS69" i="6"/>
  <c r="AS69" i="8" s="1"/>
  <c r="AQ68" i="6"/>
  <c r="AQ68" i="8" s="1"/>
  <c r="AO67" i="6"/>
  <c r="AO67" i="8" s="1"/>
  <c r="AK65" i="6"/>
  <c r="AK65" i="8" s="1"/>
  <c r="AI64" i="6"/>
  <c r="AI64" i="8" s="1"/>
  <c r="AG63" i="6"/>
  <c r="AG63" i="8" s="1"/>
  <c r="Q40" i="6"/>
  <c r="Q40" i="8" s="1"/>
  <c r="Q95" i="6"/>
  <c r="Q95" i="8" s="1"/>
  <c r="Q87" i="6"/>
  <c r="Q87" i="8" s="1"/>
  <c r="Q79" i="6"/>
  <c r="Q79" i="8" s="1"/>
  <c r="Q71" i="6"/>
  <c r="Q71" i="8" s="1"/>
  <c r="Q63" i="6"/>
  <c r="Q63" i="8" s="1"/>
  <c r="Q55" i="6"/>
  <c r="Q55" i="8" s="1"/>
  <c r="Q47" i="6"/>
  <c r="Q47" i="8" s="1"/>
  <c r="Q39" i="6"/>
  <c r="Q39" i="8" s="1"/>
  <c r="Q31" i="6"/>
  <c r="Q31" i="8" s="1"/>
  <c r="Q23" i="6"/>
  <c r="Q23" i="8" s="1"/>
  <c r="Q15" i="6"/>
  <c r="Q15" i="8" s="1"/>
  <c r="Q7" i="6"/>
  <c r="Q7" i="8" s="1"/>
  <c r="AA101" i="6"/>
  <c r="AA101" i="8" s="1"/>
  <c r="S101" i="6"/>
  <c r="S101" i="8" s="1"/>
  <c r="X100" i="6"/>
  <c r="X100" i="8" s="1"/>
  <c r="AC99" i="6"/>
  <c r="AC99" i="8" s="1"/>
  <c r="U99" i="6"/>
  <c r="U99" i="8" s="1"/>
  <c r="Z98" i="6"/>
  <c r="Z98" i="8" s="1"/>
  <c r="R98" i="6"/>
  <c r="R98" i="8" s="1"/>
  <c r="W97" i="6"/>
  <c r="W97" i="8" s="1"/>
  <c r="AB96" i="6"/>
  <c r="AB96" i="8" s="1"/>
  <c r="T96" i="6"/>
  <c r="T96" i="8" s="1"/>
  <c r="Y95" i="6"/>
  <c r="Y95" i="8" s="1"/>
  <c r="AD94" i="6"/>
  <c r="AD94" i="8" s="1"/>
  <c r="V94" i="6"/>
  <c r="V94" i="8" s="1"/>
  <c r="AA93" i="6"/>
  <c r="AA93" i="8" s="1"/>
  <c r="S93" i="6"/>
  <c r="S93" i="8" s="1"/>
  <c r="X92" i="6"/>
  <c r="X92" i="8" s="1"/>
  <c r="AC91" i="6"/>
  <c r="AC91" i="8" s="1"/>
  <c r="U91" i="6"/>
  <c r="U91" i="8" s="1"/>
  <c r="Z90" i="6"/>
  <c r="Z90" i="8" s="1"/>
  <c r="R90" i="6"/>
  <c r="R90" i="8" s="1"/>
  <c r="W89" i="6"/>
  <c r="W89" i="8" s="1"/>
  <c r="AB88" i="6"/>
  <c r="AB88" i="8" s="1"/>
  <c r="T88" i="6"/>
  <c r="T88" i="8" s="1"/>
  <c r="Y87" i="6"/>
  <c r="Y87" i="8" s="1"/>
  <c r="AD86" i="6"/>
  <c r="AD86" i="8" s="1"/>
  <c r="V86" i="6"/>
  <c r="V86" i="8" s="1"/>
  <c r="AA85" i="6"/>
  <c r="AA85" i="8" s="1"/>
  <c r="S85" i="6"/>
  <c r="S85" i="8" s="1"/>
  <c r="X84" i="6"/>
  <c r="X84" i="8" s="1"/>
  <c r="AC83" i="6"/>
  <c r="AC83" i="8" s="1"/>
  <c r="U83" i="6"/>
  <c r="U83" i="8" s="1"/>
  <c r="Z82" i="6"/>
  <c r="Z82" i="8" s="1"/>
  <c r="R82" i="6"/>
  <c r="R82" i="8" s="1"/>
  <c r="W81" i="6"/>
  <c r="W81" i="8" s="1"/>
  <c r="AB80" i="6"/>
  <c r="AB80" i="8" s="1"/>
  <c r="T80" i="6"/>
  <c r="T80" i="8" s="1"/>
  <c r="Y79" i="6"/>
  <c r="Y79" i="8" s="1"/>
  <c r="AD78" i="6"/>
  <c r="AD78" i="8" s="1"/>
  <c r="V78" i="6"/>
  <c r="V78" i="8" s="1"/>
  <c r="AA77" i="6"/>
  <c r="AA77" i="8" s="1"/>
  <c r="S77" i="6"/>
  <c r="S77" i="8" s="1"/>
  <c r="X76" i="6"/>
  <c r="X76" i="8" s="1"/>
  <c r="Y75" i="6"/>
  <c r="Y75" i="8" s="1"/>
  <c r="R74" i="6"/>
  <c r="R74" i="8" s="1"/>
  <c r="V72" i="6"/>
  <c r="V72" i="8" s="1"/>
  <c r="Z70" i="6"/>
  <c r="Z70" i="8" s="1"/>
  <c r="S69" i="6"/>
  <c r="S69" i="8" s="1"/>
  <c r="W67" i="6"/>
  <c r="W67" i="8" s="1"/>
  <c r="AA65" i="6"/>
  <c r="AA65" i="8" s="1"/>
  <c r="T64" i="6"/>
  <c r="T64" i="8" s="1"/>
  <c r="X62" i="6"/>
  <c r="X62" i="8" s="1"/>
  <c r="AB60" i="6"/>
  <c r="AB60" i="8" s="1"/>
  <c r="U59" i="6"/>
  <c r="U59" i="8" s="1"/>
  <c r="Y57" i="6"/>
  <c r="Y57" i="8" s="1"/>
  <c r="AC55" i="6"/>
  <c r="AC55" i="8" s="1"/>
  <c r="V54" i="6"/>
  <c r="V54" i="8" s="1"/>
  <c r="Y51" i="6"/>
  <c r="Y51" i="8" s="1"/>
  <c r="AD48" i="6"/>
  <c r="AD48" i="8" s="1"/>
  <c r="W45" i="6"/>
  <c r="W45" i="8" s="1"/>
  <c r="X37" i="6"/>
  <c r="X37" i="8" s="1"/>
  <c r="AA29" i="6"/>
  <c r="AA29" i="8" s="1"/>
  <c r="AC21" i="6"/>
  <c r="AC21" i="8" s="1"/>
  <c r="AC13" i="6"/>
  <c r="AC13" i="8" s="1"/>
  <c r="T4" i="6"/>
  <c r="T4" i="8" s="1"/>
  <c r="Q94" i="6"/>
  <c r="Q94" i="8" s="1"/>
  <c r="Q78" i="6"/>
  <c r="Q78" i="8" s="1"/>
  <c r="Q62" i="6"/>
  <c r="Q62" i="8" s="1"/>
  <c r="Q46" i="6"/>
  <c r="Q46" i="8" s="1"/>
  <c r="Q30" i="6"/>
  <c r="Q30" i="8" s="1"/>
  <c r="Q14" i="6"/>
  <c r="Q14" i="8" s="1"/>
  <c r="Z101" i="6"/>
  <c r="Z101" i="8" s="1"/>
  <c r="W100" i="6"/>
  <c r="W100" i="8" s="1"/>
  <c r="T99" i="6"/>
  <c r="T99" i="8" s="1"/>
  <c r="AD97" i="6"/>
  <c r="AD97" i="8" s="1"/>
  <c r="AA96" i="6"/>
  <c r="AA96" i="8" s="1"/>
  <c r="X95" i="6"/>
  <c r="X95" i="8" s="1"/>
  <c r="U94" i="6"/>
  <c r="U94" i="8" s="1"/>
  <c r="R93" i="6"/>
  <c r="R93" i="8" s="1"/>
  <c r="AB91" i="6"/>
  <c r="AB91" i="8" s="1"/>
  <c r="Y90" i="6"/>
  <c r="Y90" i="8" s="1"/>
  <c r="V89" i="6"/>
  <c r="V89" i="8" s="1"/>
  <c r="S88" i="6"/>
  <c r="S88" i="8" s="1"/>
  <c r="AC86" i="6"/>
  <c r="AC86" i="8" s="1"/>
  <c r="Z85" i="6"/>
  <c r="Z85" i="8" s="1"/>
  <c r="W84" i="6"/>
  <c r="W84" i="8" s="1"/>
  <c r="T83" i="6"/>
  <c r="T83" i="8" s="1"/>
  <c r="AD81" i="6"/>
  <c r="AD81" i="8" s="1"/>
  <c r="AA80" i="6"/>
  <c r="AA80" i="8" s="1"/>
  <c r="X79" i="6"/>
  <c r="X79" i="8" s="1"/>
  <c r="U78" i="6"/>
  <c r="U78" i="8" s="1"/>
  <c r="R77" i="6"/>
  <c r="R77" i="8" s="1"/>
  <c r="W75" i="6"/>
  <c r="W75" i="8" s="1"/>
  <c r="T72" i="6"/>
  <c r="T72" i="8" s="1"/>
  <c r="AB68" i="6"/>
  <c r="AB68" i="8" s="1"/>
  <c r="Y65" i="6"/>
  <c r="Y65" i="8" s="1"/>
  <c r="V62" i="6"/>
  <c r="V62" i="8" s="1"/>
  <c r="AD58" i="6"/>
  <c r="AD58" i="8" s="1"/>
  <c r="AC53" i="6"/>
  <c r="AC53" i="8" s="1"/>
  <c r="Y48" i="6"/>
  <c r="Y48" i="8" s="1"/>
  <c r="Z36" i="6"/>
  <c r="Z36" i="8" s="1"/>
  <c r="AB20" i="6"/>
  <c r="AB20" i="8" s="1"/>
  <c r="AB12" i="6"/>
  <c r="AB12" i="8" s="1"/>
  <c r="Q101" i="6"/>
  <c r="Q101" i="8" s="1"/>
  <c r="Q93" i="6"/>
  <c r="Q93" i="8" s="1"/>
  <c r="Q85" i="6"/>
  <c r="Q85" i="8" s="1"/>
  <c r="Q77" i="6"/>
  <c r="Q77" i="8" s="1"/>
  <c r="Q69" i="6"/>
  <c r="Q69" i="8" s="1"/>
  <c r="Q61" i="6"/>
  <c r="Q61" i="8" s="1"/>
  <c r="Q53" i="6"/>
  <c r="Q53" i="8" s="1"/>
  <c r="Q45" i="6"/>
  <c r="Q45" i="8" s="1"/>
  <c r="Q37" i="6"/>
  <c r="Q37" i="8" s="1"/>
  <c r="Q29" i="6"/>
  <c r="Q29" i="8" s="1"/>
  <c r="Q21" i="6"/>
  <c r="Q21" i="8" s="1"/>
  <c r="Q13" i="6"/>
  <c r="Q13" i="8" s="1"/>
  <c r="Q5" i="6"/>
  <c r="Q5" i="8" s="1"/>
  <c r="Y101" i="6"/>
  <c r="Y101" i="8" s="1"/>
  <c r="AD100" i="6"/>
  <c r="AD100" i="8" s="1"/>
  <c r="V100" i="6"/>
  <c r="V100" i="8" s="1"/>
  <c r="AA99" i="6"/>
  <c r="AA99" i="8" s="1"/>
  <c r="S99" i="6"/>
  <c r="S99" i="8" s="1"/>
  <c r="X98" i="6"/>
  <c r="X98" i="8" s="1"/>
  <c r="AC97" i="6"/>
  <c r="AC97" i="8" s="1"/>
  <c r="U97" i="6"/>
  <c r="U97" i="8" s="1"/>
  <c r="Z96" i="6"/>
  <c r="Z96" i="8" s="1"/>
  <c r="R96" i="6"/>
  <c r="R96" i="8" s="1"/>
  <c r="W95" i="6"/>
  <c r="W95" i="8" s="1"/>
  <c r="AB94" i="6"/>
  <c r="AB94" i="8" s="1"/>
  <c r="T94" i="6"/>
  <c r="T94" i="8" s="1"/>
  <c r="Y93" i="6"/>
  <c r="Y93" i="8" s="1"/>
  <c r="AD92" i="6"/>
  <c r="AD92" i="8" s="1"/>
  <c r="V92" i="6"/>
  <c r="V92" i="8" s="1"/>
  <c r="AA91" i="6"/>
  <c r="AA91" i="8" s="1"/>
  <c r="S91" i="6"/>
  <c r="S91" i="8" s="1"/>
  <c r="X90" i="6"/>
  <c r="X90" i="8" s="1"/>
  <c r="AC89" i="6"/>
  <c r="AC89" i="8" s="1"/>
  <c r="U89" i="6"/>
  <c r="U89" i="8" s="1"/>
  <c r="Z88" i="6"/>
  <c r="Z88" i="8" s="1"/>
  <c r="R88" i="6"/>
  <c r="R88" i="8" s="1"/>
  <c r="W87" i="6"/>
  <c r="W87" i="8" s="1"/>
  <c r="AB86" i="6"/>
  <c r="AB86" i="8" s="1"/>
  <c r="T86" i="6"/>
  <c r="T86" i="8" s="1"/>
  <c r="Y85" i="6"/>
  <c r="Y85" i="8" s="1"/>
  <c r="AD84" i="6"/>
  <c r="AD84" i="8" s="1"/>
  <c r="V84" i="6"/>
  <c r="V84" i="8" s="1"/>
  <c r="AA83" i="6"/>
  <c r="AA83" i="8" s="1"/>
  <c r="S83" i="6"/>
  <c r="S83" i="8" s="1"/>
  <c r="X82" i="6"/>
  <c r="X82" i="8" s="1"/>
  <c r="AC81" i="6"/>
  <c r="AC81" i="8" s="1"/>
  <c r="U81" i="6"/>
  <c r="U81" i="8" s="1"/>
  <c r="Z80" i="6"/>
  <c r="Z80" i="8" s="1"/>
  <c r="R80" i="6"/>
  <c r="R80" i="8" s="1"/>
  <c r="W79" i="6"/>
  <c r="W79" i="8" s="1"/>
  <c r="AB78" i="6"/>
  <c r="AB78" i="8" s="1"/>
  <c r="T78" i="6"/>
  <c r="T78" i="8" s="1"/>
  <c r="Y77" i="6"/>
  <c r="Y77" i="8" s="1"/>
  <c r="AD76" i="6"/>
  <c r="AD76" i="8" s="1"/>
  <c r="V76" i="6"/>
  <c r="V76" i="8" s="1"/>
  <c r="U75" i="6"/>
  <c r="U75" i="8" s="1"/>
  <c r="Y73" i="6"/>
  <c r="Y73" i="8" s="1"/>
  <c r="AC71" i="6"/>
  <c r="AC71" i="8" s="1"/>
  <c r="V70" i="6"/>
  <c r="V70" i="8" s="1"/>
  <c r="Z68" i="6"/>
  <c r="Z68" i="8" s="1"/>
  <c r="AD66" i="6"/>
  <c r="AD66" i="8" s="1"/>
  <c r="W65" i="6"/>
  <c r="W65" i="8" s="1"/>
  <c r="AA63" i="6"/>
  <c r="AA63" i="8" s="1"/>
  <c r="R62" i="6"/>
  <c r="R62" i="8" s="1"/>
  <c r="X60" i="6"/>
  <c r="X60" i="8" s="1"/>
  <c r="AB58" i="6"/>
  <c r="AB58" i="8" s="1"/>
  <c r="S57" i="6"/>
  <c r="S57" i="8" s="1"/>
  <c r="Y55" i="6"/>
  <c r="Y55" i="8" s="1"/>
  <c r="X53" i="6"/>
  <c r="X53" i="8" s="1"/>
  <c r="AC50" i="6"/>
  <c r="AC50" i="8" s="1"/>
  <c r="W48" i="6"/>
  <c r="W48" i="8" s="1"/>
  <c r="X43" i="6"/>
  <c r="X43" i="8" s="1"/>
  <c r="Y35" i="6"/>
  <c r="Y35" i="8" s="1"/>
  <c r="Z27" i="6"/>
  <c r="Z27" i="8" s="1"/>
  <c r="AC19" i="6"/>
  <c r="AC19" i="8" s="1"/>
  <c r="AD11" i="6"/>
  <c r="AD11" i="8" s="1"/>
  <c r="Q2" i="6"/>
  <c r="Q2" i="8" s="1"/>
  <c r="Q86" i="6"/>
  <c r="Q86" i="8" s="1"/>
  <c r="Q70" i="6"/>
  <c r="Q70" i="8" s="1"/>
  <c r="Q54" i="6"/>
  <c r="Q54" i="8" s="1"/>
  <c r="Q38" i="6"/>
  <c r="Q38" i="8" s="1"/>
  <c r="Q22" i="6"/>
  <c r="Q22" i="8" s="1"/>
  <c r="Q6" i="6"/>
  <c r="Q6" i="8" s="1"/>
  <c r="R101" i="6"/>
  <c r="R101" i="8" s="1"/>
  <c r="AB99" i="6"/>
  <c r="AB99" i="8" s="1"/>
  <c r="Y98" i="6"/>
  <c r="Y98" i="8" s="1"/>
  <c r="V97" i="6"/>
  <c r="V97" i="8" s="1"/>
  <c r="S96" i="6"/>
  <c r="S96" i="8" s="1"/>
  <c r="AC94" i="6"/>
  <c r="AC94" i="8" s="1"/>
  <c r="Z93" i="6"/>
  <c r="Z93" i="8" s="1"/>
  <c r="W92" i="6"/>
  <c r="W92" i="8" s="1"/>
  <c r="T91" i="6"/>
  <c r="T91" i="8" s="1"/>
  <c r="AD89" i="6"/>
  <c r="AD89" i="8" s="1"/>
  <c r="AA88" i="6"/>
  <c r="AA88" i="8" s="1"/>
  <c r="X87" i="6"/>
  <c r="X87" i="8" s="1"/>
  <c r="U86" i="6"/>
  <c r="U86" i="8" s="1"/>
  <c r="R85" i="6"/>
  <c r="R85" i="8" s="1"/>
  <c r="AB83" i="6"/>
  <c r="AB83" i="8" s="1"/>
  <c r="Y82" i="6"/>
  <c r="Y82" i="8" s="1"/>
  <c r="V81" i="6"/>
  <c r="V81" i="8" s="1"/>
  <c r="S80" i="6"/>
  <c r="S80" i="8" s="1"/>
  <c r="AC78" i="6"/>
  <c r="AC78" i="8" s="1"/>
  <c r="Z77" i="6"/>
  <c r="Z77" i="8" s="1"/>
  <c r="W76" i="6"/>
  <c r="W76" i="8" s="1"/>
  <c r="AA73" i="6"/>
  <c r="AA73" i="8" s="1"/>
  <c r="X70" i="6"/>
  <c r="X70" i="8" s="1"/>
  <c r="U67" i="6"/>
  <c r="U67" i="8" s="1"/>
  <c r="AC63" i="6"/>
  <c r="AC63" i="8" s="1"/>
  <c r="Z60" i="6"/>
  <c r="Z60" i="8" s="1"/>
  <c r="W57" i="6"/>
  <c r="W57" i="8" s="1"/>
  <c r="AA55" i="6"/>
  <c r="AA55" i="8" s="1"/>
  <c r="W51" i="6"/>
  <c r="W51" i="8" s="1"/>
  <c r="X44" i="6"/>
  <c r="X44" i="8" s="1"/>
  <c r="AA28" i="6"/>
  <c r="AA28" i="8" s="1"/>
  <c r="AB2" i="6"/>
  <c r="AB2" i="8" s="1"/>
  <c r="Q100" i="6"/>
  <c r="Q100" i="8" s="1"/>
  <c r="Q92" i="6"/>
  <c r="Q92" i="8" s="1"/>
  <c r="Q84" i="6"/>
  <c r="Q84" i="8" s="1"/>
  <c r="Q76" i="6"/>
  <c r="Q76" i="8" s="1"/>
  <c r="Q68" i="6"/>
  <c r="Q68" i="8" s="1"/>
  <c r="Q60" i="6"/>
  <c r="Q60" i="8" s="1"/>
  <c r="Q52" i="6"/>
  <c r="Q52" i="8" s="1"/>
  <c r="Q44" i="6"/>
  <c r="Q44" i="8" s="1"/>
  <c r="Q36" i="6"/>
  <c r="Q36" i="8" s="1"/>
  <c r="Q28" i="6"/>
  <c r="Q28" i="8" s="1"/>
  <c r="Q20" i="6"/>
  <c r="Q20" i="8" s="1"/>
  <c r="Q12" i="6"/>
  <c r="Q12" i="8" s="1"/>
  <c r="Q4" i="6"/>
  <c r="Q4" i="8" s="1"/>
  <c r="X101" i="6"/>
  <c r="X101" i="8" s="1"/>
  <c r="AC100" i="6"/>
  <c r="AC100" i="8" s="1"/>
  <c r="U100" i="6"/>
  <c r="U100" i="8" s="1"/>
  <c r="Z99" i="6"/>
  <c r="Z99" i="8" s="1"/>
  <c r="R99" i="6"/>
  <c r="R99" i="8" s="1"/>
  <c r="W98" i="6"/>
  <c r="W98" i="8" s="1"/>
  <c r="AB97" i="6"/>
  <c r="AB97" i="8" s="1"/>
  <c r="T97" i="6"/>
  <c r="T97" i="8" s="1"/>
  <c r="Y96" i="6"/>
  <c r="Y96" i="8" s="1"/>
  <c r="AD95" i="6"/>
  <c r="AD95" i="8" s="1"/>
  <c r="V95" i="6"/>
  <c r="V95" i="8" s="1"/>
  <c r="AA94" i="6"/>
  <c r="AA94" i="8" s="1"/>
  <c r="S94" i="6"/>
  <c r="S94" i="8" s="1"/>
  <c r="X93" i="6"/>
  <c r="X93" i="8" s="1"/>
  <c r="AC92" i="6"/>
  <c r="AC92" i="8" s="1"/>
  <c r="U92" i="6"/>
  <c r="U92" i="8" s="1"/>
  <c r="Z91" i="6"/>
  <c r="Z91" i="8" s="1"/>
  <c r="R91" i="6"/>
  <c r="R91" i="8" s="1"/>
  <c r="W90" i="6"/>
  <c r="W90" i="8" s="1"/>
  <c r="AB89" i="6"/>
  <c r="AB89" i="8" s="1"/>
  <c r="T89" i="6"/>
  <c r="T89" i="8" s="1"/>
  <c r="Y88" i="6"/>
  <c r="Y88" i="8" s="1"/>
  <c r="AD87" i="6"/>
  <c r="AD87" i="8" s="1"/>
  <c r="V87" i="6"/>
  <c r="V87" i="8" s="1"/>
  <c r="AA86" i="6"/>
  <c r="AA86" i="8" s="1"/>
  <c r="S86" i="6"/>
  <c r="S86" i="8" s="1"/>
  <c r="X85" i="6"/>
  <c r="X85" i="8" s="1"/>
  <c r="AC84" i="6"/>
  <c r="AC84" i="8" s="1"/>
  <c r="U84" i="6"/>
  <c r="U84" i="8" s="1"/>
  <c r="Z83" i="6"/>
  <c r="Z83" i="8" s="1"/>
  <c r="R83" i="6"/>
  <c r="R83" i="8" s="1"/>
  <c r="W82" i="6"/>
  <c r="W82" i="8" s="1"/>
  <c r="AB81" i="6"/>
  <c r="AB81" i="8" s="1"/>
  <c r="T81" i="6"/>
  <c r="T81" i="8" s="1"/>
  <c r="Y80" i="6"/>
  <c r="Y80" i="8" s="1"/>
  <c r="AD79" i="6"/>
  <c r="AD79" i="8" s="1"/>
  <c r="V79" i="6"/>
  <c r="V79" i="8" s="1"/>
  <c r="AA78" i="6"/>
  <c r="AA78" i="8" s="1"/>
  <c r="S78" i="6"/>
  <c r="S78" i="8" s="1"/>
  <c r="X77" i="6"/>
  <c r="X77" i="8" s="1"/>
  <c r="AC76" i="6"/>
  <c r="AC76" i="8" s="1"/>
  <c r="U76" i="6"/>
  <c r="U76" i="8" s="1"/>
  <c r="AD74" i="6"/>
  <c r="AD74" i="8" s="1"/>
  <c r="W73" i="6"/>
  <c r="W73" i="8" s="1"/>
  <c r="AA71" i="6"/>
  <c r="AA71" i="8" s="1"/>
  <c r="R70" i="6"/>
  <c r="R70" i="8" s="1"/>
  <c r="X68" i="6"/>
  <c r="X68" i="8" s="1"/>
  <c r="AB66" i="6"/>
  <c r="AB66" i="8" s="1"/>
  <c r="S65" i="6"/>
  <c r="S65" i="8" s="1"/>
  <c r="Y63" i="6"/>
  <c r="Y63" i="8" s="1"/>
  <c r="AC61" i="6"/>
  <c r="AC61" i="8" s="1"/>
  <c r="T60" i="6"/>
  <c r="T60" i="8" s="1"/>
  <c r="Z58" i="6"/>
  <c r="Z58" i="8" s="1"/>
  <c r="AD56" i="6"/>
  <c r="AD56" i="8" s="1"/>
  <c r="U55" i="6"/>
  <c r="U55" i="8" s="1"/>
  <c r="V53" i="6"/>
  <c r="V53" i="8" s="1"/>
  <c r="Z50" i="6"/>
  <c r="Z50" i="8" s="1"/>
  <c r="AC47" i="6"/>
  <c r="AC47" i="8" s="1"/>
  <c r="W42" i="6"/>
  <c r="W42" i="8" s="1"/>
  <c r="Z34" i="6"/>
  <c r="Z34" i="8" s="1"/>
  <c r="AB26" i="6"/>
  <c r="AB26" i="8" s="1"/>
  <c r="AC18" i="6"/>
  <c r="AC18" i="8" s="1"/>
  <c r="P1" i="6"/>
  <c r="S2" i="6"/>
  <c r="S2" i="8" s="1"/>
  <c r="AA2" i="6"/>
  <c r="AA2" i="8" s="1"/>
  <c r="V3" i="6"/>
  <c r="V3" i="8" s="1"/>
  <c r="AD3" i="6"/>
  <c r="AD3" i="8" s="1"/>
  <c r="Y4" i="6"/>
  <c r="Y4" i="8" s="1"/>
  <c r="T5" i="6"/>
  <c r="T5" i="8" s="1"/>
  <c r="AB5" i="6"/>
  <c r="AB5" i="8" s="1"/>
  <c r="W6" i="6"/>
  <c r="W6" i="8" s="1"/>
  <c r="R7" i="6"/>
  <c r="R7" i="8" s="1"/>
  <c r="Z7" i="6"/>
  <c r="Z7" i="8" s="1"/>
  <c r="U8" i="6"/>
  <c r="U8" i="8" s="1"/>
  <c r="AC8" i="6"/>
  <c r="AC8" i="8" s="1"/>
  <c r="X9" i="6"/>
  <c r="X9" i="8" s="1"/>
  <c r="T2" i="6"/>
  <c r="T2" i="8" s="1"/>
  <c r="U2" i="6"/>
  <c r="U2" i="8" s="1"/>
  <c r="V2" i="6"/>
  <c r="V2" i="8" s="1"/>
  <c r="W2" i="6"/>
  <c r="W2" i="8" s="1"/>
  <c r="R3" i="6"/>
  <c r="R3" i="8" s="1"/>
  <c r="Z3" i="6"/>
  <c r="Z3" i="8" s="1"/>
  <c r="U4" i="6"/>
  <c r="U4" i="8" s="1"/>
  <c r="AC4" i="6"/>
  <c r="AC4" i="8" s="1"/>
  <c r="X5" i="6"/>
  <c r="X5" i="8" s="1"/>
  <c r="S6" i="6"/>
  <c r="S6" i="8" s="1"/>
  <c r="AA6" i="6"/>
  <c r="AA6" i="8" s="1"/>
  <c r="V7" i="6"/>
  <c r="V7" i="8" s="1"/>
  <c r="AD7" i="6"/>
  <c r="AD7" i="8" s="1"/>
  <c r="Y8" i="6"/>
  <c r="Y8" i="8" s="1"/>
  <c r="T9" i="6"/>
  <c r="T9" i="8" s="1"/>
  <c r="AB9" i="6"/>
  <c r="AB9" i="8" s="1"/>
  <c r="W10" i="6"/>
  <c r="W10" i="8" s="1"/>
  <c r="R11" i="6"/>
  <c r="R11" i="8" s="1"/>
  <c r="Z11" i="6"/>
  <c r="Z11" i="8" s="1"/>
  <c r="U12" i="6"/>
  <c r="U12" i="8" s="1"/>
  <c r="AC12" i="6"/>
  <c r="AC12" i="8" s="1"/>
  <c r="X13" i="6"/>
  <c r="X13" i="8" s="1"/>
  <c r="S14" i="6"/>
  <c r="S14" i="8" s="1"/>
  <c r="AA14" i="6"/>
  <c r="AA14" i="8" s="1"/>
  <c r="V15" i="6"/>
  <c r="V15" i="8" s="1"/>
  <c r="AD15" i="6"/>
  <c r="AD15" i="8" s="1"/>
  <c r="Y16" i="6"/>
  <c r="Y16" i="8" s="1"/>
  <c r="T17" i="6"/>
  <c r="T17" i="8" s="1"/>
  <c r="AC17" i="6"/>
  <c r="AC17" i="8" s="1"/>
  <c r="X18" i="6"/>
  <c r="X18" i="8" s="1"/>
  <c r="S19" i="6"/>
  <c r="S19" i="8" s="1"/>
  <c r="AA19" i="6"/>
  <c r="AA19" i="8" s="1"/>
  <c r="V20" i="6"/>
  <c r="V20" i="8" s="1"/>
  <c r="AD20" i="6"/>
  <c r="AD20" i="8" s="1"/>
  <c r="Y21" i="6"/>
  <c r="Y21" i="8" s="1"/>
  <c r="T22" i="6"/>
  <c r="T22" i="8" s="1"/>
  <c r="AB22" i="6"/>
  <c r="AB22" i="8" s="1"/>
  <c r="W23" i="6"/>
  <c r="W23" i="8" s="1"/>
  <c r="R24" i="6"/>
  <c r="R24" i="8" s="1"/>
  <c r="Z24" i="6"/>
  <c r="Z24" i="8" s="1"/>
  <c r="U25" i="6"/>
  <c r="U25" i="8" s="1"/>
  <c r="AC25" i="6"/>
  <c r="AC25" i="8" s="1"/>
  <c r="X26" i="6"/>
  <c r="X26" i="8" s="1"/>
  <c r="S27" i="6"/>
  <c r="S27" i="8" s="1"/>
  <c r="AA27" i="6"/>
  <c r="AA27" i="8" s="1"/>
  <c r="V28" i="6"/>
  <c r="V28" i="8" s="1"/>
  <c r="AD28" i="6"/>
  <c r="AD28" i="8" s="1"/>
  <c r="Y29" i="6"/>
  <c r="Y29" i="8" s="1"/>
  <c r="T30" i="6"/>
  <c r="T30" i="8" s="1"/>
  <c r="AB30" i="6"/>
  <c r="AB30" i="8" s="1"/>
  <c r="W31" i="6"/>
  <c r="W31" i="8" s="1"/>
  <c r="R32" i="6"/>
  <c r="R32" i="8" s="1"/>
  <c r="Z32" i="6"/>
  <c r="Z32" i="8" s="1"/>
  <c r="U33" i="6"/>
  <c r="U33" i="8" s="1"/>
  <c r="AC33" i="6"/>
  <c r="AC33" i="8" s="1"/>
  <c r="X34" i="6"/>
  <c r="X34" i="8" s="1"/>
  <c r="S35" i="6"/>
  <c r="S35" i="8" s="1"/>
  <c r="AA35" i="6"/>
  <c r="AA35" i="8" s="1"/>
  <c r="V36" i="6"/>
  <c r="V36" i="8" s="1"/>
  <c r="AD36" i="6"/>
  <c r="AD36" i="8" s="1"/>
  <c r="Y37" i="6"/>
  <c r="Y37" i="8" s="1"/>
  <c r="T38" i="6"/>
  <c r="T38" i="8" s="1"/>
  <c r="AB38" i="6"/>
  <c r="AB38" i="8" s="1"/>
  <c r="W39" i="6"/>
  <c r="W39" i="8" s="1"/>
  <c r="R40" i="6"/>
  <c r="R40" i="8" s="1"/>
  <c r="Z40" i="6"/>
  <c r="Z40" i="8" s="1"/>
  <c r="U41" i="6"/>
  <c r="U41" i="8" s="1"/>
  <c r="AC41" i="6"/>
  <c r="AC41" i="8" s="1"/>
  <c r="X42" i="6"/>
  <c r="X42" i="8" s="1"/>
  <c r="S43" i="6"/>
  <c r="S43" i="8" s="1"/>
  <c r="AA43" i="6"/>
  <c r="AA43" i="8" s="1"/>
  <c r="V44" i="6"/>
  <c r="V44" i="8" s="1"/>
  <c r="AD44" i="6"/>
  <c r="AD44" i="8" s="1"/>
  <c r="Y45" i="6"/>
  <c r="Y45" i="8" s="1"/>
  <c r="T46" i="6"/>
  <c r="T46" i="8" s="1"/>
  <c r="AB46" i="6"/>
  <c r="AB46" i="8" s="1"/>
  <c r="W47" i="6"/>
  <c r="W47" i="8" s="1"/>
  <c r="R48" i="6"/>
  <c r="R48" i="8" s="1"/>
  <c r="Z48" i="6"/>
  <c r="Z48" i="8" s="1"/>
  <c r="U49" i="6"/>
  <c r="U49" i="8" s="1"/>
  <c r="AC49" i="6"/>
  <c r="AC49" i="8" s="1"/>
  <c r="X50" i="6"/>
  <c r="X50" i="8" s="1"/>
  <c r="S51" i="6"/>
  <c r="S51" i="8" s="1"/>
  <c r="AA51" i="6"/>
  <c r="AA51" i="8" s="1"/>
  <c r="V52" i="6"/>
  <c r="V52" i="8" s="1"/>
  <c r="AD52" i="6"/>
  <c r="AD52" i="8" s="1"/>
  <c r="Y53" i="6"/>
  <c r="Y53" i="8" s="1"/>
  <c r="T54" i="6"/>
  <c r="T54" i="8" s="1"/>
  <c r="X2" i="6"/>
  <c r="X2" i="8" s="1"/>
  <c r="S3" i="6"/>
  <c r="S3" i="8" s="1"/>
  <c r="AA3" i="6"/>
  <c r="AA3" i="8" s="1"/>
  <c r="V4" i="6"/>
  <c r="V4" i="8" s="1"/>
  <c r="AD4" i="6"/>
  <c r="AD4" i="8" s="1"/>
  <c r="Y5" i="6"/>
  <c r="Y5" i="8" s="1"/>
  <c r="T6" i="6"/>
  <c r="T6" i="8" s="1"/>
  <c r="AB6" i="6"/>
  <c r="AB6" i="8" s="1"/>
  <c r="W7" i="6"/>
  <c r="W7" i="8" s="1"/>
  <c r="R8" i="6"/>
  <c r="R8" i="8" s="1"/>
  <c r="Z8" i="6"/>
  <c r="Z8" i="8" s="1"/>
  <c r="U9" i="6"/>
  <c r="U9" i="8" s="1"/>
  <c r="AC9" i="6"/>
  <c r="AC9" i="8" s="1"/>
  <c r="X10" i="6"/>
  <c r="X10" i="8" s="1"/>
  <c r="S11" i="6"/>
  <c r="S11" i="8" s="1"/>
  <c r="AA11" i="6"/>
  <c r="AA11" i="8" s="1"/>
  <c r="V12" i="6"/>
  <c r="V12" i="8" s="1"/>
  <c r="AD12" i="6"/>
  <c r="AD12" i="8" s="1"/>
  <c r="Y13" i="6"/>
  <c r="Y13" i="8" s="1"/>
  <c r="T14" i="6"/>
  <c r="T14" i="8" s="1"/>
  <c r="AB14" i="6"/>
  <c r="AB14" i="8" s="1"/>
  <c r="W15" i="6"/>
  <c r="W15" i="8" s="1"/>
  <c r="R16" i="6"/>
  <c r="R16" i="8" s="1"/>
  <c r="Z16" i="6"/>
  <c r="Z16" i="8" s="1"/>
  <c r="U17" i="6"/>
  <c r="U17" i="8" s="1"/>
  <c r="AD17" i="6"/>
  <c r="AD17" i="8" s="1"/>
  <c r="Y18" i="6"/>
  <c r="Y18" i="8" s="1"/>
  <c r="T19" i="6"/>
  <c r="T19" i="8" s="1"/>
  <c r="AB19" i="6"/>
  <c r="AB19" i="8" s="1"/>
  <c r="W20" i="6"/>
  <c r="W20" i="8" s="1"/>
  <c r="R21" i="6"/>
  <c r="R21" i="8" s="1"/>
  <c r="Z21" i="6"/>
  <c r="Z21" i="8" s="1"/>
  <c r="U22" i="6"/>
  <c r="U22" i="8" s="1"/>
  <c r="AC22" i="6"/>
  <c r="AC22" i="8" s="1"/>
  <c r="X23" i="6"/>
  <c r="X23" i="8" s="1"/>
  <c r="S24" i="6"/>
  <c r="S24" i="8" s="1"/>
  <c r="AA24" i="6"/>
  <c r="AA24" i="8" s="1"/>
  <c r="V25" i="6"/>
  <c r="V25" i="8" s="1"/>
  <c r="AD25" i="6"/>
  <c r="AD25" i="8" s="1"/>
  <c r="Y26" i="6"/>
  <c r="Y26" i="8" s="1"/>
  <c r="T27" i="6"/>
  <c r="T27" i="8" s="1"/>
  <c r="AB27" i="6"/>
  <c r="AB27" i="8" s="1"/>
  <c r="W28" i="6"/>
  <c r="W28" i="8" s="1"/>
  <c r="R29" i="6"/>
  <c r="R29" i="8" s="1"/>
  <c r="Z29" i="6"/>
  <c r="Z29" i="8" s="1"/>
  <c r="U30" i="6"/>
  <c r="U30" i="8" s="1"/>
  <c r="AC30" i="6"/>
  <c r="AC30" i="8" s="1"/>
  <c r="X31" i="6"/>
  <c r="X31" i="8" s="1"/>
  <c r="S32" i="6"/>
  <c r="S32" i="8" s="1"/>
  <c r="AA32" i="6"/>
  <c r="AA32" i="8" s="1"/>
  <c r="V33" i="6"/>
  <c r="V33" i="8" s="1"/>
  <c r="AD33" i="6"/>
  <c r="AD33" i="8" s="1"/>
  <c r="Y34" i="6"/>
  <c r="Y34" i="8" s="1"/>
  <c r="T35" i="6"/>
  <c r="T35" i="8" s="1"/>
  <c r="AB35" i="6"/>
  <c r="AB35" i="8" s="1"/>
  <c r="W36" i="6"/>
  <c r="W36" i="8" s="1"/>
  <c r="R37" i="6"/>
  <c r="R37" i="8" s="1"/>
  <c r="Z37" i="6"/>
  <c r="Z37" i="8" s="1"/>
  <c r="U38" i="6"/>
  <c r="U38" i="8" s="1"/>
  <c r="AC38" i="6"/>
  <c r="AC38" i="8" s="1"/>
  <c r="X39" i="6"/>
  <c r="X39" i="8" s="1"/>
  <c r="S40" i="6"/>
  <c r="S40" i="8" s="1"/>
  <c r="AA40" i="6"/>
  <c r="AA40" i="8" s="1"/>
  <c r="V41" i="6"/>
  <c r="V41" i="8" s="1"/>
  <c r="AD41" i="6"/>
  <c r="AD41" i="8" s="1"/>
  <c r="Y42" i="6"/>
  <c r="Y42" i="8" s="1"/>
  <c r="T43" i="6"/>
  <c r="T43" i="8" s="1"/>
  <c r="AB43" i="6"/>
  <c r="AB43" i="8" s="1"/>
  <c r="W44" i="6"/>
  <c r="W44" i="8" s="1"/>
  <c r="R45" i="6"/>
  <c r="R45" i="8" s="1"/>
  <c r="Z45" i="6"/>
  <c r="Z45" i="8" s="1"/>
  <c r="U46" i="6"/>
  <c r="U46" i="8" s="1"/>
  <c r="AC46" i="6"/>
  <c r="AC46" i="8" s="1"/>
  <c r="X47" i="6"/>
  <c r="X47" i="8" s="1"/>
  <c r="S48" i="6"/>
  <c r="S48" i="8" s="1"/>
  <c r="AA48" i="6"/>
  <c r="AA48" i="8" s="1"/>
  <c r="V49" i="6"/>
  <c r="V49" i="8" s="1"/>
  <c r="AD49" i="6"/>
  <c r="AD49" i="8" s="1"/>
  <c r="Y50" i="6"/>
  <c r="Y50" i="8" s="1"/>
  <c r="T51" i="6"/>
  <c r="T51" i="8" s="1"/>
  <c r="AB51" i="6"/>
  <c r="AB51" i="8" s="1"/>
  <c r="W52" i="6"/>
  <c r="W52" i="8" s="1"/>
  <c r="R53" i="6"/>
  <c r="R53" i="8" s="1"/>
  <c r="Z53" i="6"/>
  <c r="Z53" i="8" s="1"/>
  <c r="U54" i="6"/>
  <c r="U54" i="8" s="1"/>
  <c r="V17" i="6"/>
  <c r="V17" i="8" s="1"/>
  <c r="Y2" i="6"/>
  <c r="Y2" i="8" s="1"/>
  <c r="T3" i="6"/>
  <c r="T3" i="8" s="1"/>
  <c r="AB3" i="6"/>
  <c r="AB3" i="8" s="1"/>
  <c r="W4" i="6"/>
  <c r="W4" i="8" s="1"/>
  <c r="R5" i="6"/>
  <c r="R5" i="8" s="1"/>
  <c r="Z5" i="6"/>
  <c r="Z5" i="8" s="1"/>
  <c r="U6" i="6"/>
  <c r="U6" i="8" s="1"/>
  <c r="AC6" i="6"/>
  <c r="AC6" i="8" s="1"/>
  <c r="R2" i="6"/>
  <c r="R2" i="8" s="1"/>
  <c r="Z2" i="6"/>
  <c r="Z2" i="8" s="1"/>
  <c r="U3" i="6"/>
  <c r="U3" i="8" s="1"/>
  <c r="AC3" i="6"/>
  <c r="AC3" i="8" s="1"/>
  <c r="X4" i="6"/>
  <c r="X4" i="8" s="1"/>
  <c r="S5" i="6"/>
  <c r="S5" i="8" s="1"/>
  <c r="AA5" i="6"/>
  <c r="AA5" i="8" s="1"/>
  <c r="V6" i="6"/>
  <c r="V6" i="8" s="1"/>
  <c r="AD6" i="6"/>
  <c r="AD6" i="8" s="1"/>
  <c r="Y7" i="6"/>
  <c r="Y7" i="8" s="1"/>
  <c r="T8" i="6"/>
  <c r="T8" i="8" s="1"/>
  <c r="AB8" i="6"/>
  <c r="AB8" i="8" s="1"/>
  <c r="W9" i="6"/>
  <c r="W9" i="8" s="1"/>
  <c r="R10" i="6"/>
  <c r="R10" i="8" s="1"/>
  <c r="Z10" i="6"/>
  <c r="Z10" i="8" s="1"/>
  <c r="U11" i="6"/>
  <c r="U11" i="8" s="1"/>
  <c r="AC11" i="6"/>
  <c r="AC11" i="8" s="1"/>
  <c r="X12" i="6"/>
  <c r="X12" i="8" s="1"/>
  <c r="S13" i="6"/>
  <c r="S13" i="8" s="1"/>
  <c r="AA13" i="6"/>
  <c r="AA13" i="8" s="1"/>
  <c r="V14" i="6"/>
  <c r="V14" i="8" s="1"/>
  <c r="AD14" i="6"/>
  <c r="AD14" i="8" s="1"/>
  <c r="Y15" i="6"/>
  <c r="Y15" i="8" s="1"/>
  <c r="T16" i="6"/>
  <c r="T16" i="8" s="1"/>
  <c r="AB16" i="6"/>
  <c r="AB16" i="8" s="1"/>
  <c r="X17" i="6"/>
  <c r="X17" i="8" s="1"/>
  <c r="S18" i="6"/>
  <c r="S18" i="8" s="1"/>
  <c r="AA18" i="6"/>
  <c r="AA18" i="8" s="1"/>
  <c r="V19" i="6"/>
  <c r="V19" i="8" s="1"/>
  <c r="AD19" i="6"/>
  <c r="AD19" i="8" s="1"/>
  <c r="Y20" i="6"/>
  <c r="Y20" i="8" s="1"/>
  <c r="T21" i="6"/>
  <c r="T21" i="8" s="1"/>
  <c r="AB21" i="6"/>
  <c r="AB21" i="8" s="1"/>
  <c r="W22" i="6"/>
  <c r="W22" i="8" s="1"/>
  <c r="R23" i="6"/>
  <c r="R23" i="8" s="1"/>
  <c r="Z23" i="6"/>
  <c r="Z23" i="8" s="1"/>
  <c r="U24" i="6"/>
  <c r="U24" i="8" s="1"/>
  <c r="AC24" i="6"/>
  <c r="AC24" i="8" s="1"/>
  <c r="X25" i="6"/>
  <c r="X25" i="8" s="1"/>
  <c r="S26" i="6"/>
  <c r="S26" i="8" s="1"/>
  <c r="AA26" i="6"/>
  <c r="AA26" i="8" s="1"/>
  <c r="V27" i="6"/>
  <c r="V27" i="8" s="1"/>
  <c r="AD27" i="6"/>
  <c r="AD27" i="8" s="1"/>
  <c r="Y28" i="6"/>
  <c r="Y28" i="8" s="1"/>
  <c r="T29" i="6"/>
  <c r="T29" i="8" s="1"/>
  <c r="AB29" i="6"/>
  <c r="AB29" i="8" s="1"/>
  <c r="W30" i="6"/>
  <c r="W30" i="8" s="1"/>
  <c r="R31" i="6"/>
  <c r="R31" i="8" s="1"/>
  <c r="Z31" i="6"/>
  <c r="Z31" i="8" s="1"/>
  <c r="U32" i="6"/>
  <c r="U32" i="8" s="1"/>
  <c r="AC32" i="6"/>
  <c r="AC32" i="8" s="1"/>
  <c r="X33" i="6"/>
  <c r="X33" i="8" s="1"/>
  <c r="S34" i="6"/>
  <c r="S34" i="8" s="1"/>
  <c r="AA34" i="6"/>
  <c r="AA34" i="8" s="1"/>
  <c r="V35" i="6"/>
  <c r="V35" i="8" s="1"/>
  <c r="AD35" i="6"/>
  <c r="AD35" i="8" s="1"/>
  <c r="Y36" i="6"/>
  <c r="Y36" i="8" s="1"/>
  <c r="T37" i="6"/>
  <c r="T37" i="8" s="1"/>
  <c r="AB37" i="6"/>
  <c r="AB37" i="8" s="1"/>
  <c r="W38" i="6"/>
  <c r="W38" i="8" s="1"/>
  <c r="R39" i="6"/>
  <c r="R39" i="8" s="1"/>
  <c r="Z39" i="6"/>
  <c r="Z39" i="8" s="1"/>
  <c r="U40" i="6"/>
  <c r="U40" i="8" s="1"/>
  <c r="AC40" i="6"/>
  <c r="AC40" i="8" s="1"/>
  <c r="X41" i="6"/>
  <c r="X41" i="8" s="1"/>
  <c r="S42" i="6"/>
  <c r="S42" i="8" s="1"/>
  <c r="AA42" i="6"/>
  <c r="AA42" i="8" s="1"/>
  <c r="V43" i="6"/>
  <c r="V43" i="8" s="1"/>
  <c r="AD43" i="6"/>
  <c r="AD43" i="8" s="1"/>
  <c r="Y44" i="6"/>
  <c r="Y44" i="8" s="1"/>
  <c r="T45" i="6"/>
  <c r="T45" i="8" s="1"/>
  <c r="AB45" i="6"/>
  <c r="AB45" i="8" s="1"/>
  <c r="W46" i="6"/>
  <c r="W46" i="8" s="1"/>
  <c r="R47" i="6"/>
  <c r="R47" i="8" s="1"/>
  <c r="Z47" i="6"/>
  <c r="Z47" i="8" s="1"/>
  <c r="U48" i="6"/>
  <c r="U48" i="8" s="1"/>
  <c r="AC48" i="6"/>
  <c r="AC48" i="8" s="1"/>
  <c r="X49" i="6"/>
  <c r="X49" i="8" s="1"/>
  <c r="S50" i="6"/>
  <c r="S50" i="8" s="1"/>
  <c r="AA50" i="6"/>
  <c r="AA50" i="8" s="1"/>
  <c r="V51" i="6"/>
  <c r="V51" i="8" s="1"/>
  <c r="AD51" i="6"/>
  <c r="AD51" i="8" s="1"/>
  <c r="Y52" i="6"/>
  <c r="Y52" i="8" s="1"/>
  <c r="T53" i="6"/>
  <c r="T53" i="8" s="1"/>
  <c r="AB53" i="6"/>
  <c r="AB53" i="8" s="1"/>
  <c r="AD2" i="6"/>
  <c r="AD2" i="8" s="1"/>
  <c r="AA4" i="6"/>
  <c r="AA4" i="8" s="1"/>
  <c r="X6" i="6"/>
  <c r="X6" i="8" s="1"/>
  <c r="AB7" i="6"/>
  <c r="AB7" i="8" s="1"/>
  <c r="R9" i="6"/>
  <c r="R9" i="8" s="1"/>
  <c r="T10" i="6"/>
  <c r="T10" i="8" s="1"/>
  <c r="T11" i="6"/>
  <c r="T11" i="8" s="1"/>
  <c r="S12" i="6"/>
  <c r="S12" i="8" s="1"/>
  <c r="T13" i="6"/>
  <c r="T13" i="8" s="1"/>
  <c r="R14" i="6"/>
  <c r="R14" i="8" s="1"/>
  <c r="S15" i="6"/>
  <c r="S15" i="8" s="1"/>
  <c r="S16" i="6"/>
  <c r="S16" i="8" s="1"/>
  <c r="R17" i="6"/>
  <c r="R17" i="8" s="1"/>
  <c r="T18" i="6"/>
  <c r="T18" i="8" s="1"/>
  <c r="R19" i="6"/>
  <c r="R19" i="8" s="1"/>
  <c r="S20" i="6"/>
  <c r="S20" i="8" s="1"/>
  <c r="S21" i="6"/>
  <c r="S21" i="8" s="1"/>
  <c r="R22" i="6"/>
  <c r="R22" i="8" s="1"/>
  <c r="S23" i="6"/>
  <c r="S23" i="8" s="1"/>
  <c r="AD23" i="6"/>
  <c r="AD23" i="8" s="1"/>
  <c r="R25" i="6"/>
  <c r="R25" i="8" s="1"/>
  <c r="R26" i="6"/>
  <c r="R26" i="8" s="1"/>
  <c r="AD26" i="6"/>
  <c r="AD26" i="8" s="1"/>
  <c r="R28" i="6"/>
  <c r="R28" i="8" s="1"/>
  <c r="AC28" i="6"/>
  <c r="AC28" i="8" s="1"/>
  <c r="AD29" i="6"/>
  <c r="AD29" i="8" s="1"/>
  <c r="AD30" i="6"/>
  <c r="AD30" i="8" s="1"/>
  <c r="AC31" i="6"/>
  <c r="AC31" i="8" s="1"/>
  <c r="AD32" i="6"/>
  <c r="AD32" i="8" s="1"/>
  <c r="AB33" i="6"/>
  <c r="AB33" i="8" s="1"/>
  <c r="AC34" i="6"/>
  <c r="AC34" i="8" s="1"/>
  <c r="AC35" i="6"/>
  <c r="AC35" i="8" s="1"/>
  <c r="AB36" i="6"/>
  <c r="AB36" i="8" s="1"/>
  <c r="AC37" i="6"/>
  <c r="AC37" i="8" s="1"/>
  <c r="AA38" i="6"/>
  <c r="AA38" i="8" s="1"/>
  <c r="AB39" i="6"/>
  <c r="AB39" i="8" s="1"/>
  <c r="AB40" i="6"/>
  <c r="AB40" i="8" s="1"/>
  <c r="AA41" i="6"/>
  <c r="AA41" i="8" s="1"/>
  <c r="AB42" i="6"/>
  <c r="AB42" i="8" s="1"/>
  <c r="Z43" i="6"/>
  <c r="Z43" i="8" s="1"/>
  <c r="AA44" i="6"/>
  <c r="AA44" i="8" s="1"/>
  <c r="AA45" i="6"/>
  <c r="AA45" i="8" s="1"/>
  <c r="Z46" i="6"/>
  <c r="Z46" i="8" s="1"/>
  <c r="W3" i="6"/>
  <c r="W3" i="8" s="1"/>
  <c r="AB4" i="6"/>
  <c r="AB4" i="8" s="1"/>
  <c r="Y6" i="6"/>
  <c r="Y6" i="8" s="1"/>
  <c r="AC7" i="6"/>
  <c r="AC7" i="8" s="1"/>
  <c r="S9" i="6"/>
  <c r="S9" i="8" s="1"/>
  <c r="U10" i="6"/>
  <c r="U10" i="8" s="1"/>
  <c r="V11" i="6"/>
  <c r="V11" i="8" s="1"/>
  <c r="T12" i="6"/>
  <c r="T12" i="8" s="1"/>
  <c r="U13" i="6"/>
  <c r="U13" i="8" s="1"/>
  <c r="U14" i="6"/>
  <c r="U14" i="8" s="1"/>
  <c r="T15" i="6"/>
  <c r="T15" i="8" s="1"/>
  <c r="U16" i="6"/>
  <c r="U16" i="8" s="1"/>
  <c r="S17" i="6"/>
  <c r="S17" i="8" s="1"/>
  <c r="U18" i="6"/>
  <c r="U18" i="8" s="1"/>
  <c r="U19" i="6"/>
  <c r="U19" i="8" s="1"/>
  <c r="T20" i="6"/>
  <c r="T20" i="8" s="1"/>
  <c r="U21" i="6"/>
  <c r="U21" i="8" s="1"/>
  <c r="S22" i="6"/>
  <c r="S22" i="8" s="1"/>
  <c r="T23" i="6"/>
  <c r="T23" i="8" s="1"/>
  <c r="T24" i="6"/>
  <c r="T24" i="8" s="1"/>
  <c r="S25" i="6"/>
  <c r="S25" i="8" s="1"/>
  <c r="T26" i="6"/>
  <c r="T26" i="8" s="1"/>
  <c r="R27" i="6"/>
  <c r="R27" i="8" s="1"/>
  <c r="S28" i="6"/>
  <c r="S28" i="8" s="1"/>
  <c r="S29" i="6"/>
  <c r="S29" i="8" s="1"/>
  <c r="R30" i="6"/>
  <c r="R30" i="8" s="1"/>
  <c r="S31" i="6"/>
  <c r="S31" i="8" s="1"/>
  <c r="AD31" i="6"/>
  <c r="AD31" i="8" s="1"/>
  <c r="R33" i="6"/>
  <c r="R33" i="8" s="1"/>
  <c r="R34" i="6"/>
  <c r="R34" i="8" s="1"/>
  <c r="AD34" i="6"/>
  <c r="AD34" i="8" s="1"/>
  <c r="R36" i="6"/>
  <c r="R36" i="8" s="1"/>
  <c r="AC36" i="6"/>
  <c r="AC36" i="8" s="1"/>
  <c r="AD37" i="6"/>
  <c r="AD37" i="8" s="1"/>
  <c r="AD38" i="6"/>
  <c r="AD38" i="8" s="1"/>
  <c r="AC39" i="6"/>
  <c r="AC39" i="8" s="1"/>
  <c r="AD40" i="6"/>
  <c r="AD40" i="8" s="1"/>
  <c r="AB41" i="6"/>
  <c r="AB41" i="8" s="1"/>
  <c r="AC42" i="6"/>
  <c r="AC42" i="8" s="1"/>
  <c r="AC43" i="6"/>
  <c r="AC43" i="8" s="1"/>
  <c r="AB44" i="6"/>
  <c r="AB44" i="8" s="1"/>
  <c r="AC45" i="6"/>
  <c r="AC45" i="8" s="1"/>
  <c r="AA46" i="6"/>
  <c r="AA46" i="8" s="1"/>
  <c r="AB47" i="6"/>
  <c r="AB47" i="8" s="1"/>
  <c r="AB48" i="6"/>
  <c r="AB48" i="8" s="1"/>
  <c r="AA49" i="6"/>
  <c r="AA49" i="8" s="1"/>
  <c r="AB50" i="6"/>
  <c r="AB50" i="8" s="1"/>
  <c r="Z51" i="6"/>
  <c r="Z51" i="8" s="1"/>
  <c r="AA52" i="6"/>
  <c r="AA52" i="8" s="1"/>
  <c r="AA53" i="6"/>
  <c r="AA53" i="8" s="1"/>
  <c r="Y54" i="6"/>
  <c r="Y54" i="8" s="1"/>
  <c r="T55" i="6"/>
  <c r="T55" i="8" s="1"/>
  <c r="AB55" i="6"/>
  <c r="AB55" i="8" s="1"/>
  <c r="W56" i="6"/>
  <c r="W56" i="8" s="1"/>
  <c r="R57" i="6"/>
  <c r="R57" i="8" s="1"/>
  <c r="Z57" i="6"/>
  <c r="Z57" i="8" s="1"/>
  <c r="U58" i="6"/>
  <c r="U58" i="8" s="1"/>
  <c r="AC58" i="6"/>
  <c r="AC58" i="8" s="1"/>
  <c r="X59" i="6"/>
  <c r="X59" i="8" s="1"/>
  <c r="S60" i="6"/>
  <c r="S60" i="8" s="1"/>
  <c r="AA60" i="6"/>
  <c r="AA60" i="8" s="1"/>
  <c r="V61" i="6"/>
  <c r="V61" i="8" s="1"/>
  <c r="AD61" i="6"/>
  <c r="AD61" i="8" s="1"/>
  <c r="Y62" i="6"/>
  <c r="Y62" i="8" s="1"/>
  <c r="T63" i="6"/>
  <c r="T63" i="8" s="1"/>
  <c r="AB63" i="6"/>
  <c r="AB63" i="8" s="1"/>
  <c r="W64" i="6"/>
  <c r="W64" i="8" s="1"/>
  <c r="R65" i="6"/>
  <c r="R65" i="8" s="1"/>
  <c r="Z65" i="6"/>
  <c r="Z65" i="8" s="1"/>
  <c r="U66" i="6"/>
  <c r="U66" i="8" s="1"/>
  <c r="AC66" i="6"/>
  <c r="AC66" i="8" s="1"/>
  <c r="X67" i="6"/>
  <c r="X67" i="8" s="1"/>
  <c r="S68" i="6"/>
  <c r="S68" i="8" s="1"/>
  <c r="AA68" i="6"/>
  <c r="AA68" i="8" s="1"/>
  <c r="V69" i="6"/>
  <c r="V69" i="8" s="1"/>
  <c r="AD69" i="6"/>
  <c r="AD69" i="8" s="1"/>
  <c r="Y70" i="6"/>
  <c r="Y70" i="8" s="1"/>
  <c r="T71" i="6"/>
  <c r="T71" i="8" s="1"/>
  <c r="AB71" i="6"/>
  <c r="AB71" i="8" s="1"/>
  <c r="W72" i="6"/>
  <c r="W72" i="8" s="1"/>
  <c r="R73" i="6"/>
  <c r="R73" i="8" s="1"/>
  <c r="Z73" i="6"/>
  <c r="Z73" i="8" s="1"/>
  <c r="U74" i="6"/>
  <c r="U74" i="8" s="1"/>
  <c r="AC74" i="6"/>
  <c r="AC74" i="8" s="1"/>
  <c r="X75" i="6"/>
  <c r="X75" i="8" s="1"/>
  <c r="X3" i="6"/>
  <c r="X3" i="8" s="1"/>
  <c r="U5" i="6"/>
  <c r="U5" i="8" s="1"/>
  <c r="Z6" i="6"/>
  <c r="Z6" i="8" s="1"/>
  <c r="S8" i="6"/>
  <c r="S8" i="8" s="1"/>
  <c r="V9" i="6"/>
  <c r="V9" i="8" s="1"/>
  <c r="V10" i="6"/>
  <c r="V10" i="8" s="1"/>
  <c r="W11" i="6"/>
  <c r="W11" i="8" s="1"/>
  <c r="W12" i="6"/>
  <c r="W12" i="8" s="1"/>
  <c r="V13" i="6"/>
  <c r="V13" i="8" s="1"/>
  <c r="W14" i="6"/>
  <c r="W14" i="8" s="1"/>
  <c r="U15" i="6"/>
  <c r="U15" i="8" s="1"/>
  <c r="V16" i="6"/>
  <c r="V16" i="8" s="1"/>
  <c r="W17" i="6"/>
  <c r="W17" i="8" s="1"/>
  <c r="V18" i="6"/>
  <c r="V18" i="8" s="1"/>
  <c r="W19" i="6"/>
  <c r="W19" i="8" s="1"/>
  <c r="U20" i="6"/>
  <c r="U20" i="8" s="1"/>
  <c r="V21" i="6"/>
  <c r="V21" i="8" s="1"/>
  <c r="V22" i="6"/>
  <c r="V22" i="8" s="1"/>
  <c r="U23" i="6"/>
  <c r="U23" i="8" s="1"/>
  <c r="V24" i="6"/>
  <c r="V24" i="8" s="1"/>
  <c r="T25" i="6"/>
  <c r="T25" i="8" s="1"/>
  <c r="U26" i="6"/>
  <c r="U26" i="8" s="1"/>
  <c r="U27" i="6"/>
  <c r="U27" i="8" s="1"/>
  <c r="T28" i="6"/>
  <c r="T28" i="8" s="1"/>
  <c r="U29" i="6"/>
  <c r="U29" i="8" s="1"/>
  <c r="S30" i="6"/>
  <c r="S30" i="8" s="1"/>
  <c r="T31" i="6"/>
  <c r="T31" i="8" s="1"/>
  <c r="T32" i="6"/>
  <c r="T32" i="8" s="1"/>
  <c r="S33" i="6"/>
  <c r="S33" i="8" s="1"/>
  <c r="T34" i="6"/>
  <c r="T34" i="8" s="1"/>
  <c r="R35" i="6"/>
  <c r="R35" i="8" s="1"/>
  <c r="S36" i="6"/>
  <c r="S36" i="8" s="1"/>
  <c r="S37" i="6"/>
  <c r="S37" i="8" s="1"/>
  <c r="R38" i="6"/>
  <c r="R38" i="8" s="1"/>
  <c r="S39" i="6"/>
  <c r="S39" i="8" s="1"/>
  <c r="AD39" i="6"/>
  <c r="AD39" i="8" s="1"/>
  <c r="R41" i="6"/>
  <c r="R41" i="8" s="1"/>
  <c r="R42" i="6"/>
  <c r="R42" i="8" s="1"/>
  <c r="AD42" i="6"/>
  <c r="AD42" i="8" s="1"/>
  <c r="R44" i="6"/>
  <c r="R44" i="8" s="1"/>
  <c r="AC44" i="6"/>
  <c r="AC44" i="8" s="1"/>
  <c r="AD45" i="6"/>
  <c r="AD45" i="8" s="1"/>
  <c r="Y3" i="6"/>
  <c r="Y3" i="8" s="1"/>
  <c r="V5" i="6"/>
  <c r="V5" i="8" s="1"/>
  <c r="S7" i="6"/>
  <c r="S7" i="8" s="1"/>
  <c r="V8" i="6"/>
  <c r="V8" i="8" s="1"/>
  <c r="Y9" i="6"/>
  <c r="Y9" i="8" s="1"/>
  <c r="Y10" i="6"/>
  <c r="Y10" i="8" s="1"/>
  <c r="X11" i="6"/>
  <c r="X11" i="8" s="1"/>
  <c r="Y12" i="6"/>
  <c r="Y12" i="8" s="1"/>
  <c r="W13" i="6"/>
  <c r="W13" i="8" s="1"/>
  <c r="X14" i="6"/>
  <c r="X14" i="8" s="1"/>
  <c r="X15" i="6"/>
  <c r="X15" i="8" s="1"/>
  <c r="W16" i="6"/>
  <c r="W16" i="8" s="1"/>
  <c r="Y17" i="6"/>
  <c r="Y17" i="8" s="1"/>
  <c r="W18" i="6"/>
  <c r="W18" i="8" s="1"/>
  <c r="X19" i="6"/>
  <c r="X19" i="8" s="1"/>
  <c r="X20" i="6"/>
  <c r="X20" i="8" s="1"/>
  <c r="W21" i="6"/>
  <c r="W21" i="8" s="1"/>
  <c r="X22" i="6"/>
  <c r="X22" i="8" s="1"/>
  <c r="V23" i="6"/>
  <c r="V23" i="8" s="1"/>
  <c r="W24" i="6"/>
  <c r="W24" i="8" s="1"/>
  <c r="W25" i="6"/>
  <c r="W25" i="8" s="1"/>
  <c r="V26" i="6"/>
  <c r="V26" i="8" s="1"/>
  <c r="W27" i="6"/>
  <c r="W27" i="8" s="1"/>
  <c r="U28" i="6"/>
  <c r="U28" i="8" s="1"/>
  <c r="V29" i="6"/>
  <c r="V29" i="8" s="1"/>
  <c r="V30" i="6"/>
  <c r="V30" i="8" s="1"/>
  <c r="U31" i="6"/>
  <c r="U31" i="8" s="1"/>
  <c r="V32" i="6"/>
  <c r="V32" i="8" s="1"/>
  <c r="T33" i="6"/>
  <c r="T33" i="8" s="1"/>
  <c r="U34" i="6"/>
  <c r="U34" i="8" s="1"/>
  <c r="U35" i="6"/>
  <c r="U35" i="8" s="1"/>
  <c r="T36" i="6"/>
  <c r="T36" i="8" s="1"/>
  <c r="U37" i="6"/>
  <c r="U37" i="8" s="1"/>
  <c r="S38" i="6"/>
  <c r="S38" i="8" s="1"/>
  <c r="T39" i="6"/>
  <c r="T39" i="8" s="1"/>
  <c r="T40" i="6"/>
  <c r="T40" i="8" s="1"/>
  <c r="S41" i="6"/>
  <c r="S41" i="8" s="1"/>
  <c r="T42" i="6"/>
  <c r="T42" i="8" s="1"/>
  <c r="R43" i="6"/>
  <c r="R43" i="8" s="1"/>
  <c r="S44" i="6"/>
  <c r="S44" i="8" s="1"/>
  <c r="S45" i="6"/>
  <c r="S45" i="8" s="1"/>
  <c r="R46" i="6"/>
  <c r="R46" i="8" s="1"/>
  <c r="S47" i="6"/>
  <c r="S47" i="8" s="1"/>
  <c r="AD47" i="6"/>
  <c r="AD47" i="8" s="1"/>
  <c r="R49" i="6"/>
  <c r="R49" i="8" s="1"/>
  <c r="R50" i="6"/>
  <c r="R50" i="8" s="1"/>
  <c r="AD50" i="6"/>
  <c r="AD50" i="8" s="1"/>
  <c r="R52" i="6"/>
  <c r="R52" i="8" s="1"/>
  <c r="AC52" i="6"/>
  <c r="AC52" i="8" s="1"/>
  <c r="AD53" i="6"/>
  <c r="AD53" i="8" s="1"/>
  <c r="AA54" i="6"/>
  <c r="AA54" i="8" s="1"/>
  <c r="V55" i="6"/>
  <c r="V55" i="8" s="1"/>
  <c r="AD55" i="6"/>
  <c r="AD55" i="8" s="1"/>
  <c r="Y56" i="6"/>
  <c r="Y56" i="8" s="1"/>
  <c r="T57" i="6"/>
  <c r="T57" i="8" s="1"/>
  <c r="AB57" i="6"/>
  <c r="AB57" i="8" s="1"/>
  <c r="W58" i="6"/>
  <c r="W58" i="8" s="1"/>
  <c r="R59" i="6"/>
  <c r="R59" i="8" s="1"/>
  <c r="Z59" i="6"/>
  <c r="Z59" i="8" s="1"/>
  <c r="U60" i="6"/>
  <c r="U60" i="8" s="1"/>
  <c r="AC60" i="6"/>
  <c r="AC60" i="8" s="1"/>
  <c r="X61" i="6"/>
  <c r="X61" i="8" s="1"/>
  <c r="S62" i="6"/>
  <c r="S62" i="8" s="1"/>
  <c r="AA62" i="6"/>
  <c r="AA62" i="8" s="1"/>
  <c r="V63" i="6"/>
  <c r="V63" i="8" s="1"/>
  <c r="AD63" i="6"/>
  <c r="AD63" i="8" s="1"/>
  <c r="Y64" i="6"/>
  <c r="Y64" i="8" s="1"/>
  <c r="T65" i="6"/>
  <c r="T65" i="8" s="1"/>
  <c r="AB65" i="6"/>
  <c r="AB65" i="8" s="1"/>
  <c r="W66" i="6"/>
  <c r="W66" i="8" s="1"/>
  <c r="R67" i="6"/>
  <c r="R67" i="8" s="1"/>
  <c r="Z67" i="6"/>
  <c r="Z67" i="8" s="1"/>
  <c r="U68" i="6"/>
  <c r="U68" i="8" s="1"/>
  <c r="AC68" i="6"/>
  <c r="AC68" i="8" s="1"/>
  <c r="X69" i="6"/>
  <c r="X69" i="8" s="1"/>
  <c r="S70" i="6"/>
  <c r="S70" i="8" s="1"/>
  <c r="AA70" i="6"/>
  <c r="AA70" i="8" s="1"/>
  <c r="V71" i="6"/>
  <c r="V71" i="8" s="1"/>
  <c r="AD71" i="6"/>
  <c r="AD71" i="8" s="1"/>
  <c r="Y72" i="6"/>
  <c r="Y72" i="8" s="1"/>
  <c r="T73" i="6"/>
  <c r="T73" i="8" s="1"/>
  <c r="AB73" i="6"/>
  <c r="AB73" i="8" s="1"/>
  <c r="W74" i="6"/>
  <c r="W74" i="8" s="1"/>
  <c r="R75" i="6"/>
  <c r="R75" i="8" s="1"/>
  <c r="Z75" i="6"/>
  <c r="Z75" i="8" s="1"/>
  <c r="R4" i="6"/>
  <c r="R4" i="8" s="1"/>
  <c r="W5" i="6"/>
  <c r="W5" i="8" s="1"/>
  <c r="T7" i="6"/>
  <c r="T7" i="8" s="1"/>
  <c r="W8" i="6"/>
  <c r="W8" i="8" s="1"/>
  <c r="Z9" i="6"/>
  <c r="Z9" i="8" s="1"/>
  <c r="AA10" i="6"/>
  <c r="AA10" i="8" s="1"/>
  <c r="Y11" i="6"/>
  <c r="Y11" i="8" s="1"/>
  <c r="Z12" i="6"/>
  <c r="Z12" i="8" s="1"/>
  <c r="Z13" i="6"/>
  <c r="Z13" i="8" s="1"/>
  <c r="Y14" i="6"/>
  <c r="Y14" i="8" s="1"/>
  <c r="Z15" i="6"/>
  <c r="Z15" i="8" s="1"/>
  <c r="X16" i="6"/>
  <c r="X16" i="8" s="1"/>
  <c r="Z17" i="6"/>
  <c r="Z17" i="8" s="1"/>
  <c r="Z18" i="6"/>
  <c r="Z18" i="8" s="1"/>
  <c r="Y19" i="6"/>
  <c r="Y19" i="8" s="1"/>
  <c r="Z20" i="6"/>
  <c r="Z20" i="8" s="1"/>
  <c r="X21" i="6"/>
  <c r="X21" i="8" s="1"/>
  <c r="Y22" i="6"/>
  <c r="Y22" i="8" s="1"/>
  <c r="Y23" i="6"/>
  <c r="Y23" i="8" s="1"/>
  <c r="X24" i="6"/>
  <c r="X24" i="8" s="1"/>
  <c r="Y25" i="6"/>
  <c r="Y25" i="8" s="1"/>
  <c r="W26" i="6"/>
  <c r="W26" i="8" s="1"/>
  <c r="X27" i="6"/>
  <c r="X27" i="8" s="1"/>
  <c r="X28" i="6"/>
  <c r="X28" i="8" s="1"/>
  <c r="W29" i="6"/>
  <c r="W29" i="8" s="1"/>
  <c r="X30" i="6"/>
  <c r="X30" i="8" s="1"/>
  <c r="V31" i="6"/>
  <c r="V31" i="8" s="1"/>
  <c r="W32" i="6"/>
  <c r="W32" i="8" s="1"/>
  <c r="W33" i="6"/>
  <c r="W33" i="8" s="1"/>
  <c r="V34" i="6"/>
  <c r="V34" i="8" s="1"/>
  <c r="W35" i="6"/>
  <c r="W35" i="8" s="1"/>
  <c r="U36" i="6"/>
  <c r="U36" i="8" s="1"/>
  <c r="V37" i="6"/>
  <c r="V37" i="8" s="1"/>
  <c r="V38" i="6"/>
  <c r="V38" i="8" s="1"/>
  <c r="U39" i="6"/>
  <c r="U39" i="8" s="1"/>
  <c r="V40" i="6"/>
  <c r="V40" i="8" s="1"/>
  <c r="T41" i="6"/>
  <c r="T41" i="8" s="1"/>
  <c r="U42" i="6"/>
  <c r="U42" i="8" s="1"/>
  <c r="U43" i="6"/>
  <c r="U43" i="8" s="1"/>
  <c r="T44" i="6"/>
  <c r="T44" i="8" s="1"/>
  <c r="U45" i="6"/>
  <c r="U45" i="8" s="1"/>
  <c r="S46" i="6"/>
  <c r="S46" i="8" s="1"/>
  <c r="T47" i="6"/>
  <c r="T47" i="8" s="1"/>
  <c r="T48" i="6"/>
  <c r="T48" i="8" s="1"/>
  <c r="S49" i="6"/>
  <c r="S49" i="8" s="1"/>
  <c r="T50" i="6"/>
  <c r="T50" i="8" s="1"/>
  <c r="R51" i="6"/>
  <c r="R51" i="8" s="1"/>
  <c r="S52" i="6"/>
  <c r="S52" i="8" s="1"/>
  <c r="S53" i="6"/>
  <c r="S53" i="8" s="1"/>
  <c r="R54" i="6"/>
  <c r="R54" i="8" s="1"/>
  <c r="AB54" i="6"/>
  <c r="AB54" i="8" s="1"/>
  <c r="W55" i="6"/>
  <c r="W55" i="8" s="1"/>
  <c r="R56" i="6"/>
  <c r="R56" i="8" s="1"/>
  <c r="Z56" i="6"/>
  <c r="Z56" i="8" s="1"/>
  <c r="U57" i="6"/>
  <c r="U57" i="8" s="1"/>
  <c r="AC57" i="6"/>
  <c r="AC57" i="8" s="1"/>
  <c r="X58" i="6"/>
  <c r="X58" i="8" s="1"/>
  <c r="S59" i="6"/>
  <c r="S59" i="8" s="1"/>
  <c r="AA59" i="6"/>
  <c r="AA59" i="8" s="1"/>
  <c r="V60" i="6"/>
  <c r="V60" i="8" s="1"/>
  <c r="AD60" i="6"/>
  <c r="AD60" i="8" s="1"/>
  <c r="Y61" i="6"/>
  <c r="Y61" i="8" s="1"/>
  <c r="T62" i="6"/>
  <c r="T62" i="8" s="1"/>
  <c r="AB62" i="6"/>
  <c r="AB62" i="8" s="1"/>
  <c r="W63" i="6"/>
  <c r="W63" i="8" s="1"/>
  <c r="R64" i="6"/>
  <c r="R64" i="8" s="1"/>
  <c r="Z64" i="6"/>
  <c r="Z64" i="8" s="1"/>
  <c r="U65" i="6"/>
  <c r="U65" i="8" s="1"/>
  <c r="AC65" i="6"/>
  <c r="AC65" i="8" s="1"/>
  <c r="X66" i="6"/>
  <c r="X66" i="8" s="1"/>
  <c r="S67" i="6"/>
  <c r="S67" i="8" s="1"/>
  <c r="AA67" i="6"/>
  <c r="AA67" i="8" s="1"/>
  <c r="V68" i="6"/>
  <c r="V68" i="8" s="1"/>
  <c r="AD68" i="6"/>
  <c r="AD68" i="8" s="1"/>
  <c r="Y69" i="6"/>
  <c r="Y69" i="8" s="1"/>
  <c r="T70" i="6"/>
  <c r="T70" i="8" s="1"/>
  <c r="AB70" i="6"/>
  <c r="AB70" i="8" s="1"/>
  <c r="W71" i="6"/>
  <c r="W71" i="8" s="1"/>
  <c r="R72" i="6"/>
  <c r="R72" i="8" s="1"/>
  <c r="Z72" i="6"/>
  <c r="Z72" i="8" s="1"/>
  <c r="U73" i="6"/>
  <c r="U73" i="8" s="1"/>
  <c r="AC73" i="6"/>
  <c r="AC73" i="8" s="1"/>
  <c r="X74" i="6"/>
  <c r="X74" i="8" s="1"/>
  <c r="S75" i="6"/>
  <c r="S75" i="8" s="1"/>
  <c r="AA75" i="6"/>
  <c r="AA75" i="8" s="1"/>
  <c r="S4" i="6"/>
  <c r="S4" i="8" s="1"/>
  <c r="AC5" i="6"/>
  <c r="AC5" i="8" s="1"/>
  <c r="U7" i="6"/>
  <c r="U7" i="8" s="1"/>
  <c r="X8" i="6"/>
  <c r="X8" i="8" s="1"/>
  <c r="AA9" i="6"/>
  <c r="AA9" i="8" s="1"/>
  <c r="AB10" i="6"/>
  <c r="AB10" i="8" s="1"/>
  <c r="AB11" i="6"/>
  <c r="AB11" i="8" s="1"/>
  <c r="AA12" i="6"/>
  <c r="AA12" i="8" s="1"/>
  <c r="AB13" i="6"/>
  <c r="AB13" i="8" s="1"/>
  <c r="Z14" i="6"/>
  <c r="Z14" i="8" s="1"/>
  <c r="AA15" i="6"/>
  <c r="AA15" i="8" s="1"/>
  <c r="AA16" i="6"/>
  <c r="AA16" i="8" s="1"/>
  <c r="AA17" i="6"/>
  <c r="AA17" i="8" s="1"/>
  <c r="AB18" i="6"/>
  <c r="AB18" i="8" s="1"/>
  <c r="Z19" i="6"/>
  <c r="Z19" i="8" s="1"/>
  <c r="AA20" i="6"/>
  <c r="AA20" i="8" s="1"/>
  <c r="AA21" i="6"/>
  <c r="AA21" i="8" s="1"/>
  <c r="Z22" i="6"/>
  <c r="Z22" i="8" s="1"/>
  <c r="AA23" i="6"/>
  <c r="AA23" i="8" s="1"/>
  <c r="Y24" i="6"/>
  <c r="Y24" i="8" s="1"/>
  <c r="Z25" i="6"/>
  <c r="Z25" i="8" s="1"/>
  <c r="Z26" i="6"/>
  <c r="Z26" i="8" s="1"/>
  <c r="Y27" i="6"/>
  <c r="Y27" i="8" s="1"/>
  <c r="Z28" i="6"/>
  <c r="Z28" i="8" s="1"/>
  <c r="X29" i="6"/>
  <c r="X29" i="8" s="1"/>
  <c r="Y30" i="6"/>
  <c r="Y30" i="8" s="1"/>
  <c r="Y31" i="6"/>
  <c r="Y31" i="8" s="1"/>
  <c r="X32" i="6"/>
  <c r="X32" i="8" s="1"/>
  <c r="Y33" i="6"/>
  <c r="Y33" i="8" s="1"/>
  <c r="W34" i="6"/>
  <c r="W34" i="8" s="1"/>
  <c r="X35" i="6"/>
  <c r="X35" i="8" s="1"/>
  <c r="X36" i="6"/>
  <c r="X36" i="8" s="1"/>
  <c r="W37" i="6"/>
  <c r="W37" i="8" s="1"/>
  <c r="X38" i="6"/>
  <c r="X38" i="8" s="1"/>
  <c r="V39" i="6"/>
  <c r="V39" i="8" s="1"/>
  <c r="W40" i="6"/>
  <c r="W40" i="8" s="1"/>
  <c r="W41" i="6"/>
  <c r="W41" i="8" s="1"/>
  <c r="V42" i="6"/>
  <c r="V42" i="8" s="1"/>
  <c r="W43" i="6"/>
  <c r="W43" i="8" s="1"/>
  <c r="U44" i="6"/>
  <c r="U44" i="8" s="1"/>
  <c r="V45" i="6"/>
  <c r="V45" i="8" s="1"/>
  <c r="V46" i="6"/>
  <c r="V46" i="8" s="1"/>
  <c r="U47" i="6"/>
  <c r="U47" i="8" s="1"/>
  <c r="V48" i="6"/>
  <c r="V48" i="8" s="1"/>
  <c r="T49" i="6"/>
  <c r="T49" i="8" s="1"/>
  <c r="U50" i="6"/>
  <c r="U50" i="8" s="1"/>
  <c r="U51" i="6"/>
  <c r="U51" i="8" s="1"/>
  <c r="T52" i="6"/>
  <c r="T52" i="8" s="1"/>
  <c r="U53" i="6"/>
  <c r="U53" i="8" s="1"/>
  <c r="S54" i="6"/>
  <c r="S54" i="8" s="1"/>
  <c r="AC54" i="6"/>
  <c r="AC54" i="8" s="1"/>
  <c r="X55" i="6"/>
  <c r="X55" i="8" s="1"/>
  <c r="S56" i="6"/>
  <c r="S56" i="8" s="1"/>
  <c r="AA56" i="6"/>
  <c r="AA56" i="8" s="1"/>
  <c r="V57" i="6"/>
  <c r="V57" i="8" s="1"/>
  <c r="AD57" i="6"/>
  <c r="AD57" i="8" s="1"/>
  <c r="Y58" i="6"/>
  <c r="Y58" i="8" s="1"/>
  <c r="T59" i="6"/>
  <c r="T59" i="8" s="1"/>
  <c r="AB59" i="6"/>
  <c r="AB59" i="8" s="1"/>
  <c r="W60" i="6"/>
  <c r="W60" i="8" s="1"/>
  <c r="R61" i="6"/>
  <c r="R61" i="8" s="1"/>
  <c r="Z61" i="6"/>
  <c r="Z61" i="8" s="1"/>
  <c r="U62" i="6"/>
  <c r="U62" i="8" s="1"/>
  <c r="AC62" i="6"/>
  <c r="AC62" i="8" s="1"/>
  <c r="X63" i="6"/>
  <c r="X63" i="8" s="1"/>
  <c r="S64" i="6"/>
  <c r="S64" i="8" s="1"/>
  <c r="AA64" i="6"/>
  <c r="AA64" i="8" s="1"/>
  <c r="V65" i="6"/>
  <c r="V65" i="8" s="1"/>
  <c r="AD65" i="6"/>
  <c r="AD65" i="8" s="1"/>
  <c r="Y66" i="6"/>
  <c r="Y66" i="8" s="1"/>
  <c r="T67" i="6"/>
  <c r="T67" i="8" s="1"/>
  <c r="AB67" i="6"/>
  <c r="AB67" i="8" s="1"/>
  <c r="W68" i="6"/>
  <c r="W68" i="8" s="1"/>
  <c r="R69" i="6"/>
  <c r="R69" i="8" s="1"/>
  <c r="Z69" i="6"/>
  <c r="Z69" i="8" s="1"/>
  <c r="U70" i="6"/>
  <c r="U70" i="8" s="1"/>
  <c r="AC70" i="6"/>
  <c r="AC70" i="8" s="1"/>
  <c r="X71" i="6"/>
  <c r="X71" i="8" s="1"/>
  <c r="S72" i="6"/>
  <c r="S72" i="8" s="1"/>
  <c r="AA72" i="6"/>
  <c r="AA72" i="8" s="1"/>
  <c r="V73" i="6"/>
  <c r="V73" i="8" s="1"/>
  <c r="AD73" i="6"/>
  <c r="AD73" i="8" s="1"/>
  <c r="Y74" i="6"/>
  <c r="Y74" i="8" s="1"/>
  <c r="T75" i="6"/>
  <c r="T75" i="8" s="1"/>
  <c r="AB75" i="6"/>
  <c r="AB75" i="8" s="1"/>
  <c r="AC2" i="6"/>
  <c r="AC2" i="8" s="1"/>
  <c r="Z4" i="6"/>
  <c r="Z4" i="8" s="1"/>
  <c r="R6" i="6"/>
  <c r="R6" i="8" s="1"/>
  <c r="AA7" i="6"/>
  <c r="AA7" i="8" s="1"/>
  <c r="AD8" i="6"/>
  <c r="AD8" i="8" s="1"/>
  <c r="S10" i="6"/>
  <c r="S10" i="8" s="1"/>
  <c r="AD10" i="6"/>
  <c r="AD10" i="8" s="1"/>
  <c r="R12" i="6"/>
  <c r="R12" i="8" s="1"/>
  <c r="R13" i="6"/>
  <c r="R13" i="8" s="1"/>
  <c r="AD13" i="6"/>
  <c r="AD13" i="8" s="1"/>
  <c r="R15" i="6"/>
  <c r="R15" i="8" s="1"/>
  <c r="AC15" i="6"/>
  <c r="AC15" i="8" s="1"/>
  <c r="AD16" i="6"/>
  <c r="AD16" i="8" s="1"/>
  <c r="R18" i="6"/>
  <c r="R18" i="8" s="1"/>
  <c r="AD18" i="6"/>
  <c r="AD18" i="8" s="1"/>
  <c r="R20" i="6"/>
  <c r="R20" i="8" s="1"/>
  <c r="AC20" i="6"/>
  <c r="AC20" i="8" s="1"/>
  <c r="AD21" i="6"/>
  <c r="AD21" i="8" s="1"/>
  <c r="AD22" i="6"/>
  <c r="AD22" i="8" s="1"/>
  <c r="AC23" i="6"/>
  <c r="AC23" i="8" s="1"/>
  <c r="AD24" i="6"/>
  <c r="AD24" i="8" s="1"/>
  <c r="AB25" i="6"/>
  <c r="AB25" i="8" s="1"/>
  <c r="AC26" i="6"/>
  <c r="AC26" i="8" s="1"/>
  <c r="AC27" i="6"/>
  <c r="AC27" i="8" s="1"/>
  <c r="AB28" i="6"/>
  <c r="AB28" i="8" s="1"/>
  <c r="AC29" i="6"/>
  <c r="AC29" i="8" s="1"/>
  <c r="AA30" i="6"/>
  <c r="AA30" i="8" s="1"/>
  <c r="AB31" i="6"/>
  <c r="AB31" i="8" s="1"/>
  <c r="AB32" i="6"/>
  <c r="AB32" i="8" s="1"/>
  <c r="AA33" i="6"/>
  <c r="AA33" i="8" s="1"/>
  <c r="AB34" i="6"/>
  <c r="AB34" i="8" s="1"/>
  <c r="Z35" i="6"/>
  <c r="Z35" i="8" s="1"/>
  <c r="AA36" i="6"/>
  <c r="AA36" i="8" s="1"/>
  <c r="AA37" i="6"/>
  <c r="AA37" i="8" s="1"/>
  <c r="Z38" i="6"/>
  <c r="Z38" i="8" s="1"/>
  <c r="AA39" i="6"/>
  <c r="AA39" i="8" s="1"/>
  <c r="Y40" i="6"/>
  <c r="Y40" i="8" s="1"/>
  <c r="Z41" i="6"/>
  <c r="Z41" i="8" s="1"/>
  <c r="Z42" i="6"/>
  <c r="Z42" i="8" s="1"/>
  <c r="Y43" i="6"/>
  <c r="Y43" i="8" s="1"/>
  <c r="Z44" i="6"/>
  <c r="Z44" i="8" s="1"/>
  <c r="X45" i="6"/>
  <c r="X45" i="8" s="1"/>
  <c r="Y46" i="6"/>
  <c r="Y46" i="8" s="1"/>
  <c r="Y47" i="6"/>
  <c r="Y47" i="8" s="1"/>
  <c r="X48" i="6"/>
  <c r="X48" i="8" s="1"/>
  <c r="Y49" i="6"/>
  <c r="Y49" i="8" s="1"/>
  <c r="W50" i="6"/>
  <c r="W50" i="8" s="1"/>
  <c r="X51" i="6"/>
  <c r="X51" i="8" s="1"/>
  <c r="X52" i="6"/>
  <c r="X52" i="8" s="1"/>
  <c r="W53" i="6"/>
  <c r="W53" i="8" s="1"/>
  <c r="W54" i="6"/>
  <c r="W54" i="8" s="1"/>
  <c r="R55" i="6"/>
  <c r="R55" i="8" s="1"/>
  <c r="Z55" i="6"/>
  <c r="Z55" i="8" s="1"/>
  <c r="U56" i="6"/>
  <c r="U56" i="8" s="1"/>
  <c r="AC56" i="6"/>
  <c r="AC56" i="8" s="1"/>
  <c r="X57" i="6"/>
  <c r="X57" i="8" s="1"/>
  <c r="S58" i="6"/>
  <c r="S58" i="8" s="1"/>
  <c r="AA58" i="6"/>
  <c r="AA58" i="8" s="1"/>
  <c r="V59" i="6"/>
  <c r="V59" i="8" s="1"/>
  <c r="AD59" i="6"/>
  <c r="AD59" i="8" s="1"/>
  <c r="Y60" i="6"/>
  <c r="Y60" i="8" s="1"/>
  <c r="T61" i="6"/>
  <c r="T61" i="8" s="1"/>
  <c r="AB61" i="6"/>
  <c r="AB61" i="8" s="1"/>
  <c r="W62" i="6"/>
  <c r="W62" i="8" s="1"/>
  <c r="R63" i="6"/>
  <c r="R63" i="8" s="1"/>
  <c r="Z63" i="6"/>
  <c r="Z63" i="8" s="1"/>
  <c r="U64" i="6"/>
  <c r="U64" i="8" s="1"/>
  <c r="AC64" i="6"/>
  <c r="AC64" i="8" s="1"/>
  <c r="X65" i="6"/>
  <c r="X65" i="8" s="1"/>
  <c r="S66" i="6"/>
  <c r="S66" i="8" s="1"/>
  <c r="AA66" i="6"/>
  <c r="AA66" i="8" s="1"/>
  <c r="V67" i="6"/>
  <c r="V67" i="8" s="1"/>
  <c r="AD67" i="6"/>
  <c r="AD67" i="8" s="1"/>
  <c r="Y68" i="6"/>
  <c r="Y68" i="8" s="1"/>
  <c r="T69" i="6"/>
  <c r="T69" i="8" s="1"/>
  <c r="AB69" i="6"/>
  <c r="AB69" i="8" s="1"/>
  <c r="W70" i="6"/>
  <c r="W70" i="8" s="1"/>
  <c r="R71" i="6"/>
  <c r="R71" i="8" s="1"/>
  <c r="Z71" i="6"/>
  <c r="Z71" i="8" s="1"/>
  <c r="U72" i="6"/>
  <c r="U72" i="8" s="1"/>
  <c r="AC72" i="6"/>
  <c r="AC72" i="8" s="1"/>
  <c r="X73" i="6"/>
  <c r="X73" i="8" s="1"/>
  <c r="S74" i="6"/>
  <c r="S74" i="8" s="1"/>
  <c r="AA74" i="6"/>
  <c r="AA74" i="8" s="1"/>
  <c r="V75" i="6"/>
  <c r="V75" i="8" s="1"/>
  <c r="AD75" i="6"/>
  <c r="AD75" i="8" s="1"/>
  <c r="Q99" i="6"/>
  <c r="Q99" i="8" s="1"/>
  <c r="Q91" i="6"/>
  <c r="Q91" i="8" s="1"/>
  <c r="Q83" i="6"/>
  <c r="Q83" i="8" s="1"/>
  <c r="Q75" i="6"/>
  <c r="Q75" i="8" s="1"/>
  <c r="Q67" i="6"/>
  <c r="Q67" i="8" s="1"/>
  <c r="Q59" i="6"/>
  <c r="Q59" i="8" s="1"/>
  <c r="Q51" i="6"/>
  <c r="Q51" i="8" s="1"/>
  <c r="Q43" i="6"/>
  <c r="Q43" i="8" s="1"/>
  <c r="Q35" i="6"/>
  <c r="Q35" i="8" s="1"/>
  <c r="Q27" i="6"/>
  <c r="Q27" i="8" s="1"/>
  <c r="Q19" i="6"/>
  <c r="Q19" i="8" s="1"/>
  <c r="Q11" i="6"/>
  <c r="Q11" i="8" s="1"/>
  <c r="Q3" i="6"/>
  <c r="Q3" i="8" s="1"/>
  <c r="W101" i="6"/>
  <c r="W101" i="8" s="1"/>
  <c r="AB100" i="6"/>
  <c r="AB100" i="8" s="1"/>
  <c r="T100" i="6"/>
  <c r="T100" i="8" s="1"/>
  <c r="Y99" i="6"/>
  <c r="Y99" i="8" s="1"/>
  <c r="AD98" i="6"/>
  <c r="AD98" i="8" s="1"/>
  <c r="V98" i="6"/>
  <c r="V98" i="8" s="1"/>
  <c r="AA97" i="6"/>
  <c r="AA97" i="8" s="1"/>
  <c r="S97" i="6"/>
  <c r="S97" i="8" s="1"/>
  <c r="X96" i="6"/>
  <c r="X96" i="8" s="1"/>
  <c r="AC95" i="6"/>
  <c r="AC95" i="8" s="1"/>
  <c r="U95" i="6"/>
  <c r="U95" i="8" s="1"/>
  <c r="Z94" i="6"/>
  <c r="Z94" i="8" s="1"/>
  <c r="R94" i="6"/>
  <c r="R94" i="8" s="1"/>
  <c r="W93" i="6"/>
  <c r="W93" i="8" s="1"/>
  <c r="AB92" i="6"/>
  <c r="AB92" i="8" s="1"/>
  <c r="T92" i="6"/>
  <c r="T92" i="8" s="1"/>
  <c r="Y91" i="6"/>
  <c r="Y91" i="8" s="1"/>
  <c r="AD90" i="6"/>
  <c r="AD90" i="8" s="1"/>
  <c r="V90" i="6"/>
  <c r="V90" i="8" s="1"/>
  <c r="AA89" i="6"/>
  <c r="AA89" i="8" s="1"/>
  <c r="S89" i="6"/>
  <c r="S89" i="8" s="1"/>
  <c r="X88" i="6"/>
  <c r="X88" i="8" s="1"/>
  <c r="AC87" i="6"/>
  <c r="AC87" i="8" s="1"/>
  <c r="U87" i="6"/>
  <c r="U87" i="8" s="1"/>
  <c r="Z86" i="6"/>
  <c r="Z86" i="8" s="1"/>
  <c r="R86" i="6"/>
  <c r="R86" i="8" s="1"/>
  <c r="W85" i="6"/>
  <c r="W85" i="8" s="1"/>
  <c r="AB84" i="6"/>
  <c r="AB84" i="8" s="1"/>
  <c r="T84" i="6"/>
  <c r="T84" i="8" s="1"/>
  <c r="Y83" i="6"/>
  <c r="Y83" i="8" s="1"/>
  <c r="AD82" i="6"/>
  <c r="AD82" i="8" s="1"/>
  <c r="V82" i="6"/>
  <c r="V82" i="8" s="1"/>
  <c r="AA81" i="6"/>
  <c r="AA81" i="8" s="1"/>
  <c r="S81" i="6"/>
  <c r="S81" i="8" s="1"/>
  <c r="X80" i="6"/>
  <c r="X80" i="8" s="1"/>
  <c r="AC79" i="6"/>
  <c r="AC79" i="8" s="1"/>
  <c r="U79" i="6"/>
  <c r="U79" i="8" s="1"/>
  <c r="Z78" i="6"/>
  <c r="Z78" i="8" s="1"/>
  <c r="R78" i="6"/>
  <c r="R78" i="8" s="1"/>
  <c r="W77" i="6"/>
  <c r="W77" i="8" s="1"/>
  <c r="AB76" i="6"/>
  <c r="AB76" i="8" s="1"/>
  <c r="T76" i="6"/>
  <c r="T76" i="8" s="1"/>
  <c r="AB74" i="6"/>
  <c r="AB74" i="8" s="1"/>
  <c r="S73" i="6"/>
  <c r="S73" i="8" s="1"/>
  <c r="Y71" i="6"/>
  <c r="Y71" i="8" s="1"/>
  <c r="AC69" i="6"/>
  <c r="AC69" i="8" s="1"/>
  <c r="T68" i="6"/>
  <c r="T68" i="8" s="1"/>
  <c r="Z66" i="6"/>
  <c r="Z66" i="8" s="1"/>
  <c r="AD64" i="6"/>
  <c r="AD64" i="8" s="1"/>
  <c r="U63" i="6"/>
  <c r="U63" i="8" s="1"/>
  <c r="AA61" i="6"/>
  <c r="AA61" i="8" s="1"/>
  <c r="R60" i="6"/>
  <c r="R60" i="8" s="1"/>
  <c r="V58" i="6"/>
  <c r="V58" i="8" s="1"/>
  <c r="AB56" i="6"/>
  <c r="AB56" i="8" s="1"/>
  <c r="S55" i="6"/>
  <c r="S55" i="8" s="1"/>
  <c r="AB52" i="6"/>
  <c r="AB52" i="8" s="1"/>
  <c r="V50" i="6"/>
  <c r="V50" i="8" s="1"/>
  <c r="AA47" i="6"/>
  <c r="AA47" i="8" s="1"/>
  <c r="Y41" i="6"/>
  <c r="Y41" i="8" s="1"/>
  <c r="Z33" i="6"/>
  <c r="Z33" i="8" s="1"/>
  <c r="AA25" i="6"/>
  <c r="AA25" i="8" s="1"/>
  <c r="AB17" i="6"/>
  <c r="AB17" i="8" s="1"/>
  <c r="AD9" i="6"/>
  <c r="AD9" i="8" s="1"/>
  <c r="Q98" i="6"/>
  <c r="Q98" i="8" s="1"/>
  <c r="Q90" i="6"/>
  <c r="Q90" i="8" s="1"/>
  <c r="Q82" i="6"/>
  <c r="Q82" i="8" s="1"/>
  <c r="Q74" i="6"/>
  <c r="Q74" i="8" s="1"/>
  <c r="Q66" i="6"/>
  <c r="Q66" i="8" s="1"/>
  <c r="Q58" i="6"/>
  <c r="Q58" i="8" s="1"/>
  <c r="Q50" i="6"/>
  <c r="Q50" i="8" s="1"/>
  <c r="Q42" i="6"/>
  <c r="Q42" i="8" s="1"/>
  <c r="Q34" i="6"/>
  <c r="Q34" i="8" s="1"/>
  <c r="Q26" i="6"/>
  <c r="Q26" i="8" s="1"/>
  <c r="Q18" i="6"/>
  <c r="Q18" i="8" s="1"/>
  <c r="Q10" i="6"/>
  <c r="Q10" i="8" s="1"/>
  <c r="AD101" i="6"/>
  <c r="AD101" i="8" s="1"/>
  <c r="V101" i="6"/>
  <c r="V101" i="8" s="1"/>
  <c r="AA100" i="6"/>
  <c r="AA100" i="8" s="1"/>
  <c r="S100" i="6"/>
  <c r="S100" i="8" s="1"/>
  <c r="X99" i="6"/>
  <c r="X99" i="8" s="1"/>
  <c r="AC98" i="6"/>
  <c r="AC98" i="8" s="1"/>
  <c r="U98" i="6"/>
  <c r="U98" i="8" s="1"/>
  <c r="Z97" i="6"/>
  <c r="Z97" i="8" s="1"/>
  <c r="R97" i="6"/>
  <c r="R97" i="8" s="1"/>
  <c r="W96" i="6"/>
  <c r="W96" i="8" s="1"/>
  <c r="AB95" i="6"/>
  <c r="AB95" i="8" s="1"/>
  <c r="T95" i="6"/>
  <c r="T95" i="8" s="1"/>
  <c r="Y94" i="6"/>
  <c r="Y94" i="8" s="1"/>
  <c r="AD93" i="6"/>
  <c r="AD93" i="8" s="1"/>
  <c r="V93" i="6"/>
  <c r="V93" i="8" s="1"/>
  <c r="AA92" i="6"/>
  <c r="AA92" i="8" s="1"/>
  <c r="S92" i="6"/>
  <c r="S92" i="8" s="1"/>
  <c r="X91" i="6"/>
  <c r="X91" i="8" s="1"/>
  <c r="AC90" i="6"/>
  <c r="AC90" i="8" s="1"/>
  <c r="U90" i="6"/>
  <c r="U90" i="8" s="1"/>
  <c r="Z89" i="6"/>
  <c r="Z89" i="8" s="1"/>
  <c r="R89" i="6"/>
  <c r="R89" i="8" s="1"/>
  <c r="W88" i="6"/>
  <c r="W88" i="8" s="1"/>
  <c r="AB87" i="6"/>
  <c r="AB87" i="8" s="1"/>
  <c r="T87" i="6"/>
  <c r="T87" i="8" s="1"/>
  <c r="Y86" i="6"/>
  <c r="Y86" i="8" s="1"/>
  <c r="AD85" i="6"/>
  <c r="AD85" i="8" s="1"/>
  <c r="V85" i="6"/>
  <c r="V85" i="8" s="1"/>
  <c r="AA84" i="6"/>
  <c r="AA84" i="8" s="1"/>
  <c r="S84" i="6"/>
  <c r="S84" i="8" s="1"/>
  <c r="X83" i="6"/>
  <c r="X83" i="8" s="1"/>
  <c r="AC82" i="6"/>
  <c r="AC82" i="8" s="1"/>
  <c r="U82" i="6"/>
  <c r="U82" i="8" s="1"/>
  <c r="Z81" i="6"/>
  <c r="Z81" i="8" s="1"/>
  <c r="R81" i="6"/>
  <c r="R81" i="8" s="1"/>
  <c r="W80" i="6"/>
  <c r="W80" i="8" s="1"/>
  <c r="AB79" i="6"/>
  <c r="AB79" i="8" s="1"/>
  <c r="T79" i="6"/>
  <c r="T79" i="8" s="1"/>
  <c r="Y78" i="6"/>
  <c r="Y78" i="8" s="1"/>
  <c r="AD77" i="6"/>
  <c r="AD77" i="8" s="1"/>
  <c r="V77" i="6"/>
  <c r="V77" i="8" s="1"/>
  <c r="AA76" i="6"/>
  <c r="AA76" i="8" s="1"/>
  <c r="S76" i="6"/>
  <c r="S76" i="8" s="1"/>
  <c r="Z74" i="6"/>
  <c r="Z74" i="8" s="1"/>
  <c r="AD72" i="6"/>
  <c r="AD72" i="8" s="1"/>
  <c r="U71" i="6"/>
  <c r="U71" i="8" s="1"/>
  <c r="AA69" i="6"/>
  <c r="AA69" i="8" s="1"/>
  <c r="R68" i="6"/>
  <c r="R68" i="8" s="1"/>
  <c r="V66" i="6"/>
  <c r="V66" i="8" s="1"/>
  <c r="AB64" i="6"/>
  <c r="AB64" i="8" s="1"/>
  <c r="S63" i="6"/>
  <c r="S63" i="8" s="1"/>
  <c r="W61" i="6"/>
  <c r="W61" i="8" s="1"/>
  <c r="AC59" i="6"/>
  <c r="AC59" i="8" s="1"/>
  <c r="T58" i="6"/>
  <c r="T58" i="8" s="1"/>
  <c r="X56" i="6"/>
  <c r="X56" i="8" s="1"/>
  <c r="AD54" i="6"/>
  <c r="AD54" i="8" s="1"/>
  <c r="Z52" i="6"/>
  <c r="Z52" i="8" s="1"/>
  <c r="AB49" i="6"/>
  <c r="AB49" i="8" s="1"/>
  <c r="V47" i="6"/>
  <c r="V47" i="8" s="1"/>
  <c r="X40" i="6"/>
  <c r="X40" i="8" s="1"/>
  <c r="Y32" i="6"/>
  <c r="Y32" i="8" s="1"/>
  <c r="AB24" i="6"/>
  <c r="AB24" i="8" s="1"/>
  <c r="AC16" i="6"/>
  <c r="AC16" i="8" s="1"/>
  <c r="AA8" i="6"/>
  <c r="AA8" i="8" s="1"/>
  <c r="Q97" i="6"/>
  <c r="Q97" i="8" s="1"/>
  <c r="Q89" i="6"/>
  <c r="Q89" i="8" s="1"/>
  <c r="Q81" i="6"/>
  <c r="Q81" i="8" s="1"/>
  <c r="Q73" i="6"/>
  <c r="Q73" i="8" s="1"/>
  <c r="Q65" i="6"/>
  <c r="Q65" i="8" s="1"/>
  <c r="Q57" i="6"/>
  <c r="Q57" i="8" s="1"/>
  <c r="Q49" i="6"/>
  <c r="Q49" i="8" s="1"/>
  <c r="Q41" i="6"/>
  <c r="Q41" i="8" s="1"/>
  <c r="Q33" i="6"/>
  <c r="Q33" i="8" s="1"/>
  <c r="Q25" i="6"/>
  <c r="Q25" i="8" s="1"/>
  <c r="Q17" i="6"/>
  <c r="Q17" i="8" s="1"/>
  <c r="Q9" i="6"/>
  <c r="Q9" i="8" s="1"/>
  <c r="AC101" i="6"/>
  <c r="AC101" i="8" s="1"/>
  <c r="U101" i="6"/>
  <c r="U101" i="8" s="1"/>
  <c r="Z100" i="6"/>
  <c r="Z100" i="8" s="1"/>
  <c r="R100" i="6"/>
  <c r="R100" i="8" s="1"/>
  <c r="W99" i="6"/>
  <c r="W99" i="8" s="1"/>
  <c r="AB98" i="6"/>
  <c r="AB98" i="8" s="1"/>
  <c r="T98" i="6"/>
  <c r="T98" i="8" s="1"/>
  <c r="Y97" i="6"/>
  <c r="Y97" i="8" s="1"/>
  <c r="AD96" i="6"/>
  <c r="AD96" i="8" s="1"/>
  <c r="V96" i="6"/>
  <c r="V96" i="8" s="1"/>
  <c r="AA95" i="6"/>
  <c r="AA95" i="8" s="1"/>
  <c r="S95" i="6"/>
  <c r="S95" i="8" s="1"/>
  <c r="X94" i="6"/>
  <c r="X94" i="8" s="1"/>
  <c r="AC93" i="6"/>
  <c r="AC93" i="8" s="1"/>
  <c r="U93" i="6"/>
  <c r="U93" i="8" s="1"/>
  <c r="Z92" i="6"/>
  <c r="Z92" i="8" s="1"/>
  <c r="R92" i="6"/>
  <c r="R92" i="8" s="1"/>
  <c r="W91" i="6"/>
  <c r="W91" i="8" s="1"/>
  <c r="AB90" i="6"/>
  <c r="AB90" i="8" s="1"/>
  <c r="T90" i="6"/>
  <c r="T90" i="8" s="1"/>
  <c r="Y89" i="6"/>
  <c r="Y89" i="8" s="1"/>
  <c r="AD88" i="6"/>
  <c r="AD88" i="8" s="1"/>
  <c r="V88" i="6"/>
  <c r="V88" i="8" s="1"/>
  <c r="AA87" i="6"/>
  <c r="AA87" i="8" s="1"/>
  <c r="S87" i="6"/>
  <c r="S87" i="8" s="1"/>
  <c r="X86" i="6"/>
  <c r="X86" i="8" s="1"/>
  <c r="AC85" i="6"/>
  <c r="AC85" i="8" s="1"/>
  <c r="U85" i="6"/>
  <c r="U85" i="8" s="1"/>
  <c r="Z84" i="6"/>
  <c r="Z84" i="8" s="1"/>
  <c r="R84" i="6"/>
  <c r="R84" i="8" s="1"/>
  <c r="W83" i="6"/>
  <c r="W83" i="8" s="1"/>
  <c r="AB82" i="6"/>
  <c r="AB82" i="8" s="1"/>
  <c r="T82" i="6"/>
  <c r="T82" i="8" s="1"/>
  <c r="Y81" i="6"/>
  <c r="Y81" i="8" s="1"/>
  <c r="AD80" i="6"/>
  <c r="AD80" i="8" s="1"/>
  <c r="V80" i="6"/>
  <c r="V80" i="8" s="1"/>
  <c r="AA79" i="6"/>
  <c r="AA79" i="8" s="1"/>
  <c r="S79" i="6"/>
  <c r="S79" i="8" s="1"/>
  <c r="X78" i="6"/>
  <c r="X78" i="8" s="1"/>
  <c r="AC77" i="6"/>
  <c r="AC77" i="8" s="1"/>
  <c r="U77" i="6"/>
  <c r="U77" i="8" s="1"/>
  <c r="Z76" i="6"/>
  <c r="Z76" i="8" s="1"/>
  <c r="R76" i="6"/>
  <c r="R76" i="8" s="1"/>
  <c r="V74" i="6"/>
  <c r="V74" i="8" s="1"/>
  <c r="AB72" i="6"/>
  <c r="AB72" i="8" s="1"/>
  <c r="S71" i="6"/>
  <c r="S71" i="8" s="1"/>
  <c r="W69" i="6"/>
  <c r="W69" i="8" s="1"/>
  <c r="AC67" i="6"/>
  <c r="AC67" i="8" s="1"/>
  <c r="T66" i="6"/>
  <c r="T66" i="8" s="1"/>
  <c r="X64" i="6"/>
  <c r="X64" i="8" s="1"/>
  <c r="AD62" i="6"/>
  <c r="AD62" i="8" s="1"/>
  <c r="U61" i="6"/>
  <c r="U61" i="8" s="1"/>
  <c r="Y59" i="6"/>
  <c r="Y59" i="8" s="1"/>
  <c r="R58" i="6"/>
  <c r="R58" i="8" s="1"/>
  <c r="V56" i="6"/>
  <c r="V56" i="8" s="1"/>
  <c r="Z54" i="6"/>
  <c r="Z54" i="8" s="1"/>
  <c r="U52" i="6"/>
  <c r="U52" i="8" s="1"/>
  <c r="Z49" i="6"/>
  <c r="Z49" i="8" s="1"/>
  <c r="AD46" i="6"/>
  <c r="AD46" i="8" s="1"/>
  <c r="Y39" i="6"/>
  <c r="Y39" i="8" s="1"/>
  <c r="AA31" i="6"/>
  <c r="AA31" i="8" s="1"/>
  <c r="AB23" i="6"/>
  <c r="AB23" i="8" s="1"/>
  <c r="AB15" i="6"/>
  <c r="AB15" i="8" s="1"/>
  <c r="X7" i="6"/>
  <c r="X7" i="8" s="1"/>
  <c r="Q96" i="6"/>
  <c r="Q96" i="8" s="1"/>
  <c r="Q88" i="6"/>
  <c r="Q88" i="8" s="1"/>
  <c r="Q80" i="6"/>
  <c r="Q80" i="8" s="1"/>
  <c r="Q72" i="6"/>
  <c r="Q72" i="8" s="1"/>
  <c r="Q64" i="6"/>
  <c r="Q64" i="8" s="1"/>
  <c r="Q56" i="6"/>
  <c r="Q56" i="8" s="1"/>
  <c r="Q48" i="6"/>
  <c r="Q48" i="8" s="1"/>
  <c r="Q32" i="6"/>
  <c r="Q32" i="8" s="1"/>
  <c r="Q24" i="6"/>
  <c r="Q24" i="8" s="1"/>
  <c r="Q16" i="6"/>
  <c r="Q16" i="8" s="1"/>
  <c r="Q8" i="6"/>
  <c r="Q8" i="8" s="1"/>
  <c r="AB101" i="6"/>
  <c r="AB101" i="8" s="1"/>
  <c r="T101" i="6"/>
  <c r="T101" i="8" s="1"/>
  <c r="Y100" i="6"/>
  <c r="Y100" i="8" s="1"/>
  <c r="AD99" i="6"/>
  <c r="AD99" i="8" s="1"/>
  <c r="V99" i="6"/>
  <c r="V99" i="8" s="1"/>
  <c r="AA98" i="6"/>
  <c r="AA98" i="8" s="1"/>
  <c r="S98" i="6"/>
  <c r="S98" i="8" s="1"/>
  <c r="X97" i="6"/>
  <c r="X97" i="8" s="1"/>
  <c r="AC96" i="6"/>
  <c r="AC96" i="8" s="1"/>
  <c r="U96" i="6"/>
  <c r="U96" i="8" s="1"/>
  <c r="Z95" i="6"/>
  <c r="Z95" i="8" s="1"/>
  <c r="R95" i="6"/>
  <c r="R95" i="8" s="1"/>
  <c r="W94" i="6"/>
  <c r="W94" i="8" s="1"/>
  <c r="AB93" i="6"/>
  <c r="AB93" i="8" s="1"/>
  <c r="T93" i="6"/>
  <c r="T93" i="8" s="1"/>
  <c r="Y92" i="6"/>
  <c r="Y92" i="8" s="1"/>
  <c r="AD91" i="6"/>
  <c r="AD91" i="8" s="1"/>
  <c r="V91" i="6"/>
  <c r="V91" i="8" s="1"/>
  <c r="AA90" i="6"/>
  <c r="AA90" i="8" s="1"/>
  <c r="S90" i="6"/>
  <c r="S90" i="8" s="1"/>
  <c r="X89" i="6"/>
  <c r="X89" i="8" s="1"/>
  <c r="AC88" i="6"/>
  <c r="AC88" i="8" s="1"/>
  <c r="U88" i="6"/>
  <c r="U88" i="8" s="1"/>
  <c r="Z87" i="6"/>
  <c r="Z87" i="8" s="1"/>
  <c r="R87" i="6"/>
  <c r="R87" i="8" s="1"/>
  <c r="W86" i="6"/>
  <c r="W86" i="8" s="1"/>
  <c r="AB85" i="6"/>
  <c r="AB85" i="8" s="1"/>
  <c r="T85" i="6"/>
  <c r="T85" i="8" s="1"/>
  <c r="Y84" i="6"/>
  <c r="Y84" i="8" s="1"/>
  <c r="AD83" i="6"/>
  <c r="AD83" i="8" s="1"/>
  <c r="V83" i="6"/>
  <c r="V83" i="8" s="1"/>
  <c r="AA82" i="6"/>
  <c r="AA82" i="8" s="1"/>
  <c r="S82" i="6"/>
  <c r="S82" i="8" s="1"/>
  <c r="X81" i="6"/>
  <c r="X81" i="8" s="1"/>
  <c r="AC80" i="6"/>
  <c r="AC80" i="8" s="1"/>
  <c r="U80" i="6"/>
  <c r="U80" i="8" s="1"/>
  <c r="Z79" i="6"/>
  <c r="Z79" i="8" s="1"/>
  <c r="R79" i="6"/>
  <c r="R79" i="8" s="1"/>
  <c r="W78" i="6"/>
  <c r="W78" i="8" s="1"/>
  <c r="AB77" i="6"/>
  <c r="AB77" i="8" s="1"/>
  <c r="T77" i="6"/>
  <c r="T77" i="8" s="1"/>
  <c r="Y76" i="6"/>
  <c r="Y76" i="8" s="1"/>
  <c r="AC75" i="6"/>
  <c r="AC75" i="8" s="1"/>
  <c r="T74" i="6"/>
  <c r="T74" i="8" s="1"/>
  <c r="X72" i="6"/>
  <c r="X72" i="8" s="1"/>
  <c r="AD70" i="6"/>
  <c r="AD70" i="8" s="1"/>
  <c r="U69" i="6"/>
  <c r="U69" i="8" s="1"/>
  <c r="Y67" i="6"/>
  <c r="Y67" i="8" s="1"/>
  <c r="R66" i="6"/>
  <c r="R66" i="8" s="1"/>
  <c r="V64" i="6"/>
  <c r="V64" i="8" s="1"/>
  <c r="Z62" i="6"/>
  <c r="Z62" i="8" s="1"/>
  <c r="S61" i="6"/>
  <c r="S61" i="8" s="1"/>
  <c r="W59" i="6"/>
  <c r="W59" i="8" s="1"/>
  <c r="AA57" i="6"/>
  <c r="AA57" i="8" s="1"/>
  <c r="T56" i="6"/>
  <c r="T56" i="8" s="1"/>
  <c r="X54" i="6"/>
  <c r="X54" i="8" s="1"/>
  <c r="AC51" i="6"/>
  <c r="AC51" i="8" s="1"/>
  <c r="W49" i="6"/>
  <c r="W49" i="8" s="1"/>
  <c r="X46" i="6"/>
  <c r="X46" i="8" s="1"/>
  <c r="Y38" i="6"/>
  <c r="Y38" i="8" s="1"/>
  <c r="Z30" i="6"/>
  <c r="Z30" i="8" s="1"/>
  <c r="AA22" i="6"/>
  <c r="AA22" i="8" s="1"/>
  <c r="AC14" i="6"/>
  <c r="AC14" i="8" s="1"/>
  <c r="AD5" i="6"/>
  <c r="AD5" i="8" s="1"/>
  <c r="BL17" i="8" l="1"/>
  <c r="BK49" i="8"/>
  <c r="BK69" i="8"/>
  <c r="BL60" i="8"/>
  <c r="BL55" i="8"/>
  <c r="BL13" i="8"/>
  <c r="BL12" i="8"/>
  <c r="BL58" i="8"/>
  <c r="BK21" i="8"/>
  <c r="BK59" i="8"/>
  <c r="BL34" i="8"/>
  <c r="BL11" i="8"/>
  <c r="BK3" i="8"/>
  <c r="BK20" i="8"/>
  <c r="BL56" i="8"/>
  <c r="BL3" i="8"/>
  <c r="BK6" i="8"/>
  <c r="BL23" i="8"/>
  <c r="BL21" i="8"/>
  <c r="BK32" i="8"/>
  <c r="BK16" i="8"/>
  <c r="BL24" i="8"/>
  <c r="BK39" i="8"/>
  <c r="BK72" i="8"/>
  <c r="BK31" i="8"/>
  <c r="BK12" i="8"/>
  <c r="BL39" i="8"/>
  <c r="BL71" i="8"/>
  <c r="BK58" i="8"/>
  <c r="BK45" i="8"/>
  <c r="BK43" i="8"/>
  <c r="BK36" i="8"/>
  <c r="BK23" i="8"/>
  <c r="BL14" i="8"/>
  <c r="BL2" i="8"/>
  <c r="BK11" i="8"/>
  <c r="BK5" i="8"/>
  <c r="BL29" i="8"/>
  <c r="BL5" i="8"/>
  <c r="BK44" i="8"/>
  <c r="BL42" i="8"/>
  <c r="BK34" i="8"/>
  <c r="BL40" i="8"/>
  <c r="BL53" i="8"/>
  <c r="BL57" i="8"/>
  <c r="BK83" i="8"/>
  <c r="BK24" i="8"/>
  <c r="BK99" i="8"/>
  <c r="BK29" i="8"/>
  <c r="BL28" i="8"/>
  <c r="BK18" i="8"/>
  <c r="BL4" i="8"/>
  <c r="BK48" i="8"/>
  <c r="BL44" i="8"/>
  <c r="BK7" i="8"/>
  <c r="AT83" i="8"/>
  <c r="AU83" i="6"/>
  <c r="AT97" i="8"/>
  <c r="AU97" i="6"/>
  <c r="AT61" i="8"/>
  <c r="AU61" i="6"/>
  <c r="AT33" i="8"/>
  <c r="AU33" i="6"/>
  <c r="AT59" i="8"/>
  <c r="AU59" i="6"/>
  <c r="AH32" i="6"/>
  <c r="AH32" i="8" s="1"/>
  <c r="AS46" i="6"/>
  <c r="AS46" i="8" s="1"/>
  <c r="AO28" i="6"/>
  <c r="AO28" i="8" s="1"/>
  <c r="AT42" i="8"/>
  <c r="AU42" i="6"/>
  <c r="AU84" i="6"/>
  <c r="AT84" i="8"/>
  <c r="AQ51" i="6"/>
  <c r="AQ51" i="8" s="1"/>
  <c r="AF50" i="6"/>
  <c r="AF50" i="8" s="1"/>
  <c r="AH92" i="6"/>
  <c r="AH92" i="8" s="1"/>
  <c r="AJ97" i="6"/>
  <c r="AJ97" i="8" s="1"/>
  <c r="AS32" i="6"/>
  <c r="AS32" i="8" s="1"/>
  <c r="AK53" i="6"/>
  <c r="AK53" i="8" s="1"/>
  <c r="AK97" i="6"/>
  <c r="AK97" i="8" s="1"/>
  <c r="AM53" i="6"/>
  <c r="AM53" i="8" s="1"/>
  <c r="AN97" i="6"/>
  <c r="AN97" i="8" s="1"/>
  <c r="AF46" i="6"/>
  <c r="AF46" i="8" s="1"/>
  <c r="AJ61" i="6"/>
  <c r="AJ61" i="8" s="1"/>
  <c r="AN17" i="6"/>
  <c r="AN17" i="8" s="1"/>
  <c r="AE35" i="8"/>
  <c r="AF35" i="6"/>
  <c r="AF35" i="8" s="1"/>
  <c r="AI35" i="6"/>
  <c r="AI35" i="8" s="1"/>
  <c r="AJ35" i="6"/>
  <c r="AJ35" i="8" s="1"/>
  <c r="AS35" i="6"/>
  <c r="AS35" i="8" s="1"/>
  <c r="AP35" i="6"/>
  <c r="AP35" i="8" s="1"/>
  <c r="AH35" i="6"/>
  <c r="AH35" i="8" s="1"/>
  <c r="AT35" i="6"/>
  <c r="AE99" i="8"/>
  <c r="AJ99" i="6"/>
  <c r="AJ99" i="8" s="1"/>
  <c r="AR99" i="6"/>
  <c r="AR99" i="8" s="1"/>
  <c r="AP99" i="6"/>
  <c r="AP99" i="8" s="1"/>
  <c r="AT99" i="6"/>
  <c r="AI25" i="6"/>
  <c r="AI25" i="8" s="1"/>
  <c r="AE25" i="8"/>
  <c r="AG25" i="6"/>
  <c r="AG25" i="8" s="1"/>
  <c r="AT25" i="6"/>
  <c r="AE18" i="8"/>
  <c r="AO18" i="6"/>
  <c r="AO18" i="8" s="1"/>
  <c r="AJ18" i="6"/>
  <c r="AJ18" i="8" s="1"/>
  <c r="AH18" i="6"/>
  <c r="AH18" i="8" s="1"/>
  <c r="AQ18" i="6"/>
  <c r="AQ18" i="8" s="1"/>
  <c r="AE12" i="8"/>
  <c r="AH12" i="6"/>
  <c r="AH12" i="8" s="1"/>
  <c r="AI12" i="6"/>
  <c r="AI12" i="8" s="1"/>
  <c r="AJ12" i="6"/>
  <c r="AJ12" i="8" s="1"/>
  <c r="AL12" i="6"/>
  <c r="AL12" i="8" s="1"/>
  <c r="AN12" i="6"/>
  <c r="AN12" i="8" s="1"/>
  <c r="AP12" i="6"/>
  <c r="AP12" i="8" s="1"/>
  <c r="AQ12" i="6"/>
  <c r="AQ12" i="8" s="1"/>
  <c r="AR12" i="6"/>
  <c r="AR12" i="8" s="1"/>
  <c r="AT12" i="6"/>
  <c r="AS12" i="6"/>
  <c r="AS12" i="8" s="1"/>
  <c r="AE76" i="8"/>
  <c r="AN76" i="6"/>
  <c r="AN76" i="8" s="1"/>
  <c r="AT76" i="6"/>
  <c r="AP76" i="6"/>
  <c r="AP76" i="8" s="1"/>
  <c r="AG76" i="6"/>
  <c r="AG76" i="8" s="1"/>
  <c r="AE42" i="8"/>
  <c r="AM42" i="6"/>
  <c r="AM42" i="8" s="1"/>
  <c r="AN42" i="6"/>
  <c r="AN42" i="8" s="1"/>
  <c r="AK42" i="6"/>
  <c r="AK42" i="8" s="1"/>
  <c r="AO42" i="6"/>
  <c r="AO42" i="8" s="1"/>
  <c r="AL42" i="6"/>
  <c r="AL42" i="8" s="1"/>
  <c r="AE37" i="8"/>
  <c r="AN37" i="6"/>
  <c r="AN37" i="8" s="1"/>
  <c r="AK37" i="6"/>
  <c r="AK37" i="8" s="1"/>
  <c r="AM37" i="6"/>
  <c r="AM37" i="8" s="1"/>
  <c r="AI37" i="6"/>
  <c r="AI37" i="8" s="1"/>
  <c r="AT37" i="6"/>
  <c r="AE101" i="8"/>
  <c r="AH101" i="6"/>
  <c r="AH101" i="8" s="1"/>
  <c r="AT101" i="6"/>
  <c r="AL101" i="6"/>
  <c r="AL101" i="8" s="1"/>
  <c r="AN101" i="6"/>
  <c r="AN101" i="8" s="1"/>
  <c r="AE30" i="8"/>
  <c r="AJ30" i="6"/>
  <c r="AJ30" i="8" s="1"/>
  <c r="AP30" i="6"/>
  <c r="AP30" i="8" s="1"/>
  <c r="AR30" i="6"/>
  <c r="AR30" i="8" s="1"/>
  <c r="AT30" i="6"/>
  <c r="AE94" i="8"/>
  <c r="AP94" i="6"/>
  <c r="AP94" i="8" s="1"/>
  <c r="AT94" i="6"/>
  <c r="AJ94" i="6"/>
  <c r="AJ94" i="8" s="1"/>
  <c r="AE98" i="8"/>
  <c r="AT98" i="6"/>
  <c r="AM98" i="6"/>
  <c r="AM98" i="8" s="1"/>
  <c r="AL98" i="6"/>
  <c r="AL98" i="8" s="1"/>
  <c r="AR98" i="6"/>
  <c r="AR98" i="8" s="1"/>
  <c r="AE39" i="8"/>
  <c r="AF39" i="6"/>
  <c r="AF39" i="8" s="1"/>
  <c r="AN39" i="6"/>
  <c r="AN39" i="8" s="1"/>
  <c r="AT39" i="6"/>
  <c r="AG39" i="6"/>
  <c r="AG39" i="8" s="1"/>
  <c r="AR39" i="6"/>
  <c r="AR39" i="8" s="1"/>
  <c r="AQ39" i="6"/>
  <c r="AQ39" i="8" s="1"/>
  <c r="AE8" i="8"/>
  <c r="AK8" i="6"/>
  <c r="AK8" i="8" s="1"/>
  <c r="AG8" i="6"/>
  <c r="AG8" i="8" s="1"/>
  <c r="AT8" i="6"/>
  <c r="AH8" i="6"/>
  <c r="AH8" i="8" s="1"/>
  <c r="AI8" i="6"/>
  <c r="AI8" i="8" s="1"/>
  <c r="AM8" i="6"/>
  <c r="AM8" i="8" s="1"/>
  <c r="AE72" i="8"/>
  <c r="AP72" i="6"/>
  <c r="AP72" i="8" s="1"/>
  <c r="AS72" i="6"/>
  <c r="AS72" i="8" s="1"/>
  <c r="AI72" i="6"/>
  <c r="AI72" i="8" s="1"/>
  <c r="AT72" i="6"/>
  <c r="AL72" i="6"/>
  <c r="AL72" i="8" s="1"/>
  <c r="AQ72" i="6"/>
  <c r="AQ72" i="8" s="1"/>
  <c r="AK72" i="6"/>
  <c r="AK72" i="8" s="1"/>
  <c r="AR72" i="6"/>
  <c r="AR72" i="8" s="1"/>
  <c r="AG72" i="6"/>
  <c r="AG72" i="8" s="1"/>
  <c r="AT49" i="8"/>
  <c r="AU49" i="6"/>
  <c r="AT58" i="8"/>
  <c r="AU58" i="6"/>
  <c r="AT57" i="8"/>
  <c r="AU57" i="6"/>
  <c r="AT74" i="8"/>
  <c r="AU74" i="6"/>
  <c r="AU85" i="6"/>
  <c r="AT85" i="8"/>
  <c r="AT31" i="8"/>
  <c r="AU31" i="6"/>
  <c r="AF51" i="6"/>
  <c r="AF51" i="8" s="1"/>
  <c r="AE51" i="8"/>
  <c r="AS51" i="6"/>
  <c r="AS51" i="8" s="1"/>
  <c r="AL51" i="6"/>
  <c r="AL51" i="8" s="1"/>
  <c r="AI51" i="6"/>
  <c r="AI51" i="8" s="1"/>
  <c r="AT51" i="6"/>
  <c r="AH81" i="6"/>
  <c r="AH81" i="8" s="1"/>
  <c r="AE81" i="8"/>
  <c r="AR81" i="6"/>
  <c r="AR81" i="8" s="1"/>
  <c r="AN81" i="6"/>
  <c r="AN81" i="8" s="1"/>
  <c r="AG81" i="6"/>
  <c r="AG81" i="8" s="1"/>
  <c r="AI81" i="6"/>
  <c r="AI81" i="8" s="1"/>
  <c r="AO81" i="6"/>
  <c r="AO81" i="8" s="1"/>
  <c r="AP81" i="6"/>
  <c r="AP81" i="8" s="1"/>
  <c r="AK81" i="6"/>
  <c r="AK81" i="8" s="1"/>
  <c r="AS50" i="6"/>
  <c r="AS50" i="8" s="1"/>
  <c r="AE50" i="8"/>
  <c r="AJ50" i="6"/>
  <c r="AJ50" i="8" s="1"/>
  <c r="AN50" i="6"/>
  <c r="AN50" i="8" s="1"/>
  <c r="AL50" i="6"/>
  <c r="AL50" i="8" s="1"/>
  <c r="AM50" i="6"/>
  <c r="AM50" i="8" s="1"/>
  <c r="AH50" i="6"/>
  <c r="AH50" i="8" s="1"/>
  <c r="AQ50" i="6"/>
  <c r="AQ50" i="8" s="1"/>
  <c r="AG50" i="6"/>
  <c r="AG50" i="8" s="1"/>
  <c r="AT50" i="6"/>
  <c r="AG28" i="6"/>
  <c r="AG28" i="8" s="1"/>
  <c r="AE28" i="8"/>
  <c r="AL28" i="6"/>
  <c r="AL28" i="8" s="1"/>
  <c r="AT28" i="6"/>
  <c r="AJ28" i="6"/>
  <c r="AJ28" i="8" s="1"/>
  <c r="AK28" i="6"/>
  <c r="AK28" i="8" s="1"/>
  <c r="AE92" i="8"/>
  <c r="AR92" i="6"/>
  <c r="AR92" i="8" s="1"/>
  <c r="AF92" i="6"/>
  <c r="AF92" i="8" s="1"/>
  <c r="AT92" i="6"/>
  <c r="AJ92" i="6"/>
  <c r="AJ92" i="8" s="1"/>
  <c r="AL92" i="6"/>
  <c r="AL92" i="8" s="1"/>
  <c r="AE53" i="8"/>
  <c r="AN53" i="6"/>
  <c r="AN53" i="8" s="1"/>
  <c r="AS53" i="6"/>
  <c r="AS53" i="8" s="1"/>
  <c r="AG53" i="6"/>
  <c r="AG53" i="8" s="1"/>
  <c r="AQ53" i="6"/>
  <c r="AQ53" i="8" s="1"/>
  <c r="AT53" i="6"/>
  <c r="AH53" i="6"/>
  <c r="AH53" i="8" s="1"/>
  <c r="AE46" i="8"/>
  <c r="AL46" i="6"/>
  <c r="AL46" i="8" s="1"/>
  <c r="AR46" i="6"/>
  <c r="AR46" i="8" s="1"/>
  <c r="AT46" i="6"/>
  <c r="AE55" i="8"/>
  <c r="AM55" i="6"/>
  <c r="AM55" i="8" s="1"/>
  <c r="AF55" i="6"/>
  <c r="AF55" i="8" s="1"/>
  <c r="AR55" i="6"/>
  <c r="AR55" i="8" s="1"/>
  <c r="AT55" i="6"/>
  <c r="AE24" i="8"/>
  <c r="AH24" i="6"/>
  <c r="AH24" i="8" s="1"/>
  <c r="AM24" i="6"/>
  <c r="AM24" i="8" s="1"/>
  <c r="AF24" i="6"/>
  <c r="AF24" i="8" s="1"/>
  <c r="AT24" i="6"/>
  <c r="AP24" i="6"/>
  <c r="AP24" i="8" s="1"/>
  <c r="AL24" i="6"/>
  <c r="AL24" i="8" s="1"/>
  <c r="AQ24" i="6"/>
  <c r="AQ24" i="8" s="1"/>
  <c r="AJ24" i="6"/>
  <c r="AJ24" i="8" s="1"/>
  <c r="AE88" i="8"/>
  <c r="AJ88" i="6"/>
  <c r="AJ88" i="8" s="1"/>
  <c r="AQ88" i="6"/>
  <c r="AQ88" i="8" s="1"/>
  <c r="AT88" i="6"/>
  <c r="AE17" i="8"/>
  <c r="AI17" i="6"/>
  <c r="AI17" i="8" s="1"/>
  <c r="AP17" i="6"/>
  <c r="AP17" i="8" s="1"/>
  <c r="AQ17" i="6"/>
  <c r="AQ17" i="8" s="1"/>
  <c r="AG17" i="6"/>
  <c r="AG17" i="8" s="1"/>
  <c r="AL17" i="6"/>
  <c r="AL17" i="8" s="1"/>
  <c r="AR17" i="6"/>
  <c r="AR17" i="8" s="1"/>
  <c r="AM17" i="6"/>
  <c r="AM17" i="8" s="1"/>
  <c r="AT81" i="6"/>
  <c r="AT82" i="8"/>
  <c r="AU82" i="6"/>
  <c r="AT19" i="8"/>
  <c r="AU19" i="6"/>
  <c r="AT3" i="8"/>
  <c r="AU3" i="6"/>
  <c r="AS28" i="6"/>
  <c r="AS28" i="8" s="1"/>
  <c r="AJ81" i="6"/>
  <c r="AJ81" i="8" s="1"/>
  <c r="AN55" i="6"/>
  <c r="AN55" i="8" s="1"/>
  <c r="AM28" i="6"/>
  <c r="AM28" i="8" s="1"/>
  <c r="AM51" i="6"/>
  <c r="AM51" i="8" s="1"/>
  <c r="AE100" i="8"/>
  <c r="AT100" i="6"/>
  <c r="AP100" i="6"/>
  <c r="AP100" i="8" s="1"/>
  <c r="AH100" i="6"/>
  <c r="AH100" i="8" s="1"/>
  <c r="AN100" i="6"/>
  <c r="AN100" i="8" s="1"/>
  <c r="AQ100" i="6"/>
  <c r="AQ100" i="8" s="1"/>
  <c r="AE63" i="8"/>
  <c r="AP63" i="6"/>
  <c r="AP63" i="8" s="1"/>
  <c r="AS63" i="6"/>
  <c r="AS63" i="8" s="1"/>
  <c r="AO63" i="6"/>
  <c r="AO63" i="8" s="1"/>
  <c r="AF63" i="6"/>
  <c r="AF63" i="8" s="1"/>
  <c r="AM63" i="6"/>
  <c r="AM63" i="8" s="1"/>
  <c r="AT63" i="6"/>
  <c r="AP32" i="6"/>
  <c r="AP32" i="8" s="1"/>
  <c r="AE32" i="8"/>
  <c r="AG32" i="6"/>
  <c r="AG32" i="8" s="1"/>
  <c r="AO32" i="6"/>
  <c r="AO32" i="8" s="1"/>
  <c r="AI32" i="6"/>
  <c r="AI32" i="8" s="1"/>
  <c r="AR32" i="6"/>
  <c r="AR32" i="8" s="1"/>
  <c r="AT32" i="6"/>
  <c r="AE96" i="8"/>
  <c r="AH96" i="6"/>
  <c r="AH96" i="8" s="1"/>
  <c r="AN96" i="6"/>
  <c r="AN96" i="8" s="1"/>
  <c r="AR96" i="6"/>
  <c r="AR96" i="8" s="1"/>
  <c r="AF96" i="6"/>
  <c r="AF96" i="8" s="1"/>
  <c r="AT96" i="6"/>
  <c r="AI96" i="6"/>
  <c r="AI96" i="8" s="1"/>
  <c r="AI33" i="6"/>
  <c r="AI33" i="8" s="1"/>
  <c r="AE33" i="8"/>
  <c r="AF33" i="6"/>
  <c r="AF33" i="8" s="1"/>
  <c r="AO33" i="6"/>
  <c r="AO33" i="8" s="1"/>
  <c r="AP33" i="6"/>
  <c r="AP33" i="8" s="1"/>
  <c r="AN33" i="6"/>
  <c r="AN33" i="8" s="1"/>
  <c r="AS33" i="6"/>
  <c r="AS33" i="8" s="1"/>
  <c r="AM33" i="6"/>
  <c r="AM33" i="8" s="1"/>
  <c r="AT64" i="8"/>
  <c r="AU64" i="6"/>
  <c r="AS61" i="6"/>
  <c r="AS61" i="8" s="1"/>
  <c r="AI63" i="6"/>
  <c r="AI63" i="8" s="1"/>
  <c r="AM81" i="6"/>
  <c r="AM81" i="8" s="1"/>
  <c r="AL94" i="6"/>
  <c r="AL94" i="8" s="1"/>
  <c r="AJ101" i="6"/>
  <c r="AJ101" i="8" s="1"/>
  <c r="AF32" i="6"/>
  <c r="AF32" i="8" s="1"/>
  <c r="AG59" i="6"/>
  <c r="AG59" i="8" s="1"/>
  <c r="AM94" i="6"/>
  <c r="AM94" i="8" s="1"/>
  <c r="AK101" i="6"/>
  <c r="AK101" i="8" s="1"/>
  <c r="AH73" i="6"/>
  <c r="AH73" i="8" s="1"/>
  <c r="AQ63" i="6"/>
  <c r="AQ63" i="8" s="1"/>
  <c r="AF98" i="6"/>
  <c r="AF98" i="8" s="1"/>
  <c r="AF36" i="6"/>
  <c r="AF36" i="8" s="1"/>
  <c r="AF101" i="6"/>
  <c r="AF101" i="8" s="1"/>
  <c r="AH94" i="6"/>
  <c r="AH94" i="8" s="1"/>
  <c r="AI73" i="6"/>
  <c r="AI73" i="8" s="1"/>
  <c r="AS59" i="6"/>
  <c r="AS59" i="8" s="1"/>
  <c r="AQ35" i="6"/>
  <c r="AQ35" i="8" s="1"/>
  <c r="AN32" i="6"/>
  <c r="AN32" i="8" s="1"/>
  <c r="AR18" i="6"/>
  <c r="AR18" i="8" s="1"/>
  <c r="AR36" i="6"/>
  <c r="AR36" i="8" s="1"/>
  <c r="AN18" i="6"/>
  <c r="AN18" i="8" s="1"/>
  <c r="AR53" i="6"/>
  <c r="AR53" i="8" s="1"/>
  <c r="AG18" i="6"/>
  <c r="AG18" i="8" s="1"/>
  <c r="AM32" i="6"/>
  <c r="AM32" i="8" s="1"/>
  <c r="AI18" i="6"/>
  <c r="AI18" i="8" s="1"/>
  <c r="AG35" i="6"/>
  <c r="AG35" i="8" s="1"/>
  <c r="AQ28" i="6"/>
  <c r="AQ28" i="8" s="1"/>
  <c r="AK50" i="6"/>
  <c r="AK50" i="8" s="1"/>
  <c r="AS42" i="6"/>
  <c r="AS42" i="8" s="1"/>
  <c r="AS30" i="6"/>
  <c r="AS30" i="8" s="1"/>
  <c r="AG24" i="6"/>
  <c r="AG24" i="8" s="1"/>
  <c r="AS8" i="6"/>
  <c r="AS8" i="8" s="1"/>
  <c r="AT70" i="8"/>
  <c r="AU70" i="6"/>
  <c r="AH51" i="6"/>
  <c r="AH51" i="8" s="1"/>
  <c r="AH55" i="6"/>
  <c r="AH55" i="8" s="1"/>
  <c r="AI24" i="6"/>
  <c r="AI24" i="8" s="1"/>
  <c r="AO24" i="6"/>
  <c r="AO24" i="8" s="1"/>
  <c r="AE97" i="8"/>
  <c r="AL97" i="6"/>
  <c r="AL97" i="8" s="1"/>
  <c r="AS97" i="6"/>
  <c r="AS97" i="8" s="1"/>
  <c r="AF97" i="6"/>
  <c r="AF97" i="8" s="1"/>
  <c r="AG36" i="6"/>
  <c r="AG36" i="8" s="1"/>
  <c r="AE36" i="8"/>
  <c r="AT36" i="6"/>
  <c r="AQ36" i="6"/>
  <c r="AQ36" i="8" s="1"/>
  <c r="AP36" i="6"/>
  <c r="AP36" i="8" s="1"/>
  <c r="AK36" i="6"/>
  <c r="AK36" i="8" s="1"/>
  <c r="AJ36" i="6"/>
  <c r="AJ36" i="8" s="1"/>
  <c r="AE73" i="8"/>
  <c r="AT73" i="6"/>
  <c r="AS73" i="6"/>
  <c r="AS73" i="8" s="1"/>
  <c r="AM73" i="6"/>
  <c r="AM73" i="8" s="1"/>
  <c r="AJ73" i="6"/>
  <c r="AJ73" i="8" s="1"/>
  <c r="AG73" i="6"/>
  <c r="AG73" i="8" s="1"/>
  <c r="AP73" i="6"/>
  <c r="AP73" i="8" s="1"/>
  <c r="AE61" i="8"/>
  <c r="AM61" i="6"/>
  <c r="AM61" i="8" s="1"/>
  <c r="AF61" i="6"/>
  <c r="AF61" i="8" s="1"/>
  <c r="AL61" i="6"/>
  <c r="AL61" i="8" s="1"/>
  <c r="AO61" i="6"/>
  <c r="AO61" i="8" s="1"/>
  <c r="AE54" i="8"/>
  <c r="AL54" i="6"/>
  <c r="AL54" i="8" s="1"/>
  <c r="AR54" i="6"/>
  <c r="AR54" i="8" s="1"/>
  <c r="AT54" i="6"/>
  <c r="AH54" i="6"/>
  <c r="AH54" i="8" s="1"/>
  <c r="AK54" i="6"/>
  <c r="AK54" i="8" s="1"/>
  <c r="AF54" i="6"/>
  <c r="AF54" i="8" s="1"/>
  <c r="AQ54" i="6"/>
  <c r="AQ54" i="8" s="1"/>
  <c r="AO54" i="6"/>
  <c r="AO54" i="8" s="1"/>
  <c r="AJ54" i="6"/>
  <c r="AJ54" i="8" s="1"/>
  <c r="AG54" i="6"/>
  <c r="AG54" i="8" s="1"/>
  <c r="AT2" i="8"/>
  <c r="AU2" i="6"/>
  <c r="AK73" i="6"/>
  <c r="AK73" i="8" s="1"/>
  <c r="AQ81" i="6"/>
  <c r="AQ81" i="8" s="1"/>
  <c r="AK61" i="6"/>
  <c r="AK61" i="8" s="1"/>
  <c r="AL100" i="6"/>
  <c r="AL100" i="8" s="1"/>
  <c r="AL88" i="6"/>
  <c r="AL88" i="8" s="1"/>
  <c r="AS54" i="6"/>
  <c r="AS54" i="8" s="1"/>
  <c r="AN46" i="6"/>
  <c r="AN46" i="8" s="1"/>
  <c r="AJ46" i="6"/>
  <c r="AJ46" i="8" s="1"/>
  <c r="AR76" i="6"/>
  <c r="AR76" i="8" s="1"/>
  <c r="AL53" i="6"/>
  <c r="AL53" i="8" s="1"/>
  <c r="AJ32" i="6"/>
  <c r="AJ32" i="8" s="1"/>
  <c r="AN63" i="6"/>
  <c r="AN63" i="8" s="1"/>
  <c r="AJ53" i="6"/>
  <c r="AJ53" i="8" s="1"/>
  <c r="AQ42" i="6"/>
  <c r="AQ42" i="8" s="1"/>
  <c r="AO37" i="6"/>
  <c r="AO37" i="8" s="1"/>
  <c r="AO17" i="6"/>
  <c r="AO17" i="8" s="1"/>
  <c r="AP42" i="6"/>
  <c r="AP42" i="8" s="1"/>
  <c r="AR35" i="6"/>
  <c r="AR35" i="8" s="1"/>
  <c r="AL8" i="6"/>
  <c r="AL8" i="8" s="1"/>
  <c r="AK33" i="6"/>
  <c r="AK33" i="8" s="1"/>
  <c r="AI28" i="6"/>
  <c r="AI28" i="8" s="1"/>
  <c r="AR33" i="6"/>
  <c r="AR33" i="8" s="1"/>
  <c r="AP28" i="6"/>
  <c r="AP28" i="8" s="1"/>
  <c r="AL18" i="6"/>
  <c r="AL18" i="8" s="1"/>
  <c r="AK30" i="6"/>
  <c r="AK30" i="8" s="1"/>
  <c r="AO8" i="6"/>
  <c r="AO8" i="8" s="1"/>
  <c r="AT52" i="8"/>
  <c r="AU52" i="6"/>
  <c r="AT13" i="8"/>
  <c r="AU13" i="6"/>
  <c r="AU66" i="6"/>
  <c r="AT66" i="8"/>
  <c r="AT15" i="8"/>
  <c r="AU15" i="6"/>
  <c r="AT79" i="8"/>
  <c r="AU79" i="6"/>
  <c r="AT48" i="8"/>
  <c r="AU48" i="6"/>
  <c r="AT18" i="6"/>
  <c r="AU77" i="6"/>
  <c r="AT77" i="8"/>
  <c r="AT20" i="8"/>
  <c r="AU20" i="6"/>
  <c r="AE59" i="8"/>
  <c r="AR59" i="6"/>
  <c r="AR59" i="8" s="1"/>
  <c r="AK59" i="6"/>
  <c r="AK59" i="8" s="1"/>
  <c r="AL59" i="6"/>
  <c r="AL59" i="8" s="1"/>
  <c r="AI59" i="6"/>
  <c r="AI59" i="8" s="1"/>
  <c r="AQ59" i="6"/>
  <c r="AQ59" i="8" s="1"/>
  <c r="AF59" i="6"/>
  <c r="AF59" i="8" s="1"/>
  <c r="AM59" i="6"/>
  <c r="AM59" i="8" s="1"/>
  <c r="AO59" i="6"/>
  <c r="AO59" i="8" s="1"/>
  <c r="AN36" i="6"/>
  <c r="AN36" i="8" s="1"/>
  <c r="AG46" i="6"/>
  <c r="AG46" i="8" s="1"/>
  <c r="AH97" i="6"/>
  <c r="AH97" i="8" s="1"/>
  <c r="AH61" i="6"/>
  <c r="AH61" i="8" s="1"/>
  <c r="AH17" i="6"/>
  <c r="AH17" i="8" s="1"/>
  <c r="AR63" i="6"/>
  <c r="AR63" i="8" s="1"/>
  <c r="AJ55" i="6"/>
  <c r="AJ55" i="8" s="1"/>
  <c r="AJ76" i="6"/>
  <c r="AJ76" i="8" s="1"/>
  <c r="AP59" i="6"/>
  <c r="AP59" i="8" s="1"/>
  <c r="AP51" i="6"/>
  <c r="AP51" i="8" s="1"/>
  <c r="AO30" i="6"/>
  <c r="AO30" i="8" s="1"/>
  <c r="AH76" i="6"/>
  <c r="AH76" i="8" s="1"/>
  <c r="AN51" i="6"/>
  <c r="AN51" i="8" s="1"/>
  <c r="AL33" i="6"/>
  <c r="AL33" i="8" s="1"/>
  <c r="AF8" i="6"/>
  <c r="AF8" i="8" s="1"/>
  <c r="AQ46" i="6"/>
  <c r="AQ46" i="8" s="1"/>
  <c r="AI42" i="6"/>
  <c r="AI42" i="8" s="1"/>
  <c r="AG37" i="6"/>
  <c r="AG37" i="8" s="1"/>
  <c r="AP46" i="6"/>
  <c r="AP46" i="8" s="1"/>
  <c r="AH42" i="6"/>
  <c r="AH42" i="8" s="1"/>
  <c r="AK12" i="6"/>
  <c r="AK12" i="8" s="1"/>
  <c r="AM46" i="6"/>
  <c r="AM46" i="8" s="1"/>
  <c r="AQ32" i="6"/>
  <c r="AQ32" i="8" s="1"/>
  <c r="AJ33" i="6"/>
  <c r="AJ33" i="8" s="1"/>
  <c r="AJ17" i="6"/>
  <c r="AJ17" i="8" s="1"/>
  <c r="AS18" i="6"/>
  <c r="AS18" i="8" s="1"/>
  <c r="AG19" i="6"/>
  <c r="AG19" i="8" s="1"/>
  <c r="AE19" i="8"/>
  <c r="AN83" i="6"/>
  <c r="AN83" i="8" s="1"/>
  <c r="AE83" i="8"/>
  <c r="AK60" i="6"/>
  <c r="AK60" i="8" s="1"/>
  <c r="AE60" i="8"/>
  <c r="AT60" i="6"/>
  <c r="AM10" i="6"/>
  <c r="AM10" i="8" s="1"/>
  <c r="AE10" i="8"/>
  <c r="AT10" i="6"/>
  <c r="AJ10" i="6"/>
  <c r="AJ10" i="8" s="1"/>
  <c r="AR21" i="6"/>
  <c r="AR21" i="8" s="1"/>
  <c r="AE21" i="8"/>
  <c r="AL21" i="6"/>
  <c r="AL21" i="8" s="1"/>
  <c r="AT21" i="6"/>
  <c r="AF85" i="6"/>
  <c r="AF85" i="8" s="1"/>
  <c r="AE85" i="8"/>
  <c r="AM14" i="6"/>
  <c r="AM14" i="8" s="1"/>
  <c r="AE14" i="8"/>
  <c r="AT14" i="6"/>
  <c r="AR78" i="6"/>
  <c r="AR78" i="8" s="1"/>
  <c r="AE78" i="8"/>
  <c r="AT78" i="6"/>
  <c r="AS41" i="6"/>
  <c r="AS41" i="8" s="1"/>
  <c r="AE41" i="8"/>
  <c r="AT41" i="6"/>
  <c r="AO74" i="6"/>
  <c r="AO74" i="8" s="1"/>
  <c r="AE74" i="8"/>
  <c r="AH74" i="6"/>
  <c r="AH74" i="8" s="1"/>
  <c r="AO23" i="6"/>
  <c r="AO23" i="8" s="1"/>
  <c r="AE23" i="8"/>
  <c r="AH23" i="6"/>
  <c r="AH23" i="8" s="1"/>
  <c r="AF87" i="6"/>
  <c r="AF87" i="8" s="1"/>
  <c r="AE87" i="8"/>
  <c r="AT87" i="6"/>
  <c r="AH87" i="6"/>
  <c r="AH87" i="8" s="1"/>
  <c r="AQ56" i="6"/>
  <c r="AQ56" i="8" s="1"/>
  <c r="AE56" i="8"/>
  <c r="AT56" i="6"/>
  <c r="AT17" i="6"/>
  <c r="AT7" i="8"/>
  <c r="AU7" i="6"/>
  <c r="AT44" i="8"/>
  <c r="AU44" i="6"/>
  <c r="AT23" i="6"/>
  <c r="AO4" i="6"/>
  <c r="AO4" i="8" s="1"/>
  <c r="AE4" i="8"/>
  <c r="AQ29" i="6"/>
  <c r="AQ29" i="8" s="1"/>
  <c r="AE29" i="8"/>
  <c r="AK22" i="6"/>
  <c r="AK22" i="8" s="1"/>
  <c r="AE22" i="8"/>
  <c r="AJ82" i="6"/>
  <c r="AJ82" i="8" s="1"/>
  <c r="AE82" i="8"/>
  <c r="AT89" i="6"/>
  <c r="AT27" i="6"/>
  <c r="AT91" i="6"/>
  <c r="AT29" i="8"/>
  <c r="AU29" i="6"/>
  <c r="AT38" i="8"/>
  <c r="AU38" i="6"/>
  <c r="AG4" i="6"/>
  <c r="AG4" i="8" s="1"/>
  <c r="AM43" i="6"/>
  <c r="AM43" i="8" s="1"/>
  <c r="AE43" i="8"/>
  <c r="AK34" i="6"/>
  <c r="AK34" i="8" s="1"/>
  <c r="AE34" i="8"/>
  <c r="AO20" i="6"/>
  <c r="AO20" i="8" s="1"/>
  <c r="AE20" i="8"/>
  <c r="AI45" i="6"/>
  <c r="AI45" i="8" s="1"/>
  <c r="AE45" i="8"/>
  <c r="AS38" i="6"/>
  <c r="AS38" i="8" s="1"/>
  <c r="AE38" i="8"/>
  <c r="AN47" i="6"/>
  <c r="AN47" i="8" s="1"/>
  <c r="AE47" i="8"/>
  <c r="AG16" i="6"/>
  <c r="AG16" i="8" s="1"/>
  <c r="AE16" i="8"/>
  <c r="AF80" i="6"/>
  <c r="AF80" i="8" s="1"/>
  <c r="AE80" i="8"/>
  <c r="AT6" i="6"/>
  <c r="AT45" i="6"/>
  <c r="AT43" i="6"/>
  <c r="AT68" i="6"/>
  <c r="AT86" i="6"/>
  <c r="AT69" i="8"/>
  <c r="AU69" i="6"/>
  <c r="AT22" i="6"/>
  <c r="AS6" i="6"/>
  <c r="AS6" i="8" s="1"/>
  <c r="AT71" i="8"/>
  <c r="AU71" i="6"/>
  <c r="AS26" i="6"/>
  <c r="AS26" i="8" s="1"/>
  <c r="AT65" i="6"/>
  <c r="AT26" i="6"/>
  <c r="AT90" i="6"/>
  <c r="AT93" i="6"/>
  <c r="AT67" i="6"/>
  <c r="AT62" i="6"/>
  <c r="AT95" i="6"/>
  <c r="AM11" i="6"/>
  <c r="AM11" i="8" s="1"/>
  <c r="AE11" i="8"/>
  <c r="AJ75" i="6"/>
  <c r="AJ75" i="8" s="1"/>
  <c r="AE75" i="8"/>
  <c r="AL52" i="6"/>
  <c r="AL52" i="8" s="1"/>
  <c r="AE52" i="8"/>
  <c r="AH13" i="6"/>
  <c r="AH13" i="8" s="1"/>
  <c r="AE13" i="8"/>
  <c r="AG77" i="6"/>
  <c r="AG77" i="8" s="1"/>
  <c r="AE77" i="8"/>
  <c r="AP70" i="6"/>
  <c r="AP70" i="8" s="1"/>
  <c r="AE70" i="8"/>
  <c r="AH66" i="6"/>
  <c r="AH66" i="8" s="1"/>
  <c r="AE66" i="8"/>
  <c r="AQ15" i="6"/>
  <c r="AQ15" i="8" s="1"/>
  <c r="AE15" i="8"/>
  <c r="AR79" i="6"/>
  <c r="AR79" i="8" s="1"/>
  <c r="AE79" i="8"/>
  <c r="AG48" i="6"/>
  <c r="AG48" i="8" s="1"/>
  <c r="AE48" i="8"/>
  <c r="AF57" i="6"/>
  <c r="AF57" i="8" s="1"/>
  <c r="AE57" i="8"/>
  <c r="AT9" i="8"/>
  <c r="AU9" i="6"/>
  <c r="AT34" i="8"/>
  <c r="AU34" i="6"/>
  <c r="AT11" i="6"/>
  <c r="AT75" i="6"/>
  <c r="AT47" i="8"/>
  <c r="AU47" i="6"/>
  <c r="AU80" i="6"/>
  <c r="AT80" i="8"/>
  <c r="AT40" i="8"/>
  <c r="AU40" i="6"/>
  <c r="AT4" i="6"/>
  <c r="AT5" i="8"/>
  <c r="AU5" i="6"/>
  <c r="AT16" i="6"/>
  <c r="AP74" i="6"/>
  <c r="AP74" i="8" s="1"/>
  <c r="AR14" i="6"/>
  <c r="AR14" i="8" s="1"/>
  <c r="AJ85" i="6"/>
  <c r="AJ85" i="8" s="1"/>
  <c r="AN10" i="6"/>
  <c r="AN10" i="8" s="1"/>
  <c r="AG23" i="6"/>
  <c r="AG23" i="8" s="1"/>
  <c r="AK85" i="6"/>
  <c r="AK85" i="8" s="1"/>
  <c r="AK52" i="6"/>
  <c r="AK52" i="8" s="1"/>
  <c r="AP87" i="6"/>
  <c r="AP87" i="8" s="1"/>
  <c r="AM83" i="6"/>
  <c r="AM83" i="8" s="1"/>
  <c r="AG85" i="6"/>
  <c r="AG85" i="8" s="1"/>
  <c r="AL77" i="6"/>
  <c r="AL77" i="8" s="1"/>
  <c r="AM21" i="6"/>
  <c r="AM21" i="8" s="1"/>
  <c r="AR57" i="6"/>
  <c r="AR57" i="8" s="1"/>
  <c r="AK41" i="6"/>
  <c r="AK41" i="8" s="1"/>
  <c r="AQ75" i="6"/>
  <c r="AQ75" i="8" s="1"/>
  <c r="AS85" i="6"/>
  <c r="AS85" i="8" s="1"/>
  <c r="AQ79" i="6"/>
  <c r="AQ79" i="8" s="1"/>
  <c r="AG56" i="6"/>
  <c r="AG56" i="8" s="1"/>
  <c r="AH19" i="6"/>
  <c r="AH19" i="8" s="1"/>
  <c r="AL56" i="6"/>
  <c r="AL56" i="8" s="1"/>
  <c r="AP19" i="6"/>
  <c r="AP19" i="8" s="1"/>
  <c r="AF21" i="6"/>
  <c r="AF21" i="8" s="1"/>
  <c r="AR11" i="6"/>
  <c r="AR11" i="8" s="1"/>
  <c r="AP48" i="6"/>
  <c r="AP48" i="8" s="1"/>
  <c r="AS34" i="6"/>
  <c r="AS34" i="8" s="1"/>
  <c r="AQ19" i="6"/>
  <c r="AQ19" i="8" s="1"/>
  <c r="AP15" i="6"/>
  <c r="AP15" i="8" s="1"/>
  <c r="AM19" i="6"/>
  <c r="AM19" i="8" s="1"/>
  <c r="AO66" i="6"/>
  <c r="AO66" i="8" s="1"/>
  <c r="AJ78" i="6"/>
  <c r="AJ78" i="8" s="1"/>
  <c r="AJ79" i="6"/>
  <c r="AJ79" i="8" s="1"/>
  <c r="AM57" i="6"/>
  <c r="AM57" i="8" s="1"/>
  <c r="AR83" i="6"/>
  <c r="AR83" i="8" s="1"/>
  <c r="AP78" i="6"/>
  <c r="AP78" i="8" s="1"/>
  <c r="AL60" i="6"/>
  <c r="AL60" i="8" s="1"/>
  <c r="AN6" i="6"/>
  <c r="AN6" i="8" s="1"/>
  <c r="AO70" i="6"/>
  <c r="AO70" i="8" s="1"/>
  <c r="AK74" i="6"/>
  <c r="AK74" i="8" s="1"/>
  <c r="AJ83" i="6"/>
  <c r="AJ83" i="8" s="1"/>
  <c r="AH70" i="6"/>
  <c r="AH70" i="8" s="1"/>
  <c r="AO13" i="6"/>
  <c r="AO13" i="8" s="1"/>
  <c r="AH11" i="6"/>
  <c r="AH11" i="8" s="1"/>
  <c r="AJ21" i="6"/>
  <c r="AJ21" i="8" s="1"/>
  <c r="AG20" i="6"/>
  <c r="AG20" i="8" s="1"/>
  <c r="AR45" i="6"/>
  <c r="AR45" i="8" s="1"/>
  <c r="AH20" i="6"/>
  <c r="AH20" i="8" s="1"/>
  <c r="AO36" i="6"/>
  <c r="AO36" i="8" s="1"/>
  <c r="AS10" i="6"/>
  <c r="AS10" i="8" s="1"/>
  <c r="AJ45" i="6"/>
  <c r="AJ45" i="8" s="1"/>
  <c r="AM47" i="6"/>
  <c r="AM47" i="8" s="1"/>
  <c r="AK10" i="6"/>
  <c r="AK10" i="8" s="1"/>
  <c r="AM34" i="6"/>
  <c r="AM34" i="8" s="1"/>
  <c r="AF43" i="6"/>
  <c r="AF43" i="8" s="1"/>
  <c r="AH28" i="6"/>
  <c r="AH28" i="8" s="1"/>
  <c r="AH16" i="6"/>
  <c r="AH16" i="8" s="1"/>
  <c r="AK38" i="6"/>
  <c r="AK38" i="8" s="1"/>
  <c r="AS14" i="6"/>
  <c r="AS14" i="8" s="1"/>
  <c r="AK77" i="6"/>
  <c r="AK77" i="8" s="1"/>
  <c r="AP52" i="6"/>
  <c r="AP52" i="8" s="1"/>
  <c r="AJ11" i="6"/>
  <c r="AJ11" i="8" s="1"/>
  <c r="AP6" i="6"/>
  <c r="AP6" i="8" s="1"/>
  <c r="AO6" i="6"/>
  <c r="AO6" i="8" s="1"/>
  <c r="AH15" i="6"/>
  <c r="AH15" i="8" s="1"/>
  <c r="AS77" i="6"/>
  <c r="AS77" i="8" s="1"/>
  <c r="AR48" i="6"/>
  <c r="AR48" i="8" s="1"/>
  <c r="AG78" i="6"/>
  <c r="AG78" i="8" s="1"/>
  <c r="AR74" i="6"/>
  <c r="AR74" i="8" s="1"/>
  <c r="AP57" i="6"/>
  <c r="AP57" i="8" s="1"/>
  <c r="AO56" i="6"/>
  <c r="AO56" i="8" s="1"/>
  <c r="AS74" i="6"/>
  <c r="AS74" i="8" s="1"/>
  <c r="AI60" i="6"/>
  <c r="AI60" i="8" s="1"/>
  <c r="AM78" i="6"/>
  <c r="AM78" i="8" s="1"/>
  <c r="AJ48" i="6"/>
  <c r="AJ48" i="8" s="1"/>
  <c r="AR87" i="6"/>
  <c r="AR87" i="8" s="1"/>
  <c r="AS79" i="6"/>
  <c r="AS79" i="8" s="1"/>
  <c r="AK75" i="6"/>
  <c r="AK75" i="8" s="1"/>
  <c r="AQ70" i="6"/>
  <c r="AQ70" i="8" s="1"/>
  <c r="AI66" i="6"/>
  <c r="AI66" i="8" s="1"/>
  <c r="AG57" i="6"/>
  <c r="AG57" i="8" s="1"/>
  <c r="AM52" i="6"/>
  <c r="AM52" i="8" s="1"/>
  <c r="AH78" i="6"/>
  <c r="AH78" i="8" s="1"/>
  <c r="AN79" i="6"/>
  <c r="AN79" i="8" s="1"/>
  <c r="AF75" i="6"/>
  <c r="AF75" i="8" s="1"/>
  <c r="AL70" i="6"/>
  <c r="AL70" i="8" s="1"/>
  <c r="AP56" i="6"/>
  <c r="AP56" i="8" s="1"/>
  <c r="AH52" i="6"/>
  <c r="AH52" i="8" s="1"/>
  <c r="AO21" i="6"/>
  <c r="AO21" i="8" s="1"/>
  <c r="AR19" i="6"/>
  <c r="AR19" i="8" s="1"/>
  <c r="AJ15" i="6"/>
  <c r="AJ15" i="8" s="1"/>
  <c r="AP10" i="6"/>
  <c r="AP10" i="8" s="1"/>
  <c r="AH6" i="6"/>
  <c r="AH6" i="8" s="1"/>
  <c r="AI15" i="6"/>
  <c r="AI15" i="8" s="1"/>
  <c r="AO10" i="6"/>
  <c r="AO10" i="8" s="1"/>
  <c r="AG6" i="6"/>
  <c r="AG6" i="8" s="1"/>
  <c r="AN14" i="6"/>
  <c r="AN14" i="8" s="1"/>
  <c r="AF10" i="6"/>
  <c r="AF10" i="8" s="1"/>
  <c r="AS21" i="6"/>
  <c r="AS21" i="8" s="1"/>
  <c r="AN15" i="6"/>
  <c r="AN15" i="8" s="1"/>
  <c r="AF11" i="6"/>
  <c r="AF11" i="8" s="1"/>
  <c r="AL6" i="6"/>
  <c r="AL6" i="8" s="1"/>
  <c r="AQ41" i="6"/>
  <c r="AQ41" i="8" s="1"/>
  <c r="AM23" i="6"/>
  <c r="AM23" i="8" s="1"/>
  <c r="AK14" i="6"/>
  <c r="AK14" i="8" s="1"/>
  <c r="AI91" i="6"/>
  <c r="AI91" i="8" s="1"/>
  <c r="AK91" i="6"/>
  <c r="AK91" i="8" s="1"/>
  <c r="AM91" i="6"/>
  <c r="AM91" i="8" s="1"/>
  <c r="AQ91" i="6"/>
  <c r="AQ91" i="8" s="1"/>
  <c r="AS91" i="6"/>
  <c r="AS91" i="8" s="1"/>
  <c r="AG93" i="6"/>
  <c r="AG93" i="8" s="1"/>
  <c r="AI93" i="6"/>
  <c r="AI93" i="8" s="1"/>
  <c r="AM93" i="6"/>
  <c r="AM93" i="8" s="1"/>
  <c r="AO93" i="6"/>
  <c r="AO93" i="8" s="1"/>
  <c r="AQ93" i="6"/>
  <c r="AQ93" i="8" s="1"/>
  <c r="AK86" i="6"/>
  <c r="AK86" i="8" s="1"/>
  <c r="AI86" i="6"/>
  <c r="AI86" i="8" s="1"/>
  <c r="AO86" i="6"/>
  <c r="AO86" i="8" s="1"/>
  <c r="AQ86" i="6"/>
  <c r="AQ86" i="8" s="1"/>
  <c r="AS86" i="6"/>
  <c r="AS86" i="8" s="1"/>
  <c r="AG86" i="6"/>
  <c r="AG86" i="8" s="1"/>
  <c r="AM89" i="6"/>
  <c r="AM89" i="8" s="1"/>
  <c r="AO89" i="6"/>
  <c r="AO89" i="8" s="1"/>
  <c r="AI89" i="6"/>
  <c r="AI89" i="8" s="1"/>
  <c r="AQ89" i="6"/>
  <c r="AQ89" i="8" s="1"/>
  <c r="AG89" i="6"/>
  <c r="AG89" i="8" s="1"/>
  <c r="AM95" i="6"/>
  <c r="AM95" i="8" s="1"/>
  <c r="AK95" i="6"/>
  <c r="AK95" i="8" s="1"/>
  <c r="AQ95" i="6"/>
  <c r="AQ95" i="8" s="1"/>
  <c r="AS95" i="6"/>
  <c r="AS95" i="8" s="1"/>
  <c r="AI95" i="6"/>
  <c r="AI95" i="8" s="1"/>
  <c r="AG13" i="6"/>
  <c r="AG13" i="8" s="1"/>
  <c r="AI11" i="6"/>
  <c r="AI11" i="8" s="1"/>
  <c r="AM66" i="6"/>
  <c r="AM66" i="8" s="1"/>
  <c r="AS60" i="6"/>
  <c r="AS60" i="8" s="1"/>
  <c r="AG70" i="6"/>
  <c r="AG70" i="8" s="1"/>
  <c r="AI79" i="6"/>
  <c r="AI79" i="8" s="1"/>
  <c r="AI19" i="6"/>
  <c r="AI19" i="8" s="1"/>
  <c r="AL19" i="6"/>
  <c r="AL19" i="8" s="1"/>
  <c r="AQ57" i="6"/>
  <c r="AQ57" i="8" s="1"/>
  <c r="AS66" i="6"/>
  <c r="AS66" i="8" s="1"/>
  <c r="AI85" i="6"/>
  <c r="AI85" i="8" s="1"/>
  <c r="AQ23" i="6"/>
  <c r="AQ23" i="8" s="1"/>
  <c r="AI52" i="6"/>
  <c r="AI52" i="8" s="1"/>
  <c r="AM70" i="6"/>
  <c r="AM70" i="8" s="1"/>
  <c r="AO79" i="6"/>
  <c r="AO79" i="8" s="1"/>
  <c r="AG87" i="6"/>
  <c r="AG87" i="8" s="1"/>
  <c r="AG74" i="6"/>
  <c r="AG74" i="8" s="1"/>
  <c r="AI83" i="6"/>
  <c r="AI83" i="8" s="1"/>
  <c r="AJ87" i="6"/>
  <c r="AJ87" i="8" s="1"/>
  <c r="AS70" i="6"/>
  <c r="AS70" i="8" s="1"/>
  <c r="AO52" i="6"/>
  <c r="AO52" i="8" s="1"/>
  <c r="AS83" i="6"/>
  <c r="AS83" i="8" s="1"/>
  <c r="AK79" i="6"/>
  <c r="AK79" i="8" s="1"/>
  <c r="AQ74" i="6"/>
  <c r="AQ74" i="8" s="1"/>
  <c r="AI70" i="6"/>
  <c r="AI70" i="8" s="1"/>
  <c r="AM56" i="6"/>
  <c r="AM56" i="8" s="1"/>
  <c r="AL15" i="6"/>
  <c r="AL15" i="8" s="1"/>
  <c r="AN77" i="6"/>
  <c r="AN77" i="8" s="1"/>
  <c r="AL23" i="6"/>
  <c r="AL23" i="8" s="1"/>
  <c r="AP75" i="6"/>
  <c r="AP75" i="8" s="1"/>
  <c r="AN66" i="6"/>
  <c r="AN66" i="8" s="1"/>
  <c r="AL57" i="6"/>
  <c r="AL57" i="8" s="1"/>
  <c r="AR52" i="6"/>
  <c r="AR52" i="8" s="1"/>
  <c r="AF79" i="6"/>
  <c r="AF79" i="8" s="1"/>
  <c r="AL74" i="6"/>
  <c r="AL74" i="8" s="1"/>
  <c r="AP60" i="6"/>
  <c r="AP60" i="8" s="1"/>
  <c r="AH56" i="6"/>
  <c r="AH56" i="8" s="1"/>
  <c r="AM48" i="6"/>
  <c r="AM48" i="8" s="1"/>
  <c r="AG21" i="6"/>
  <c r="AG21" i="8" s="1"/>
  <c r="AS11" i="6"/>
  <c r="AS11" i="8" s="1"/>
  <c r="AR23" i="6"/>
  <c r="AR23" i="8" s="1"/>
  <c r="AJ19" i="6"/>
  <c r="AJ19" i="8" s="1"/>
  <c r="AP14" i="6"/>
  <c r="AP14" i="8" s="1"/>
  <c r="AH10" i="6"/>
  <c r="AH10" i="8" s="1"/>
  <c r="AO14" i="6"/>
  <c r="AO14" i="8" s="1"/>
  <c r="AG10" i="6"/>
  <c r="AG10" i="8" s="1"/>
  <c r="AF14" i="6"/>
  <c r="AF14" i="8" s="1"/>
  <c r="AQ48" i="6"/>
  <c r="AQ48" i="8" s="1"/>
  <c r="AK21" i="6"/>
  <c r="AK21" i="8" s="1"/>
  <c r="AN19" i="6"/>
  <c r="AN19" i="8" s="1"/>
  <c r="AF15" i="6"/>
  <c r="AF15" i="8" s="1"/>
  <c r="AL10" i="6"/>
  <c r="AL10" i="8" s="1"/>
  <c r="AI41" i="6"/>
  <c r="AI41" i="8" s="1"/>
  <c r="AQ13" i="6"/>
  <c r="AQ13" i="8" s="1"/>
  <c r="AI99" i="6"/>
  <c r="AI99" i="8" s="1"/>
  <c r="AS99" i="6"/>
  <c r="AS99" i="8" s="1"/>
  <c r="AK99" i="6"/>
  <c r="AK99" i="8" s="1"/>
  <c r="AM99" i="6"/>
  <c r="AM99" i="8" s="1"/>
  <c r="AQ99" i="6"/>
  <c r="AQ99" i="8" s="1"/>
  <c r="AO101" i="6"/>
  <c r="AO101" i="8" s="1"/>
  <c r="AQ101" i="6"/>
  <c r="AQ101" i="8" s="1"/>
  <c r="AG101" i="6"/>
  <c r="AG101" i="8" s="1"/>
  <c r="AI101" i="6"/>
  <c r="AI101" i="8" s="1"/>
  <c r="AM101" i="6"/>
  <c r="AM101" i="8" s="1"/>
  <c r="AG94" i="6"/>
  <c r="AG94" i="8" s="1"/>
  <c r="AI94" i="6"/>
  <c r="AI94" i="8" s="1"/>
  <c r="AK94" i="6"/>
  <c r="AK94" i="8" s="1"/>
  <c r="AO94" i="6"/>
  <c r="AO94" i="8" s="1"/>
  <c r="AQ94" i="6"/>
  <c r="AQ94" i="8" s="1"/>
  <c r="AS94" i="6"/>
  <c r="AS94" i="8" s="1"/>
  <c r="AO98" i="6"/>
  <c r="AO98" i="8" s="1"/>
  <c r="AQ98" i="6"/>
  <c r="AQ98" i="8" s="1"/>
  <c r="AK98" i="6"/>
  <c r="AK98" i="8" s="1"/>
  <c r="AS98" i="6"/>
  <c r="AS98" i="8" s="1"/>
  <c r="AG98" i="6"/>
  <c r="AG98" i="8" s="1"/>
  <c r="AI98" i="6"/>
  <c r="AI98" i="8" s="1"/>
  <c r="AF6" i="6"/>
  <c r="AF6" i="8" s="1"/>
  <c r="AL83" i="6"/>
  <c r="AL83" i="8" s="1"/>
  <c r="AO83" i="6"/>
  <c r="AO83" i="8" s="1"/>
  <c r="AQ52" i="6"/>
  <c r="AQ52" i="8" s="1"/>
  <c r="AS52" i="6"/>
  <c r="AS52" i="8" s="1"/>
  <c r="AL87" i="6"/>
  <c r="AL87" i="8" s="1"/>
  <c r="AH77" i="6"/>
  <c r="AH77" i="8" s="1"/>
  <c r="AF60" i="6"/>
  <c r="AF60" i="8" s="1"/>
  <c r="AI77" i="6"/>
  <c r="AI77" i="8" s="1"/>
  <c r="AR85" i="6"/>
  <c r="AR85" i="8" s="1"/>
  <c r="AO87" i="6"/>
  <c r="AO87" i="8" s="1"/>
  <c r="AH57" i="6"/>
  <c r="AH57" i="8" s="1"/>
  <c r="AM41" i="6"/>
  <c r="AM41" i="8" s="1"/>
  <c r="AS56" i="6"/>
  <c r="AS56" i="8" s="1"/>
  <c r="AG66" i="6"/>
  <c r="AG66" i="8" s="1"/>
  <c r="AI75" i="6"/>
  <c r="AI75" i="8" s="1"/>
  <c r="AL11" i="6"/>
  <c r="AL11" i="8" s="1"/>
  <c r="AS78" i="6"/>
  <c r="AS78" i="8" s="1"/>
  <c r="AO60" i="6"/>
  <c r="AO60" i="8" s="1"/>
  <c r="AK83" i="6"/>
  <c r="AK83" i="8" s="1"/>
  <c r="AQ78" i="6"/>
  <c r="AQ78" i="8" s="1"/>
  <c r="AI74" i="6"/>
  <c r="AI74" i="8" s="1"/>
  <c r="AM60" i="6"/>
  <c r="AM60" i="8" s="1"/>
  <c r="AR10" i="6"/>
  <c r="AR10" i="8" s="1"/>
  <c r="AF77" i="6"/>
  <c r="AF77" i="8" s="1"/>
  <c r="AP79" i="6"/>
  <c r="AP79" i="8" s="1"/>
  <c r="AH75" i="6"/>
  <c r="AH75" i="8" s="1"/>
  <c r="AN70" i="6"/>
  <c r="AN70" i="8" s="1"/>
  <c r="AF66" i="6"/>
  <c r="AF66" i="8" s="1"/>
  <c r="AR56" i="6"/>
  <c r="AR56" i="8" s="1"/>
  <c r="AJ52" i="6"/>
  <c r="AJ52" i="8" s="1"/>
  <c r="AL41" i="6"/>
  <c r="AL41" i="8" s="1"/>
  <c r="AF83" i="6"/>
  <c r="AF83" i="8" s="1"/>
  <c r="AL78" i="6"/>
  <c r="AL78" i="8" s="1"/>
  <c r="AH60" i="6"/>
  <c r="AH60" i="8" s="1"/>
  <c r="AS15" i="6"/>
  <c r="AS15" i="8" s="1"/>
  <c r="AK11" i="6"/>
  <c r="AK11" i="8" s="1"/>
  <c r="AQ6" i="6"/>
  <c r="AQ6" i="8" s="1"/>
  <c r="AN41" i="6"/>
  <c r="AN41" i="8" s="1"/>
  <c r="AJ23" i="6"/>
  <c r="AJ23" i="8" s="1"/>
  <c r="AH14" i="6"/>
  <c r="AH14" i="8" s="1"/>
  <c r="AG14" i="6"/>
  <c r="AG14" i="8" s="1"/>
  <c r="AL13" i="6"/>
  <c r="AL13" i="8" s="1"/>
  <c r="AI48" i="6"/>
  <c r="AI48" i="8" s="1"/>
  <c r="AO11" i="6"/>
  <c r="AO11" i="8" s="1"/>
  <c r="AR41" i="6"/>
  <c r="AR41" i="8" s="1"/>
  <c r="AN23" i="6"/>
  <c r="AN23" i="8" s="1"/>
  <c r="AF19" i="6"/>
  <c r="AF19" i="8" s="1"/>
  <c r="AL14" i="6"/>
  <c r="AL14" i="8" s="1"/>
  <c r="AI13" i="6"/>
  <c r="AI13" i="8" s="1"/>
  <c r="AN84" i="6"/>
  <c r="AN84" i="8" s="1"/>
  <c r="AQ84" i="6"/>
  <c r="AQ84" i="8" s="1"/>
  <c r="AF84" i="6"/>
  <c r="AF84" i="8" s="1"/>
  <c r="AH2" i="6"/>
  <c r="AH2" i="8" s="1"/>
  <c r="AJ2" i="6"/>
  <c r="AJ2" i="8" s="1"/>
  <c r="AF2" i="6"/>
  <c r="AF2" i="8" s="1"/>
  <c r="AL2" i="6"/>
  <c r="AL2" i="8" s="1"/>
  <c r="AP2" i="6"/>
  <c r="AP2" i="8" s="1"/>
  <c r="AR2" i="6"/>
  <c r="AR2" i="8" s="1"/>
  <c r="AS90" i="6"/>
  <c r="AS90" i="8" s="1"/>
  <c r="AQ90" i="6"/>
  <c r="AQ90" i="8" s="1"/>
  <c r="AG90" i="6"/>
  <c r="AG90" i="8" s="1"/>
  <c r="AI90" i="6"/>
  <c r="AI90" i="8" s="1"/>
  <c r="AK90" i="6"/>
  <c r="AK90" i="8" s="1"/>
  <c r="AO90" i="6"/>
  <c r="AO90" i="8" s="1"/>
  <c r="AK13" i="6"/>
  <c r="AK13" i="8" s="1"/>
  <c r="AG79" i="6"/>
  <c r="AG79" i="8" s="1"/>
  <c r="AL79" i="6"/>
  <c r="AL79" i="8" s="1"/>
  <c r="AG60" i="6"/>
  <c r="AG60" i="8" s="1"/>
  <c r="AK78" i="6"/>
  <c r="AK78" i="8" s="1"/>
  <c r="AL75" i="6"/>
  <c r="AL75" i="8" s="1"/>
  <c r="AN60" i="6"/>
  <c r="AN60" i="8" s="1"/>
  <c r="AL85" i="6"/>
  <c r="AL85" i="8" s="1"/>
  <c r="AR70" i="6"/>
  <c r="AR70" i="8" s="1"/>
  <c r="AQ77" i="6"/>
  <c r="AQ77" i="8" s="1"/>
  <c r="AK48" i="6"/>
  <c r="AK48" i="8" s="1"/>
  <c r="AI78" i="6"/>
  <c r="AI78" i="8" s="1"/>
  <c r="AJ6" i="6"/>
  <c r="AJ6" i="8" s="1"/>
  <c r="AP83" i="6"/>
  <c r="AP83" i="8" s="1"/>
  <c r="AH79" i="6"/>
  <c r="AH79" i="8" s="1"/>
  <c r="AN74" i="6"/>
  <c r="AN74" i="8" s="1"/>
  <c r="AF70" i="6"/>
  <c r="AF70" i="8" s="1"/>
  <c r="AR60" i="6"/>
  <c r="AR60" i="8" s="1"/>
  <c r="AJ56" i="6"/>
  <c r="AJ56" i="8" s="1"/>
  <c r="AP13" i="6"/>
  <c r="AP13" i="8" s="1"/>
  <c r="AR77" i="6"/>
  <c r="AR77" i="8" s="1"/>
  <c r="AN48" i="6"/>
  <c r="AN48" i="8" s="1"/>
  <c r="AS19" i="6"/>
  <c r="AS19" i="8" s="1"/>
  <c r="AK15" i="6"/>
  <c r="AK15" i="8" s="1"/>
  <c r="AQ10" i="6"/>
  <c r="AQ10" i="8" s="1"/>
  <c r="AI6" i="6"/>
  <c r="AI6" i="8" s="1"/>
  <c r="AF41" i="6"/>
  <c r="AF41" i="8" s="1"/>
  <c r="AN13" i="6"/>
  <c r="AN13" i="8" s="1"/>
  <c r="AM13" i="6"/>
  <c r="AM13" i="8" s="1"/>
  <c r="AO15" i="6"/>
  <c r="AO15" i="8" s="1"/>
  <c r="AG11" i="6"/>
  <c r="AG11" i="8" s="1"/>
  <c r="AM6" i="6"/>
  <c r="AM6" i="8" s="1"/>
  <c r="AJ41" i="6"/>
  <c r="AJ41" i="8" s="1"/>
  <c r="AF23" i="6"/>
  <c r="AF23" i="8" s="1"/>
  <c r="AR13" i="6"/>
  <c r="AR13" i="8" s="1"/>
  <c r="AQ21" i="6"/>
  <c r="AQ21" i="8" s="1"/>
  <c r="AM92" i="6"/>
  <c r="AM92" i="8" s="1"/>
  <c r="AO92" i="6"/>
  <c r="AO92" i="8" s="1"/>
  <c r="AS92" i="6"/>
  <c r="AS92" i="8" s="1"/>
  <c r="AK92" i="6"/>
  <c r="AK92" i="8" s="1"/>
  <c r="AG92" i="6"/>
  <c r="AG92" i="8" s="1"/>
  <c r="AG88" i="6"/>
  <c r="AG88" i="8" s="1"/>
  <c r="AK88" i="6"/>
  <c r="AK88" i="8" s="1"/>
  <c r="AM88" i="6"/>
  <c r="AM88" i="8" s="1"/>
  <c r="AO88" i="6"/>
  <c r="AO88" i="8" s="1"/>
  <c r="AS88" i="6"/>
  <c r="AS88" i="8" s="1"/>
  <c r="AL66" i="6"/>
  <c r="AL66" i="8" s="1"/>
  <c r="AJ57" i="6"/>
  <c r="AJ57" i="8" s="1"/>
  <c r="AR15" i="6"/>
  <c r="AR15" i="8" s="1"/>
  <c r="AQ60" i="6"/>
  <c r="AQ60" i="8" s="1"/>
  <c r="AI56" i="6"/>
  <c r="AI56" i="8" s="1"/>
  <c r="AF52" i="6"/>
  <c r="AF52" i="8" s="1"/>
  <c r="AR66" i="6"/>
  <c r="AR66" i="8" s="1"/>
  <c r="AG52" i="6"/>
  <c r="AG52" i="8" s="1"/>
  <c r="AK70" i="6"/>
  <c r="AK70" i="8" s="1"/>
  <c r="AM79" i="6"/>
  <c r="AM79" i="8" s="1"/>
  <c r="AG83" i="6"/>
  <c r="AG83" i="8" s="1"/>
  <c r="AI23" i="6"/>
  <c r="AI23" i="8" s="1"/>
  <c r="AM77" i="6"/>
  <c r="AM77" i="8" s="1"/>
  <c r="AJ74" i="6"/>
  <c r="AJ74" i="8" s="1"/>
  <c r="AN85" i="6"/>
  <c r="AN85" i="8" s="1"/>
  <c r="AO77" i="6"/>
  <c r="AO77" i="8" s="1"/>
  <c r="AF48" i="6"/>
  <c r="AF48" i="8" s="1"/>
  <c r="AP23" i="6"/>
  <c r="AP23" i="8" s="1"/>
  <c r="AR75" i="6"/>
  <c r="AR75" i="8" s="1"/>
  <c r="AP66" i="6"/>
  <c r="AP66" i="8" s="1"/>
  <c r="AN57" i="6"/>
  <c r="AN57" i="8" s="1"/>
  <c r="AH83" i="6"/>
  <c r="AH83" i="8" s="1"/>
  <c r="AN78" i="6"/>
  <c r="AN78" i="8" s="1"/>
  <c r="AF74" i="6"/>
  <c r="AF74" i="8" s="1"/>
  <c r="AJ60" i="6"/>
  <c r="AJ60" i="8" s="1"/>
  <c r="AJ77" i="6"/>
  <c r="AJ77" i="8" s="1"/>
  <c r="AS23" i="6"/>
  <c r="AS23" i="8" s="1"/>
  <c r="AK19" i="6"/>
  <c r="AK19" i="8" s="1"/>
  <c r="AQ14" i="6"/>
  <c r="AQ14" i="8" s="1"/>
  <c r="AI10" i="6"/>
  <c r="AI10" i="8" s="1"/>
  <c r="AF13" i="6"/>
  <c r="AF13" i="8" s="1"/>
  <c r="AO19" i="6"/>
  <c r="AO19" i="8" s="1"/>
  <c r="AG15" i="6"/>
  <c r="AG15" i="8" s="1"/>
  <c r="AJ13" i="6"/>
  <c r="AJ13" i="8" s="1"/>
  <c r="AO48" i="6"/>
  <c r="AO48" i="8" s="1"/>
  <c r="AI21" i="6"/>
  <c r="AI21" i="8" s="1"/>
  <c r="AG97" i="6"/>
  <c r="AG97" i="8" s="1"/>
  <c r="AI97" i="6"/>
  <c r="AI97" i="8" s="1"/>
  <c r="AM97" i="6"/>
  <c r="AM97" i="8" s="1"/>
  <c r="AO97" i="6"/>
  <c r="AO97" i="8" s="1"/>
  <c r="AQ97" i="6"/>
  <c r="AQ97" i="8" s="1"/>
  <c r="AG100" i="6"/>
  <c r="AG100" i="8" s="1"/>
  <c r="AK100" i="6"/>
  <c r="AK100" i="8" s="1"/>
  <c r="AM100" i="6"/>
  <c r="AM100" i="8" s="1"/>
  <c r="AO100" i="6"/>
  <c r="AO100" i="8" s="1"/>
  <c r="AS100" i="6"/>
  <c r="AS100" i="8" s="1"/>
  <c r="AS96" i="6"/>
  <c r="AS96" i="8" s="1"/>
  <c r="AG96" i="6"/>
  <c r="AG96" i="8" s="1"/>
  <c r="AK96" i="6"/>
  <c r="AK96" i="8" s="1"/>
  <c r="AM96" i="6"/>
  <c r="AM96" i="8" s="1"/>
  <c r="AO96" i="6"/>
  <c r="AO96" i="8" s="1"/>
  <c r="AM15" i="6"/>
  <c r="AM15" i="8" s="1"/>
  <c r="AR6" i="6"/>
  <c r="AR6" i="8" s="1"/>
  <c r="AS75" i="6"/>
  <c r="AS75" i="8" s="1"/>
  <c r="AQ66" i="6"/>
  <c r="AQ66" i="8" s="1"/>
  <c r="AO57" i="6"/>
  <c r="AO57" i="8" s="1"/>
  <c r="AN75" i="6"/>
  <c r="AN75" i="8" s="1"/>
  <c r="AH48" i="6"/>
  <c r="AH48" i="8" s="1"/>
  <c r="AN11" i="6"/>
  <c r="AN11" i="8" s="1"/>
  <c r="AH85" i="6"/>
  <c r="AH85" i="8" s="1"/>
  <c r="AM85" i="6"/>
  <c r="AM85" i="8" s="1"/>
  <c r="AO85" i="6"/>
  <c r="AO85" i="8" s="1"/>
  <c r="AQ85" i="6"/>
  <c r="AQ85" i="8" s="1"/>
  <c r="AS87" i="6"/>
  <c r="AS87" i="8" s="1"/>
  <c r="AI87" i="6"/>
  <c r="AI87" i="8" s="1"/>
  <c r="AK87" i="6"/>
  <c r="AK87" i="8" s="1"/>
  <c r="AM87" i="6"/>
  <c r="AM87" i="8" s="1"/>
  <c r="AQ87" i="6"/>
  <c r="AQ87" i="8" s="1"/>
  <c r="AM74" i="6"/>
  <c r="AM74" i="8" s="1"/>
  <c r="AK57" i="6"/>
  <c r="AK57" i="8" s="1"/>
  <c r="AJ14" i="6"/>
  <c r="AJ14" i="8" s="1"/>
  <c r="AK56" i="6"/>
  <c r="AK56" i="8" s="1"/>
  <c r="AQ83" i="6"/>
  <c r="AQ83" i="8" s="1"/>
  <c r="AJ70" i="6"/>
  <c r="AJ70" i="8" s="1"/>
  <c r="AN87" i="6"/>
  <c r="AN87" i="8" s="1"/>
  <c r="AH41" i="6"/>
  <c r="AH41" i="8" s="1"/>
  <c r="AG75" i="6"/>
  <c r="AG75" i="8" s="1"/>
  <c r="AJ66" i="6"/>
  <c r="AJ66" i="8" s="1"/>
  <c r="AO78" i="6"/>
  <c r="AO78" i="8" s="1"/>
  <c r="AP77" i="6"/>
  <c r="AP77" i="8" s="1"/>
  <c r="AM75" i="6"/>
  <c r="AM75" i="8" s="1"/>
  <c r="AK66" i="6"/>
  <c r="AK66" i="8" s="1"/>
  <c r="AI57" i="6"/>
  <c r="AI57" i="8" s="1"/>
  <c r="AP41" i="6"/>
  <c r="AP41" i="8" s="1"/>
  <c r="AF78" i="6"/>
  <c r="AF78" i="8" s="1"/>
  <c r="AS48" i="6"/>
  <c r="AS48" i="8" s="1"/>
  <c r="AH21" i="6"/>
  <c r="AH21" i="8" s="1"/>
  <c r="AO41" i="6"/>
  <c r="AO41" i="8" s="1"/>
  <c r="AK23" i="6"/>
  <c r="AK23" i="8" s="1"/>
  <c r="AI14" i="6"/>
  <c r="AI14" i="8" s="1"/>
  <c r="AN21" i="6"/>
  <c r="AN21" i="8" s="1"/>
  <c r="AP11" i="6"/>
  <c r="AP11" i="8" s="1"/>
  <c r="AT32" i="8" l="1"/>
  <c r="AU32" i="6"/>
  <c r="BB84" i="6"/>
  <c r="BB84" i="8" s="1"/>
  <c r="BJ84" i="6"/>
  <c r="BJ84" i="8" s="1"/>
  <c r="BC84" i="6"/>
  <c r="BC84" i="8" s="1"/>
  <c r="BD84" i="6"/>
  <c r="BD84" i="8" s="1"/>
  <c r="AV84" i="6"/>
  <c r="AV84" i="8" s="1"/>
  <c r="BE84" i="6"/>
  <c r="BE84" i="8" s="1"/>
  <c r="BF84" i="6"/>
  <c r="BF84" i="8" s="1"/>
  <c r="AX84" i="6"/>
  <c r="AX84" i="8" s="1"/>
  <c r="AY84" i="6"/>
  <c r="AY84" i="8" s="1"/>
  <c r="AZ84" i="6"/>
  <c r="AZ84" i="8" s="1"/>
  <c r="AW84" i="6"/>
  <c r="AW84" i="8" s="1"/>
  <c r="BA84" i="6"/>
  <c r="BA84" i="8" s="1"/>
  <c r="BG84" i="6"/>
  <c r="BG84" i="8" s="1"/>
  <c r="AU84" i="8"/>
  <c r="BH84" i="6"/>
  <c r="BH84" i="8" s="1"/>
  <c r="BI84" i="6"/>
  <c r="BI84" i="8" s="1"/>
  <c r="AW5" i="6"/>
  <c r="AW5" i="8" s="1"/>
  <c r="BE5" i="6"/>
  <c r="BE5" i="8" s="1"/>
  <c r="AZ5" i="6"/>
  <c r="AZ5" i="8" s="1"/>
  <c r="BH5" i="6"/>
  <c r="BH5" i="8" s="1"/>
  <c r="BG5" i="6"/>
  <c r="BG5" i="8" s="1"/>
  <c r="AX5" i="6"/>
  <c r="AX5" i="8" s="1"/>
  <c r="BI5" i="6"/>
  <c r="BI5" i="8" s="1"/>
  <c r="AY5" i="6"/>
  <c r="AY5" i="8" s="1"/>
  <c r="BJ5" i="6"/>
  <c r="BJ5" i="8" s="1"/>
  <c r="BB5" i="6"/>
  <c r="BB5" i="8" s="1"/>
  <c r="BC5" i="6"/>
  <c r="BC5" i="8" s="1"/>
  <c r="BD5" i="6"/>
  <c r="BD5" i="8" s="1"/>
  <c r="BA5" i="6"/>
  <c r="BA5" i="8" s="1"/>
  <c r="AV5" i="6"/>
  <c r="AV5" i="8" s="1"/>
  <c r="BF5" i="6"/>
  <c r="BF5" i="8" s="1"/>
  <c r="AU5" i="8"/>
  <c r="AT93" i="8"/>
  <c r="AU93" i="6"/>
  <c r="AT22" i="8"/>
  <c r="AU22" i="6"/>
  <c r="AT23" i="8"/>
  <c r="AU23" i="6"/>
  <c r="BC20" i="6"/>
  <c r="BC20" i="8" s="1"/>
  <c r="AX20" i="6"/>
  <c r="AX20" i="8" s="1"/>
  <c r="BF20" i="6"/>
  <c r="BF20" i="8" s="1"/>
  <c r="AZ20" i="6"/>
  <c r="AZ20" i="8" s="1"/>
  <c r="BJ20" i="6"/>
  <c r="BJ20" i="8" s="1"/>
  <c r="BA20" i="6"/>
  <c r="BA20" i="8" s="1"/>
  <c r="BB20" i="6"/>
  <c r="BB20" i="8" s="1"/>
  <c r="AW20" i="6"/>
  <c r="AW20" i="8" s="1"/>
  <c r="AY20" i="6"/>
  <c r="AY20" i="8" s="1"/>
  <c r="BG20" i="6"/>
  <c r="BG20" i="8" s="1"/>
  <c r="AV20" i="6"/>
  <c r="AV20" i="8" s="1"/>
  <c r="BH20" i="6"/>
  <c r="BH20" i="8" s="1"/>
  <c r="BI20" i="6"/>
  <c r="BI20" i="8" s="1"/>
  <c r="BD20" i="6"/>
  <c r="BD20" i="8" s="1"/>
  <c r="BE20" i="6"/>
  <c r="BE20" i="8" s="1"/>
  <c r="AU20" i="8"/>
  <c r="AT36" i="8"/>
  <c r="AU36" i="6"/>
  <c r="BA3" i="6"/>
  <c r="BA3" i="8" s="1"/>
  <c r="BI3" i="6"/>
  <c r="BI3" i="8" s="1"/>
  <c r="BD3" i="6"/>
  <c r="BD3" i="8" s="1"/>
  <c r="BC3" i="6"/>
  <c r="BC3" i="8" s="1"/>
  <c r="BE3" i="6"/>
  <c r="BE3" i="8" s="1"/>
  <c r="BF3" i="6"/>
  <c r="BF3" i="8" s="1"/>
  <c r="AW3" i="6"/>
  <c r="AW3" i="8" s="1"/>
  <c r="AX3" i="6"/>
  <c r="AX3" i="8" s="1"/>
  <c r="AY3" i="6"/>
  <c r="AY3" i="8" s="1"/>
  <c r="AZ3" i="6"/>
  <c r="AZ3" i="8" s="1"/>
  <c r="BB3" i="6"/>
  <c r="BB3" i="8" s="1"/>
  <c r="BG3" i="6"/>
  <c r="BG3" i="8" s="1"/>
  <c r="BH3" i="6"/>
  <c r="BH3" i="8" s="1"/>
  <c r="BJ3" i="6"/>
  <c r="BJ3" i="8" s="1"/>
  <c r="AV3" i="6"/>
  <c r="AV3" i="8" s="1"/>
  <c r="AU3" i="8"/>
  <c r="AT50" i="8"/>
  <c r="AU50" i="6"/>
  <c r="AU98" i="6"/>
  <c r="AT98" i="8"/>
  <c r="AT37" i="8"/>
  <c r="AU37" i="6"/>
  <c r="AY42" i="6"/>
  <c r="AY42" i="8" s="1"/>
  <c r="BG42" i="6"/>
  <c r="BG42" i="8" s="1"/>
  <c r="BB42" i="6"/>
  <c r="BB42" i="8" s="1"/>
  <c r="BJ42" i="6"/>
  <c r="BJ42" i="8" s="1"/>
  <c r="BC42" i="6"/>
  <c r="BC42" i="8" s="1"/>
  <c r="BD42" i="6"/>
  <c r="BD42" i="8" s="1"/>
  <c r="BI42" i="6"/>
  <c r="BI42" i="8" s="1"/>
  <c r="AW42" i="6"/>
  <c r="AW42" i="8" s="1"/>
  <c r="AX42" i="6"/>
  <c r="AX42" i="8" s="1"/>
  <c r="AZ42" i="6"/>
  <c r="AZ42" i="8" s="1"/>
  <c r="BA42" i="6"/>
  <c r="BA42" i="8" s="1"/>
  <c r="BE42" i="6"/>
  <c r="BE42" i="8" s="1"/>
  <c r="AV42" i="6"/>
  <c r="AV42" i="8" s="1"/>
  <c r="AU42" i="8"/>
  <c r="BF42" i="6"/>
  <c r="BF42" i="8" s="1"/>
  <c r="BH42" i="6"/>
  <c r="BH42" i="8" s="1"/>
  <c r="BA47" i="6"/>
  <c r="BA47" i="8" s="1"/>
  <c r="BI47" i="6"/>
  <c r="BI47" i="8" s="1"/>
  <c r="BD47" i="6"/>
  <c r="BD47" i="8" s="1"/>
  <c r="AW47" i="6"/>
  <c r="AW47" i="8" s="1"/>
  <c r="BG47" i="6"/>
  <c r="BG47" i="8" s="1"/>
  <c r="AX47" i="6"/>
  <c r="AX47" i="8" s="1"/>
  <c r="BH47" i="6"/>
  <c r="BH47" i="8" s="1"/>
  <c r="AY47" i="6"/>
  <c r="AY47" i="8" s="1"/>
  <c r="AZ47" i="6"/>
  <c r="AZ47" i="8" s="1"/>
  <c r="BB47" i="6"/>
  <c r="BB47" i="8" s="1"/>
  <c r="BC47" i="6"/>
  <c r="BC47" i="8" s="1"/>
  <c r="BJ47" i="6"/>
  <c r="BJ47" i="8" s="1"/>
  <c r="AV47" i="6"/>
  <c r="AV47" i="8" s="1"/>
  <c r="BE47" i="6"/>
  <c r="BE47" i="8" s="1"/>
  <c r="AU47" i="8"/>
  <c r="BF47" i="6"/>
  <c r="BF47" i="8" s="1"/>
  <c r="AT24" i="8"/>
  <c r="AU24" i="6"/>
  <c r="AW33" i="6"/>
  <c r="AW33" i="8" s="1"/>
  <c r="BE33" i="6"/>
  <c r="BE33" i="8" s="1"/>
  <c r="AZ33" i="6"/>
  <c r="AZ33" i="8" s="1"/>
  <c r="BH33" i="6"/>
  <c r="BH33" i="8" s="1"/>
  <c r="AY33" i="6"/>
  <c r="AY33" i="8" s="1"/>
  <c r="BJ33" i="6"/>
  <c r="BJ33" i="8" s="1"/>
  <c r="BA33" i="6"/>
  <c r="BA33" i="8" s="1"/>
  <c r="BB33" i="6"/>
  <c r="BB33" i="8" s="1"/>
  <c r="BC33" i="6"/>
  <c r="BC33" i="8" s="1"/>
  <c r="BD33" i="6"/>
  <c r="BD33" i="8" s="1"/>
  <c r="BF33" i="6"/>
  <c r="BF33" i="8" s="1"/>
  <c r="BI33" i="6"/>
  <c r="BI33" i="8" s="1"/>
  <c r="AV33" i="6"/>
  <c r="AV33" i="8" s="1"/>
  <c r="AU33" i="8"/>
  <c r="AX33" i="6"/>
  <c r="AX33" i="8" s="1"/>
  <c r="BG33" i="6"/>
  <c r="BG33" i="8" s="1"/>
  <c r="AT75" i="8"/>
  <c r="AU75" i="6"/>
  <c r="AT90" i="8"/>
  <c r="AU90" i="6"/>
  <c r="BC69" i="6"/>
  <c r="BC69" i="8" s="1"/>
  <c r="BD69" i="6"/>
  <c r="BD69" i="8" s="1"/>
  <c r="AW69" i="6"/>
  <c r="AW69" i="8" s="1"/>
  <c r="BE69" i="6"/>
  <c r="BE69" i="8" s="1"/>
  <c r="AY69" i="6"/>
  <c r="AY69" i="8" s="1"/>
  <c r="BJ69" i="6"/>
  <c r="BJ69" i="8" s="1"/>
  <c r="AZ69" i="6"/>
  <c r="AZ69" i="8" s="1"/>
  <c r="AV69" i="6"/>
  <c r="AV69" i="8" s="1"/>
  <c r="BA69" i="6"/>
  <c r="BA69" i="8" s="1"/>
  <c r="AX69" i="6"/>
  <c r="AX69" i="8" s="1"/>
  <c r="BB69" i="6"/>
  <c r="BB69" i="8" s="1"/>
  <c r="BF69" i="6"/>
  <c r="BF69" i="8" s="1"/>
  <c r="BG69" i="6"/>
  <c r="BG69" i="8" s="1"/>
  <c r="BH69" i="6"/>
  <c r="BH69" i="8" s="1"/>
  <c r="BI69" i="6"/>
  <c r="BI69" i="8" s="1"/>
  <c r="AU69" i="8"/>
  <c r="AY38" i="6"/>
  <c r="AY38" i="8" s="1"/>
  <c r="BG38" i="6"/>
  <c r="BG38" i="8" s="1"/>
  <c r="BB38" i="6"/>
  <c r="BB38" i="8" s="1"/>
  <c r="BJ38" i="6"/>
  <c r="BJ38" i="8" s="1"/>
  <c r="BD38" i="6"/>
  <c r="BD38" i="8" s="1"/>
  <c r="BE38" i="6"/>
  <c r="BE38" i="8" s="1"/>
  <c r="BF38" i="6"/>
  <c r="BF38" i="8" s="1"/>
  <c r="AZ38" i="6"/>
  <c r="AZ38" i="8" s="1"/>
  <c r="BA38" i="6"/>
  <c r="BA38" i="8" s="1"/>
  <c r="BC38" i="6"/>
  <c r="BC38" i="8" s="1"/>
  <c r="AX38" i="6"/>
  <c r="AX38" i="8" s="1"/>
  <c r="BH38" i="6"/>
  <c r="BH38" i="8" s="1"/>
  <c r="BI38" i="6"/>
  <c r="BI38" i="8" s="1"/>
  <c r="AV38" i="6"/>
  <c r="AV38" i="8" s="1"/>
  <c r="AW38" i="6"/>
  <c r="AW38" i="8" s="1"/>
  <c r="AU38" i="8"/>
  <c r="BC44" i="6"/>
  <c r="BC44" i="8" s="1"/>
  <c r="AX44" i="6"/>
  <c r="AX44" i="8" s="1"/>
  <c r="BF44" i="6"/>
  <c r="BF44" i="8" s="1"/>
  <c r="BG44" i="6"/>
  <c r="BG44" i="8" s="1"/>
  <c r="AW44" i="6"/>
  <c r="AW44" i="8" s="1"/>
  <c r="BH44" i="6"/>
  <c r="BH44" i="8" s="1"/>
  <c r="BJ44" i="6"/>
  <c r="BJ44" i="8" s="1"/>
  <c r="AY44" i="6"/>
  <c r="AY44" i="8" s="1"/>
  <c r="AZ44" i="6"/>
  <c r="AZ44" i="8" s="1"/>
  <c r="AV44" i="6"/>
  <c r="AV44" i="8" s="1"/>
  <c r="BA44" i="6"/>
  <c r="BA44" i="8" s="1"/>
  <c r="BB44" i="6"/>
  <c r="BB44" i="8" s="1"/>
  <c r="BD44" i="6"/>
  <c r="BD44" i="8" s="1"/>
  <c r="BE44" i="6"/>
  <c r="BE44" i="8" s="1"/>
  <c r="AU44" i="8"/>
  <c r="BI44" i="6"/>
  <c r="BI44" i="8" s="1"/>
  <c r="AT14" i="8"/>
  <c r="AU14" i="6"/>
  <c r="BA15" i="6"/>
  <c r="BA15" i="8" s="1"/>
  <c r="BI15" i="6"/>
  <c r="BI15" i="8" s="1"/>
  <c r="BD15" i="6"/>
  <c r="BD15" i="8" s="1"/>
  <c r="BF15" i="6"/>
  <c r="BF15" i="8" s="1"/>
  <c r="AW15" i="6"/>
  <c r="AW15" i="8" s="1"/>
  <c r="BG15" i="6"/>
  <c r="BG15" i="8" s="1"/>
  <c r="AX15" i="6"/>
  <c r="AX15" i="8" s="1"/>
  <c r="BH15" i="6"/>
  <c r="BH15" i="8" s="1"/>
  <c r="AY15" i="6"/>
  <c r="AY15" i="8" s="1"/>
  <c r="AZ15" i="6"/>
  <c r="AZ15" i="8" s="1"/>
  <c r="BB15" i="6"/>
  <c r="BB15" i="8" s="1"/>
  <c r="BC15" i="6"/>
  <c r="BC15" i="8" s="1"/>
  <c r="AV15" i="6"/>
  <c r="AV15" i="8" s="1"/>
  <c r="BE15" i="6"/>
  <c r="BE15" i="8" s="1"/>
  <c r="BJ15" i="6"/>
  <c r="BJ15" i="8" s="1"/>
  <c r="AU15" i="8"/>
  <c r="AT96" i="8"/>
  <c r="AU96" i="6"/>
  <c r="AU100" i="6"/>
  <c r="AT100" i="8"/>
  <c r="AT46" i="8"/>
  <c r="AU46" i="6"/>
  <c r="BA31" i="6"/>
  <c r="BA31" i="8" s="1"/>
  <c r="BI31" i="6"/>
  <c r="BI31" i="8" s="1"/>
  <c r="BD31" i="6"/>
  <c r="BD31" i="8" s="1"/>
  <c r="BF31" i="6"/>
  <c r="BF31" i="8" s="1"/>
  <c r="AW31" i="6"/>
  <c r="AW31" i="8" s="1"/>
  <c r="BG31" i="6"/>
  <c r="BG31" i="8" s="1"/>
  <c r="AX31" i="6"/>
  <c r="AX31" i="8" s="1"/>
  <c r="BH31" i="6"/>
  <c r="BH31" i="8" s="1"/>
  <c r="AY31" i="6"/>
  <c r="AY31" i="8" s="1"/>
  <c r="AZ31" i="6"/>
  <c r="AZ31" i="8" s="1"/>
  <c r="BE31" i="6"/>
  <c r="BE31" i="8" s="1"/>
  <c r="BJ31" i="6"/>
  <c r="BJ31" i="8" s="1"/>
  <c r="AV31" i="6"/>
  <c r="AV31" i="8" s="1"/>
  <c r="BB31" i="6"/>
  <c r="BB31" i="8" s="1"/>
  <c r="BC31" i="6"/>
  <c r="BC31" i="8" s="1"/>
  <c r="AU31" i="8"/>
  <c r="AY58" i="6"/>
  <c r="AY58" i="8" s="1"/>
  <c r="BG58" i="6"/>
  <c r="BG58" i="8" s="1"/>
  <c r="AZ58" i="6"/>
  <c r="AZ58" i="8" s="1"/>
  <c r="BH58" i="6"/>
  <c r="BH58" i="8" s="1"/>
  <c r="BD58" i="6"/>
  <c r="BD58" i="8" s="1"/>
  <c r="BE58" i="6"/>
  <c r="BE58" i="8" s="1"/>
  <c r="BF58" i="6"/>
  <c r="BF58" i="8" s="1"/>
  <c r="BJ58" i="6"/>
  <c r="BJ58" i="8" s="1"/>
  <c r="AW58" i="6"/>
  <c r="AW58" i="8" s="1"/>
  <c r="BA58" i="6"/>
  <c r="BA58" i="8" s="1"/>
  <c r="BB58" i="6"/>
  <c r="BB58" i="8" s="1"/>
  <c r="BC58" i="6"/>
  <c r="BC58" i="8" s="1"/>
  <c r="AV58" i="6"/>
  <c r="AV58" i="8" s="1"/>
  <c r="AX58" i="6"/>
  <c r="AX58" i="8" s="1"/>
  <c r="BI58" i="6"/>
  <c r="BI58" i="8" s="1"/>
  <c r="AU58" i="8"/>
  <c r="AT39" i="8"/>
  <c r="AU39" i="6"/>
  <c r="AU25" i="6"/>
  <c r="AT25" i="8"/>
  <c r="AW61" i="6"/>
  <c r="AW61" i="8" s="1"/>
  <c r="BE61" i="6"/>
  <c r="BE61" i="8" s="1"/>
  <c r="AX61" i="6"/>
  <c r="AX61" i="8" s="1"/>
  <c r="BF61" i="6"/>
  <c r="BF61" i="8" s="1"/>
  <c r="BD61" i="6"/>
  <c r="BD61" i="8" s="1"/>
  <c r="BG61" i="6"/>
  <c r="BG61" i="8" s="1"/>
  <c r="BH61" i="6"/>
  <c r="BH61" i="8" s="1"/>
  <c r="BA61" i="6"/>
  <c r="BA61" i="8" s="1"/>
  <c r="BB61" i="6"/>
  <c r="BB61" i="8" s="1"/>
  <c r="AV61" i="6"/>
  <c r="AV61" i="8" s="1"/>
  <c r="BC61" i="6"/>
  <c r="BC61" i="8" s="1"/>
  <c r="AY61" i="6"/>
  <c r="AY61" i="8" s="1"/>
  <c r="AZ61" i="6"/>
  <c r="AZ61" i="8" s="1"/>
  <c r="BI61" i="6"/>
  <c r="BI61" i="8" s="1"/>
  <c r="BJ61" i="6"/>
  <c r="BJ61" i="8" s="1"/>
  <c r="AU61" i="8"/>
  <c r="AT16" i="8"/>
  <c r="AU16" i="6"/>
  <c r="AU67" i="6"/>
  <c r="AT67" i="8"/>
  <c r="AT6" i="8"/>
  <c r="AU6" i="6"/>
  <c r="AT89" i="8"/>
  <c r="AU89" i="6"/>
  <c r="AZ79" i="6"/>
  <c r="AZ79" i="8" s="1"/>
  <c r="BH79" i="6"/>
  <c r="BH79" i="8" s="1"/>
  <c r="BA79" i="6"/>
  <c r="BA79" i="8" s="1"/>
  <c r="BI79" i="6"/>
  <c r="BI79" i="8" s="1"/>
  <c r="AX79" i="6"/>
  <c r="AX79" i="8" s="1"/>
  <c r="BJ79" i="6"/>
  <c r="BJ79" i="8" s="1"/>
  <c r="AY79" i="6"/>
  <c r="AY79" i="8" s="1"/>
  <c r="BB79" i="6"/>
  <c r="BB79" i="8" s="1"/>
  <c r="AW79" i="6"/>
  <c r="AW79" i="8" s="1"/>
  <c r="AV79" i="6"/>
  <c r="AV79" i="8" s="1"/>
  <c r="BC79" i="6"/>
  <c r="BC79" i="8" s="1"/>
  <c r="BD79" i="6"/>
  <c r="BD79" i="8" s="1"/>
  <c r="BG79" i="6"/>
  <c r="BG79" i="8" s="1"/>
  <c r="BF79" i="6"/>
  <c r="BF79" i="8" s="1"/>
  <c r="AU79" i="8"/>
  <c r="BE79" i="6"/>
  <c r="BE79" i="8" s="1"/>
  <c r="BC52" i="6"/>
  <c r="BC52" i="8" s="1"/>
  <c r="BD52" i="6"/>
  <c r="BD52" i="8" s="1"/>
  <c r="BB52" i="6"/>
  <c r="BB52" i="8" s="1"/>
  <c r="BE52" i="6"/>
  <c r="BE52" i="8" s="1"/>
  <c r="BF52" i="6"/>
  <c r="BF52" i="8" s="1"/>
  <c r="BH52" i="6"/>
  <c r="BH52" i="8" s="1"/>
  <c r="AV52" i="6"/>
  <c r="AV52" i="8" s="1"/>
  <c r="BI52" i="6"/>
  <c r="BI52" i="8" s="1"/>
  <c r="AW52" i="6"/>
  <c r="AW52" i="8" s="1"/>
  <c r="BJ52" i="6"/>
  <c r="BJ52" i="8" s="1"/>
  <c r="AX52" i="6"/>
  <c r="AX52" i="8" s="1"/>
  <c r="AY52" i="6"/>
  <c r="AY52" i="8" s="1"/>
  <c r="AZ52" i="6"/>
  <c r="AZ52" i="8" s="1"/>
  <c r="BA52" i="6"/>
  <c r="BA52" i="8" s="1"/>
  <c r="BG52" i="6"/>
  <c r="BG52" i="8" s="1"/>
  <c r="AU52" i="8"/>
  <c r="AU88" i="6"/>
  <c r="AT88" i="8"/>
  <c r="AW57" i="6"/>
  <c r="AW57" i="8" s="1"/>
  <c r="BE57" i="6"/>
  <c r="BE57" i="8" s="1"/>
  <c r="AX57" i="6"/>
  <c r="AX57" i="8" s="1"/>
  <c r="BF57" i="6"/>
  <c r="BF57" i="8" s="1"/>
  <c r="BH57" i="6"/>
  <c r="BH57" i="8" s="1"/>
  <c r="AY57" i="6"/>
  <c r="AY57" i="8" s="1"/>
  <c r="BI57" i="6"/>
  <c r="BI57" i="8" s="1"/>
  <c r="AZ57" i="6"/>
  <c r="AZ57" i="8" s="1"/>
  <c r="BJ57" i="6"/>
  <c r="BJ57" i="8" s="1"/>
  <c r="BD57" i="6"/>
  <c r="BD57" i="8" s="1"/>
  <c r="BG57" i="6"/>
  <c r="BG57" i="8" s="1"/>
  <c r="BA57" i="6"/>
  <c r="BA57" i="8" s="1"/>
  <c r="BB57" i="6"/>
  <c r="BB57" i="8" s="1"/>
  <c r="BC57" i="6"/>
  <c r="BC57" i="8" s="1"/>
  <c r="AV57" i="6"/>
  <c r="AV57" i="8" s="1"/>
  <c r="AU57" i="8"/>
  <c r="AT4" i="8"/>
  <c r="AU4" i="6"/>
  <c r="AT11" i="8"/>
  <c r="AU11" i="6"/>
  <c r="AT26" i="8"/>
  <c r="AU26" i="6"/>
  <c r="AT87" i="8"/>
  <c r="AU87" i="6"/>
  <c r="AT73" i="8"/>
  <c r="AU73" i="6"/>
  <c r="BA19" i="6"/>
  <c r="BA19" i="8" s="1"/>
  <c r="BI19" i="6"/>
  <c r="BI19" i="8" s="1"/>
  <c r="BD19" i="6"/>
  <c r="BD19" i="8" s="1"/>
  <c r="BC19" i="6"/>
  <c r="BC19" i="8" s="1"/>
  <c r="BE19" i="6"/>
  <c r="BE19" i="8" s="1"/>
  <c r="BF19" i="6"/>
  <c r="BF19" i="8" s="1"/>
  <c r="BJ19" i="6"/>
  <c r="BJ19" i="8" s="1"/>
  <c r="AW19" i="6"/>
  <c r="AW19" i="8" s="1"/>
  <c r="AX19" i="6"/>
  <c r="AX19" i="8" s="1"/>
  <c r="AY19" i="6"/>
  <c r="AY19" i="8" s="1"/>
  <c r="AZ19" i="6"/>
  <c r="AZ19" i="8" s="1"/>
  <c r="BB19" i="6"/>
  <c r="BB19" i="8" s="1"/>
  <c r="BG19" i="6"/>
  <c r="BG19" i="8" s="1"/>
  <c r="BH19" i="6"/>
  <c r="BH19" i="8" s="1"/>
  <c r="AU19" i="8"/>
  <c r="AV19" i="6"/>
  <c r="AV19" i="8" s="1"/>
  <c r="AT72" i="8"/>
  <c r="AU72" i="6"/>
  <c r="AT8" i="8"/>
  <c r="AU8" i="6"/>
  <c r="AT12" i="8"/>
  <c r="AU12" i="6"/>
  <c r="AU35" i="6"/>
  <c r="AT35" i="8"/>
  <c r="AT65" i="8"/>
  <c r="AU65" i="6"/>
  <c r="AT41" i="8"/>
  <c r="AU41" i="6"/>
  <c r="BC77" i="6"/>
  <c r="BC77" i="8" s="1"/>
  <c r="BD77" i="6"/>
  <c r="BD77" i="8" s="1"/>
  <c r="AW77" i="6"/>
  <c r="AW77" i="8" s="1"/>
  <c r="BE77" i="6"/>
  <c r="BE77" i="8" s="1"/>
  <c r="BA77" i="6"/>
  <c r="BA77" i="8" s="1"/>
  <c r="BB77" i="6"/>
  <c r="BB77" i="8" s="1"/>
  <c r="AV77" i="6"/>
  <c r="AV77" i="8" s="1"/>
  <c r="BF77" i="6"/>
  <c r="BF77" i="8" s="1"/>
  <c r="BH77" i="6"/>
  <c r="BH77" i="8" s="1"/>
  <c r="BI77" i="6"/>
  <c r="BI77" i="8" s="1"/>
  <c r="BJ77" i="6"/>
  <c r="BJ77" i="8" s="1"/>
  <c r="AX77" i="6"/>
  <c r="AX77" i="8" s="1"/>
  <c r="AY77" i="6"/>
  <c r="AY77" i="8" s="1"/>
  <c r="AZ77" i="6"/>
  <c r="AZ77" i="8" s="1"/>
  <c r="AU77" i="8"/>
  <c r="BG77" i="6"/>
  <c r="BG77" i="8" s="1"/>
  <c r="AX2" i="6"/>
  <c r="AX2" i="8" s="1"/>
  <c r="AY2" i="6"/>
  <c r="AY2" i="8" s="1"/>
  <c r="BG2" i="6"/>
  <c r="BG2" i="8" s="1"/>
  <c r="AZ2" i="6"/>
  <c r="AZ2" i="8" s="1"/>
  <c r="BA2" i="6"/>
  <c r="BA2" i="8" s="1"/>
  <c r="BB2" i="6"/>
  <c r="BB2" i="8" s="1"/>
  <c r="BJ2" i="6"/>
  <c r="BJ2" i="8" s="1"/>
  <c r="BC2" i="6"/>
  <c r="BC2" i="8" s="1"/>
  <c r="BD2" i="6"/>
  <c r="BD2" i="8" s="1"/>
  <c r="AW2" i="6"/>
  <c r="AW2" i="8" s="1"/>
  <c r="BF2" i="6"/>
  <c r="BF2" i="8" s="1"/>
  <c r="BH2" i="6"/>
  <c r="BH2" i="8" s="1"/>
  <c r="BI2" i="6"/>
  <c r="BI2" i="8" s="1"/>
  <c r="AU2" i="8"/>
  <c r="BE2" i="6"/>
  <c r="BE2" i="8" s="1"/>
  <c r="AV2" i="6"/>
  <c r="AV2" i="8" s="1"/>
  <c r="BD97" i="6"/>
  <c r="BD97" i="8" s="1"/>
  <c r="AW97" i="6"/>
  <c r="AW97" i="8" s="1"/>
  <c r="BE97" i="6"/>
  <c r="BE97" i="8" s="1"/>
  <c r="AX97" i="6"/>
  <c r="AX97" i="8" s="1"/>
  <c r="BF97" i="6"/>
  <c r="BF97" i="8" s="1"/>
  <c r="BA97" i="6"/>
  <c r="BA97" i="8" s="1"/>
  <c r="BB97" i="6"/>
  <c r="BB97" i="8" s="1"/>
  <c r="BC97" i="6"/>
  <c r="BC97" i="8" s="1"/>
  <c r="BJ97" i="6"/>
  <c r="BJ97" i="8" s="1"/>
  <c r="AV97" i="6"/>
  <c r="AV97" i="8" s="1"/>
  <c r="BG97" i="6"/>
  <c r="BG97" i="8" s="1"/>
  <c r="BH97" i="6"/>
  <c r="BH97" i="8" s="1"/>
  <c r="BI97" i="6"/>
  <c r="BI97" i="8" s="1"/>
  <c r="AY97" i="6"/>
  <c r="AY97" i="8" s="1"/>
  <c r="AZ97" i="6"/>
  <c r="AZ97" i="8" s="1"/>
  <c r="AU97" i="8"/>
  <c r="AU68" i="6"/>
  <c r="AT68" i="8"/>
  <c r="AT18" i="8"/>
  <c r="AU18" i="6"/>
  <c r="AW66" i="6"/>
  <c r="AW66" i="8" s="1"/>
  <c r="BE66" i="6"/>
  <c r="BE66" i="8" s="1"/>
  <c r="AX66" i="6"/>
  <c r="AX66" i="8" s="1"/>
  <c r="BF66" i="6"/>
  <c r="BF66" i="8" s="1"/>
  <c r="AY66" i="6"/>
  <c r="AY66" i="8" s="1"/>
  <c r="BG66" i="6"/>
  <c r="BG66" i="8" s="1"/>
  <c r="BB66" i="6"/>
  <c r="BB66" i="8" s="1"/>
  <c r="BC66" i="6"/>
  <c r="BC66" i="8" s="1"/>
  <c r="BD66" i="6"/>
  <c r="BD66" i="8" s="1"/>
  <c r="AZ66" i="6"/>
  <c r="AZ66" i="8" s="1"/>
  <c r="AV66" i="6"/>
  <c r="AV66" i="8" s="1"/>
  <c r="BA66" i="6"/>
  <c r="BA66" i="8" s="1"/>
  <c r="BH66" i="6"/>
  <c r="BH66" i="8" s="1"/>
  <c r="BI66" i="6"/>
  <c r="BI66" i="8" s="1"/>
  <c r="BJ66" i="6"/>
  <c r="BJ66" i="8" s="1"/>
  <c r="AU66" i="8"/>
  <c r="AT54" i="8"/>
  <c r="AU54" i="6"/>
  <c r="AX82" i="6"/>
  <c r="AX82" i="8" s="1"/>
  <c r="BF82" i="6"/>
  <c r="BF82" i="8" s="1"/>
  <c r="AY82" i="6"/>
  <c r="AY82" i="8" s="1"/>
  <c r="BG82" i="6"/>
  <c r="BG82" i="8" s="1"/>
  <c r="AZ82" i="6"/>
  <c r="AZ82" i="8" s="1"/>
  <c r="BJ82" i="6"/>
  <c r="BJ82" i="8" s="1"/>
  <c r="BA82" i="6"/>
  <c r="BA82" i="8" s="1"/>
  <c r="BB82" i="6"/>
  <c r="BB82" i="8" s="1"/>
  <c r="BH82" i="6"/>
  <c r="BH82" i="8" s="1"/>
  <c r="BI82" i="6"/>
  <c r="BI82" i="8" s="1"/>
  <c r="AW82" i="6"/>
  <c r="AW82" i="8" s="1"/>
  <c r="BC82" i="6"/>
  <c r="BC82" i="8" s="1"/>
  <c r="BD82" i="6"/>
  <c r="BD82" i="8" s="1"/>
  <c r="AV82" i="6"/>
  <c r="AV82" i="8" s="1"/>
  <c r="AU82" i="8"/>
  <c r="BE82" i="6"/>
  <c r="BE82" i="8" s="1"/>
  <c r="AT55" i="8"/>
  <c r="AU55" i="6"/>
  <c r="AT28" i="8"/>
  <c r="AU28" i="6"/>
  <c r="BD85" i="6"/>
  <c r="BD85" i="8" s="1"/>
  <c r="AW85" i="6"/>
  <c r="AW85" i="8" s="1"/>
  <c r="BE85" i="6"/>
  <c r="BE85" i="8" s="1"/>
  <c r="AZ85" i="6"/>
  <c r="AZ85" i="8" s="1"/>
  <c r="BJ85" i="6"/>
  <c r="BJ85" i="8" s="1"/>
  <c r="BA85" i="6"/>
  <c r="BA85" i="8" s="1"/>
  <c r="AV85" i="6"/>
  <c r="AV85" i="8" s="1"/>
  <c r="BB85" i="6"/>
  <c r="BB85" i="8" s="1"/>
  <c r="AY85" i="6"/>
  <c r="AY85" i="8" s="1"/>
  <c r="BC85" i="6"/>
  <c r="BC85" i="8" s="1"/>
  <c r="BF85" i="6"/>
  <c r="BF85" i="8" s="1"/>
  <c r="BI85" i="6"/>
  <c r="BI85" i="8" s="1"/>
  <c r="AX85" i="6"/>
  <c r="AX85" i="8" s="1"/>
  <c r="BG85" i="6"/>
  <c r="BG85" i="8" s="1"/>
  <c r="BH85" i="6"/>
  <c r="BH85" i="8" s="1"/>
  <c r="AU85" i="8"/>
  <c r="AY34" i="6"/>
  <c r="AY34" i="8" s="1"/>
  <c r="BG34" i="6"/>
  <c r="BG34" i="8" s="1"/>
  <c r="BB34" i="6"/>
  <c r="BB34" i="8" s="1"/>
  <c r="BJ34" i="6"/>
  <c r="BJ34" i="8" s="1"/>
  <c r="BF34" i="6"/>
  <c r="BF34" i="8" s="1"/>
  <c r="AW34" i="6"/>
  <c r="AW34" i="8" s="1"/>
  <c r="BH34" i="6"/>
  <c r="BH34" i="8" s="1"/>
  <c r="AX34" i="6"/>
  <c r="AX34" i="8" s="1"/>
  <c r="BI34" i="6"/>
  <c r="BI34" i="8" s="1"/>
  <c r="BD34" i="6"/>
  <c r="BD34" i="8" s="1"/>
  <c r="BE34" i="6"/>
  <c r="BE34" i="8" s="1"/>
  <c r="BA34" i="6"/>
  <c r="BA34" i="8" s="1"/>
  <c r="BC34" i="6"/>
  <c r="BC34" i="8" s="1"/>
  <c r="AZ34" i="6"/>
  <c r="AZ34" i="8" s="1"/>
  <c r="AV34" i="6"/>
  <c r="AV34" i="8" s="1"/>
  <c r="AU34" i="8"/>
  <c r="AW70" i="6"/>
  <c r="AW70" i="8" s="1"/>
  <c r="BE70" i="6"/>
  <c r="BE70" i="8" s="1"/>
  <c r="AX70" i="6"/>
  <c r="AX70" i="8" s="1"/>
  <c r="BF70" i="6"/>
  <c r="BF70" i="8" s="1"/>
  <c r="AY70" i="6"/>
  <c r="AY70" i="8" s="1"/>
  <c r="BG70" i="6"/>
  <c r="BG70" i="8" s="1"/>
  <c r="BJ70" i="6"/>
  <c r="BJ70" i="8" s="1"/>
  <c r="AZ70" i="6"/>
  <c r="AZ70" i="8" s="1"/>
  <c r="BA70" i="6"/>
  <c r="BA70" i="8" s="1"/>
  <c r="AV70" i="6"/>
  <c r="AV70" i="8" s="1"/>
  <c r="BC70" i="6"/>
  <c r="BC70" i="8" s="1"/>
  <c r="BD70" i="6"/>
  <c r="BD70" i="8" s="1"/>
  <c r="BH70" i="6"/>
  <c r="BH70" i="8" s="1"/>
  <c r="AU70" i="8"/>
  <c r="BB70" i="6"/>
  <c r="BB70" i="8" s="1"/>
  <c r="BI70" i="6"/>
  <c r="BI70" i="8" s="1"/>
  <c r="AW9" i="6"/>
  <c r="AW9" i="8" s="1"/>
  <c r="BE9" i="6"/>
  <c r="BE9" i="8" s="1"/>
  <c r="AZ9" i="6"/>
  <c r="AZ9" i="8" s="1"/>
  <c r="BH9" i="6"/>
  <c r="BH9" i="8" s="1"/>
  <c r="BD9" i="6"/>
  <c r="BD9" i="8" s="1"/>
  <c r="BF9" i="6"/>
  <c r="BF9" i="8" s="1"/>
  <c r="BG9" i="6"/>
  <c r="BG9" i="8" s="1"/>
  <c r="AX9" i="6"/>
  <c r="AX9" i="8" s="1"/>
  <c r="AY9" i="6"/>
  <c r="AY9" i="8" s="1"/>
  <c r="BA9" i="6"/>
  <c r="BA9" i="8" s="1"/>
  <c r="BB9" i="6"/>
  <c r="BB9" i="8" s="1"/>
  <c r="BC9" i="6"/>
  <c r="BC9" i="8" s="1"/>
  <c r="AU9" i="8"/>
  <c r="BJ9" i="6"/>
  <c r="BJ9" i="8" s="1"/>
  <c r="AV9" i="6"/>
  <c r="AV9" i="8" s="1"/>
  <c r="BI9" i="6"/>
  <c r="BI9" i="8" s="1"/>
  <c r="AU95" i="6"/>
  <c r="AT95" i="8"/>
  <c r="AY71" i="6"/>
  <c r="AY71" i="8" s="1"/>
  <c r="BG71" i="6"/>
  <c r="BG71" i="8" s="1"/>
  <c r="AZ71" i="6"/>
  <c r="AZ71" i="8" s="1"/>
  <c r="BH71" i="6"/>
  <c r="BH71" i="8" s="1"/>
  <c r="BA71" i="6"/>
  <c r="BA71" i="8" s="1"/>
  <c r="BI71" i="6"/>
  <c r="BI71" i="8" s="1"/>
  <c r="BJ71" i="6"/>
  <c r="BJ71" i="8" s="1"/>
  <c r="AW71" i="6"/>
  <c r="AW71" i="8" s="1"/>
  <c r="AX71" i="6"/>
  <c r="AX71" i="8" s="1"/>
  <c r="BF71" i="6"/>
  <c r="BF71" i="8" s="1"/>
  <c r="BB71" i="6"/>
  <c r="BB71" i="8" s="1"/>
  <c r="BC71" i="6"/>
  <c r="BC71" i="8" s="1"/>
  <c r="BD71" i="6"/>
  <c r="BD71" i="8" s="1"/>
  <c r="AV71" i="6"/>
  <c r="AV71" i="8" s="1"/>
  <c r="AU71" i="8"/>
  <c r="BE71" i="6"/>
  <c r="BE71" i="8" s="1"/>
  <c r="AT43" i="8"/>
  <c r="AU43" i="6"/>
  <c r="AT91" i="8"/>
  <c r="AU91" i="6"/>
  <c r="AT17" i="8"/>
  <c r="AU17" i="6"/>
  <c r="BC48" i="6"/>
  <c r="BC48" i="8" s="1"/>
  <c r="AX48" i="6"/>
  <c r="AX48" i="8" s="1"/>
  <c r="BF48" i="6"/>
  <c r="BF48" i="8" s="1"/>
  <c r="BD48" i="6"/>
  <c r="BD48" i="8" s="1"/>
  <c r="BE48" i="6"/>
  <c r="BE48" i="8" s="1"/>
  <c r="AW48" i="6"/>
  <c r="AW48" i="8" s="1"/>
  <c r="BJ48" i="6"/>
  <c r="BJ48" i="8" s="1"/>
  <c r="AY48" i="6"/>
  <c r="AY48" i="8" s="1"/>
  <c r="AZ48" i="6"/>
  <c r="AZ48" i="8" s="1"/>
  <c r="BG48" i="6"/>
  <c r="BG48" i="8" s="1"/>
  <c r="BH48" i="6"/>
  <c r="BH48" i="8" s="1"/>
  <c r="BI48" i="6"/>
  <c r="BI48" i="8" s="1"/>
  <c r="BA48" i="6"/>
  <c r="BA48" i="8" s="1"/>
  <c r="BB48" i="6"/>
  <c r="BB48" i="8" s="1"/>
  <c r="AU48" i="8"/>
  <c r="AV48" i="6"/>
  <c r="AV48" i="8" s="1"/>
  <c r="AW13" i="6"/>
  <c r="AW13" i="8" s="1"/>
  <c r="BE13" i="6"/>
  <c r="BE13" i="8" s="1"/>
  <c r="AZ13" i="6"/>
  <c r="AZ13" i="8" s="1"/>
  <c r="BH13" i="6"/>
  <c r="BH13" i="8" s="1"/>
  <c r="BB13" i="6"/>
  <c r="BB13" i="8" s="1"/>
  <c r="BC13" i="6"/>
  <c r="BC13" i="8" s="1"/>
  <c r="BD13" i="6"/>
  <c r="BD13" i="8" s="1"/>
  <c r="BI13" i="6"/>
  <c r="BI13" i="8" s="1"/>
  <c r="BJ13" i="6"/>
  <c r="BJ13" i="8" s="1"/>
  <c r="AX13" i="6"/>
  <c r="AX13" i="8" s="1"/>
  <c r="AY13" i="6"/>
  <c r="AY13" i="8" s="1"/>
  <c r="AV13" i="6"/>
  <c r="AV13" i="8" s="1"/>
  <c r="BA13" i="6"/>
  <c r="BA13" i="8" s="1"/>
  <c r="BF13" i="6"/>
  <c r="BF13" i="8" s="1"/>
  <c r="BG13" i="6"/>
  <c r="BG13" i="8" s="1"/>
  <c r="AU13" i="8"/>
  <c r="AW74" i="6"/>
  <c r="AW74" i="8" s="1"/>
  <c r="BE74" i="6"/>
  <c r="BE74" i="8" s="1"/>
  <c r="AX74" i="6"/>
  <c r="AX74" i="8" s="1"/>
  <c r="BF74" i="6"/>
  <c r="BF74" i="8" s="1"/>
  <c r="AY74" i="6"/>
  <c r="AY74" i="8" s="1"/>
  <c r="BG74" i="6"/>
  <c r="BG74" i="8" s="1"/>
  <c r="BD74" i="6"/>
  <c r="BD74" i="8" s="1"/>
  <c r="BH74" i="6"/>
  <c r="BH74" i="8" s="1"/>
  <c r="BI74" i="6"/>
  <c r="BI74" i="8" s="1"/>
  <c r="BJ74" i="6"/>
  <c r="BJ74" i="8" s="1"/>
  <c r="AZ74" i="6"/>
  <c r="AZ74" i="8" s="1"/>
  <c r="AV74" i="6"/>
  <c r="AV74" i="8" s="1"/>
  <c r="BA74" i="6"/>
  <c r="BA74" i="8" s="1"/>
  <c r="BC74" i="6"/>
  <c r="BC74" i="8" s="1"/>
  <c r="BB74" i="6"/>
  <c r="BB74" i="8" s="1"/>
  <c r="AU74" i="8"/>
  <c r="AT101" i="8"/>
  <c r="AU101" i="6"/>
  <c r="AU99" i="6"/>
  <c r="AT99" i="8"/>
  <c r="BA59" i="6"/>
  <c r="BA59" i="8" s="1"/>
  <c r="BI59" i="6"/>
  <c r="BI59" i="8" s="1"/>
  <c r="BB59" i="6"/>
  <c r="BB59" i="8" s="1"/>
  <c r="BJ59" i="6"/>
  <c r="BJ59" i="8" s="1"/>
  <c r="AZ59" i="6"/>
  <c r="AZ59" i="8" s="1"/>
  <c r="BC59" i="6"/>
  <c r="BC59" i="8" s="1"/>
  <c r="BD59" i="6"/>
  <c r="BD59" i="8" s="1"/>
  <c r="AW59" i="6"/>
  <c r="AW59" i="8" s="1"/>
  <c r="AX59" i="6"/>
  <c r="AX59" i="8" s="1"/>
  <c r="AY59" i="6"/>
  <c r="AY59" i="8" s="1"/>
  <c r="BE59" i="6"/>
  <c r="BE59" i="8" s="1"/>
  <c r="BF59" i="6"/>
  <c r="BF59" i="8" s="1"/>
  <c r="AU59" i="8"/>
  <c r="AV59" i="6"/>
  <c r="AV59" i="8" s="1"/>
  <c r="BH59" i="6"/>
  <c r="BH59" i="8" s="1"/>
  <c r="BG59" i="6"/>
  <c r="BG59" i="8" s="1"/>
  <c r="AZ83" i="6"/>
  <c r="AZ83" i="8" s="1"/>
  <c r="BH83" i="6"/>
  <c r="BH83" i="8" s="1"/>
  <c r="BA83" i="6"/>
  <c r="BA83" i="8" s="1"/>
  <c r="BI83" i="6"/>
  <c r="BI83" i="8" s="1"/>
  <c r="BF83" i="6"/>
  <c r="BF83" i="8" s="1"/>
  <c r="AW83" i="6"/>
  <c r="AW83" i="8" s="1"/>
  <c r="BG83" i="6"/>
  <c r="BG83" i="8" s="1"/>
  <c r="AX83" i="6"/>
  <c r="AX83" i="8" s="1"/>
  <c r="BJ83" i="6"/>
  <c r="BJ83" i="8" s="1"/>
  <c r="AY83" i="6"/>
  <c r="AY83" i="8" s="1"/>
  <c r="BC83" i="6"/>
  <c r="BC83" i="8" s="1"/>
  <c r="BD83" i="6"/>
  <c r="BD83" i="8" s="1"/>
  <c r="BE83" i="6"/>
  <c r="BE83" i="8" s="1"/>
  <c r="AU83" i="8"/>
  <c r="AV83" i="6"/>
  <c r="AV83" i="8" s="1"/>
  <c r="BB83" i="6"/>
  <c r="BB83" i="8" s="1"/>
  <c r="BC40" i="6"/>
  <c r="BC40" i="8" s="1"/>
  <c r="AX40" i="6"/>
  <c r="AX40" i="8" s="1"/>
  <c r="BF40" i="6"/>
  <c r="BF40" i="8" s="1"/>
  <c r="AW40" i="6"/>
  <c r="AW40" i="8" s="1"/>
  <c r="BH40" i="6"/>
  <c r="BH40" i="8" s="1"/>
  <c r="AY40" i="6"/>
  <c r="AY40" i="8" s="1"/>
  <c r="BI40" i="6"/>
  <c r="BI40" i="8" s="1"/>
  <c r="AZ40" i="6"/>
  <c r="AZ40" i="8" s="1"/>
  <c r="BJ40" i="6"/>
  <c r="BJ40" i="8" s="1"/>
  <c r="BE40" i="6"/>
  <c r="BE40" i="8" s="1"/>
  <c r="BG40" i="6"/>
  <c r="BG40" i="8" s="1"/>
  <c r="BA40" i="6"/>
  <c r="BA40" i="8" s="1"/>
  <c r="BB40" i="6"/>
  <c r="BB40" i="8" s="1"/>
  <c r="BD40" i="6"/>
  <c r="BD40" i="8" s="1"/>
  <c r="AV40" i="6"/>
  <c r="AV40" i="8" s="1"/>
  <c r="AU40" i="8"/>
  <c r="AT86" i="8"/>
  <c r="AU86" i="6"/>
  <c r="AW29" i="6"/>
  <c r="AW29" i="8" s="1"/>
  <c r="BE29" i="6"/>
  <c r="BE29" i="8" s="1"/>
  <c r="AZ29" i="6"/>
  <c r="AZ29" i="8" s="1"/>
  <c r="BH29" i="6"/>
  <c r="BH29" i="8" s="1"/>
  <c r="BB29" i="6"/>
  <c r="BB29" i="8" s="1"/>
  <c r="BC29" i="6"/>
  <c r="BC29" i="8" s="1"/>
  <c r="BD29" i="6"/>
  <c r="BD29" i="8" s="1"/>
  <c r="BG29" i="6"/>
  <c r="BG29" i="8" s="1"/>
  <c r="BI29" i="6"/>
  <c r="BI29" i="8" s="1"/>
  <c r="BJ29" i="6"/>
  <c r="BJ29" i="8" s="1"/>
  <c r="AV29" i="6"/>
  <c r="AV29" i="8" s="1"/>
  <c r="AX29" i="6"/>
  <c r="AX29" i="8" s="1"/>
  <c r="AY29" i="6"/>
  <c r="AY29" i="8" s="1"/>
  <c r="BA29" i="6"/>
  <c r="BA29" i="8" s="1"/>
  <c r="BF29" i="6"/>
  <c r="BF29" i="8" s="1"/>
  <c r="AU29" i="8"/>
  <c r="BA7" i="6"/>
  <c r="BA7" i="8" s="1"/>
  <c r="BI7" i="6"/>
  <c r="BI7" i="8" s="1"/>
  <c r="BD7" i="6"/>
  <c r="BD7" i="8" s="1"/>
  <c r="AZ7" i="6"/>
  <c r="AZ7" i="8" s="1"/>
  <c r="BB7" i="6"/>
  <c r="BB7" i="8" s="1"/>
  <c r="BC7" i="6"/>
  <c r="BC7" i="8" s="1"/>
  <c r="BG7" i="6"/>
  <c r="BG7" i="8" s="1"/>
  <c r="BH7" i="6"/>
  <c r="BH7" i="8" s="1"/>
  <c r="BJ7" i="6"/>
  <c r="BJ7" i="8" s="1"/>
  <c r="AX7" i="6"/>
  <c r="AX7" i="8" s="1"/>
  <c r="AY7" i="6"/>
  <c r="AY7" i="8" s="1"/>
  <c r="BE7" i="6"/>
  <c r="BE7" i="8" s="1"/>
  <c r="AW7" i="6"/>
  <c r="AW7" i="8" s="1"/>
  <c r="BF7" i="6"/>
  <c r="BF7" i="8" s="1"/>
  <c r="AV7" i="6"/>
  <c r="AV7" i="8" s="1"/>
  <c r="AU7" i="8"/>
  <c r="AT10" i="8"/>
  <c r="AU10" i="6"/>
  <c r="AU51" i="6"/>
  <c r="AT51" i="8"/>
  <c r="AW49" i="6"/>
  <c r="AW49" i="8" s="1"/>
  <c r="BE49" i="6"/>
  <c r="BE49" i="8" s="1"/>
  <c r="AZ49" i="6"/>
  <c r="AZ49" i="8" s="1"/>
  <c r="BH49" i="6"/>
  <c r="BH49" i="8" s="1"/>
  <c r="BA49" i="6"/>
  <c r="BA49" i="8" s="1"/>
  <c r="BB49" i="6"/>
  <c r="BB49" i="8" s="1"/>
  <c r="BJ49" i="6"/>
  <c r="BJ49" i="8" s="1"/>
  <c r="AX49" i="6"/>
  <c r="AX49" i="8" s="1"/>
  <c r="AY49" i="6"/>
  <c r="AY49" i="8" s="1"/>
  <c r="BC49" i="6"/>
  <c r="BC49" i="8" s="1"/>
  <c r="BD49" i="6"/>
  <c r="BD49" i="8" s="1"/>
  <c r="BF49" i="6"/>
  <c r="BF49" i="8" s="1"/>
  <c r="AV49" i="6"/>
  <c r="AV49" i="8" s="1"/>
  <c r="AU49" i="8"/>
  <c r="BI49" i="6"/>
  <c r="BI49" i="8" s="1"/>
  <c r="BG49" i="6"/>
  <c r="BG49" i="8" s="1"/>
  <c r="AT94" i="8"/>
  <c r="AU94" i="6"/>
  <c r="BB80" i="6"/>
  <c r="BB80" i="8" s="1"/>
  <c r="BJ80" i="6"/>
  <c r="BJ80" i="8" s="1"/>
  <c r="BC80" i="6"/>
  <c r="BC80" i="8" s="1"/>
  <c r="BF80" i="6"/>
  <c r="BF80" i="8" s="1"/>
  <c r="AW80" i="6"/>
  <c r="AW80" i="8" s="1"/>
  <c r="BG80" i="6"/>
  <c r="BG80" i="8" s="1"/>
  <c r="AX80" i="6"/>
  <c r="AX80" i="8" s="1"/>
  <c r="BH80" i="6"/>
  <c r="BH80" i="8" s="1"/>
  <c r="BA80" i="6"/>
  <c r="BA80" i="8" s="1"/>
  <c r="BD80" i="6"/>
  <c r="BD80" i="8" s="1"/>
  <c r="AV80" i="6"/>
  <c r="AV80" i="8" s="1"/>
  <c r="BE80" i="6"/>
  <c r="BE80" i="8" s="1"/>
  <c r="AY80" i="6"/>
  <c r="AY80" i="8" s="1"/>
  <c r="AZ80" i="6"/>
  <c r="AZ80" i="8" s="1"/>
  <c r="BI80" i="6"/>
  <c r="BI80" i="8" s="1"/>
  <c r="AU80" i="8"/>
  <c r="AT62" i="8"/>
  <c r="AU62" i="6"/>
  <c r="AT45" i="8"/>
  <c r="AU45" i="6"/>
  <c r="AT27" i="8"/>
  <c r="AU27" i="6"/>
  <c r="AT56" i="8"/>
  <c r="AU56" i="6"/>
  <c r="AT78" i="8"/>
  <c r="AU78" i="6"/>
  <c r="AT21" i="8"/>
  <c r="AU21" i="6"/>
  <c r="AT60" i="8"/>
  <c r="AU60" i="6"/>
  <c r="BA64" i="6"/>
  <c r="BA64" i="8" s="1"/>
  <c r="BI64" i="6"/>
  <c r="BI64" i="8" s="1"/>
  <c r="BB64" i="6"/>
  <c r="BB64" i="8" s="1"/>
  <c r="BJ64" i="6"/>
  <c r="BJ64" i="8" s="1"/>
  <c r="BC64" i="6"/>
  <c r="BC64" i="8" s="1"/>
  <c r="BE64" i="6"/>
  <c r="BE64" i="8" s="1"/>
  <c r="BF64" i="6"/>
  <c r="BF64" i="8" s="1"/>
  <c r="BG64" i="6"/>
  <c r="BG64" i="8" s="1"/>
  <c r="BD64" i="6"/>
  <c r="BD64" i="8" s="1"/>
  <c r="BH64" i="6"/>
  <c r="BH64" i="8" s="1"/>
  <c r="AX64" i="6"/>
  <c r="AX64" i="8" s="1"/>
  <c r="AY64" i="6"/>
  <c r="AY64" i="8" s="1"/>
  <c r="AZ64" i="6"/>
  <c r="AZ64" i="8" s="1"/>
  <c r="AW64" i="6"/>
  <c r="AW64" i="8" s="1"/>
  <c r="AV64" i="6"/>
  <c r="AV64" i="8" s="1"/>
  <c r="AU64" i="8"/>
  <c r="AU63" i="6"/>
  <c r="AT63" i="8"/>
  <c r="AU81" i="6"/>
  <c r="AT81" i="8"/>
  <c r="AT53" i="8"/>
  <c r="AU53" i="6"/>
  <c r="AU92" i="6"/>
  <c r="AT92" i="8"/>
  <c r="AT30" i="8"/>
  <c r="AU30" i="6"/>
  <c r="AU76" i="6"/>
  <c r="AT76" i="8"/>
  <c r="BA27" i="6" l="1"/>
  <c r="BA27" i="8" s="1"/>
  <c r="BI27" i="6"/>
  <c r="BI27" i="8" s="1"/>
  <c r="BD27" i="6"/>
  <c r="BD27" i="8" s="1"/>
  <c r="AX27" i="6"/>
  <c r="AX27" i="8" s="1"/>
  <c r="BH27" i="6"/>
  <c r="BH27" i="8" s="1"/>
  <c r="AY27" i="6"/>
  <c r="AY27" i="8" s="1"/>
  <c r="BJ27" i="6"/>
  <c r="BJ27" i="8" s="1"/>
  <c r="AZ27" i="6"/>
  <c r="AZ27" i="8" s="1"/>
  <c r="BB27" i="6"/>
  <c r="BB27" i="8" s="1"/>
  <c r="BC27" i="6"/>
  <c r="BC27" i="8" s="1"/>
  <c r="BE27" i="6"/>
  <c r="BE27" i="8" s="1"/>
  <c r="AV27" i="6"/>
  <c r="AV27" i="8" s="1"/>
  <c r="AU27" i="8"/>
  <c r="BG27" i="6"/>
  <c r="BG27" i="8" s="1"/>
  <c r="BF27" i="6"/>
  <c r="BF27" i="8" s="1"/>
  <c r="AW27" i="6"/>
  <c r="AW27" i="8" s="1"/>
  <c r="AY46" i="6"/>
  <c r="AY46" i="8" s="1"/>
  <c r="BG46" i="6"/>
  <c r="BG46" i="8" s="1"/>
  <c r="BB46" i="6"/>
  <c r="BB46" i="8" s="1"/>
  <c r="BJ46" i="6"/>
  <c r="BJ46" i="8" s="1"/>
  <c r="AZ46" i="6"/>
  <c r="AZ46" i="8" s="1"/>
  <c r="BA46" i="6"/>
  <c r="BA46" i="8" s="1"/>
  <c r="BI46" i="6"/>
  <c r="BI46" i="8" s="1"/>
  <c r="AW46" i="6"/>
  <c r="AW46" i="8" s="1"/>
  <c r="AX46" i="6"/>
  <c r="AX46" i="8" s="1"/>
  <c r="BH46" i="6"/>
  <c r="BH46" i="8" s="1"/>
  <c r="AV46" i="6"/>
  <c r="AV46" i="8" s="1"/>
  <c r="BD46" i="6"/>
  <c r="BD46" i="8" s="1"/>
  <c r="BE46" i="6"/>
  <c r="BE46" i="8" s="1"/>
  <c r="BF46" i="6"/>
  <c r="BF46" i="8" s="1"/>
  <c r="BC46" i="6"/>
  <c r="BC46" i="8" s="1"/>
  <c r="AU46" i="8"/>
  <c r="AZ95" i="6"/>
  <c r="AZ95" i="8" s="1"/>
  <c r="BH95" i="6"/>
  <c r="BH95" i="8" s="1"/>
  <c r="BA95" i="6"/>
  <c r="BA95" i="8" s="1"/>
  <c r="BI95" i="6"/>
  <c r="BI95" i="8" s="1"/>
  <c r="BB95" i="6"/>
  <c r="BB95" i="8" s="1"/>
  <c r="BJ95" i="6"/>
  <c r="BJ95" i="8" s="1"/>
  <c r="BD95" i="6"/>
  <c r="BD95" i="8" s="1"/>
  <c r="BE95" i="6"/>
  <c r="BE95" i="8" s="1"/>
  <c r="BF95" i="6"/>
  <c r="BF95" i="8" s="1"/>
  <c r="AV95" i="6"/>
  <c r="AV95" i="8" s="1"/>
  <c r="AX95" i="6"/>
  <c r="AX95" i="8" s="1"/>
  <c r="AY95" i="6"/>
  <c r="AY95" i="8" s="1"/>
  <c r="BC95" i="6"/>
  <c r="BC95" i="8" s="1"/>
  <c r="AW95" i="6"/>
  <c r="AW95" i="8" s="1"/>
  <c r="BG95" i="6"/>
  <c r="BG95" i="8" s="1"/>
  <c r="AU95" i="8"/>
  <c r="AY30" i="6"/>
  <c r="AY30" i="8" s="1"/>
  <c r="BG30" i="6"/>
  <c r="BG30" i="8" s="1"/>
  <c r="BB30" i="6"/>
  <c r="BB30" i="8" s="1"/>
  <c r="BJ30" i="6"/>
  <c r="BJ30" i="8" s="1"/>
  <c r="AX30" i="6"/>
  <c r="AX30" i="8" s="1"/>
  <c r="BI30" i="6"/>
  <c r="BI30" i="8" s="1"/>
  <c r="AZ30" i="6"/>
  <c r="AZ30" i="8" s="1"/>
  <c r="BA30" i="6"/>
  <c r="BA30" i="8" s="1"/>
  <c r="BH30" i="6"/>
  <c r="BH30" i="8" s="1"/>
  <c r="BD30" i="6"/>
  <c r="BD30" i="8" s="1"/>
  <c r="BE30" i="6"/>
  <c r="BE30" i="8" s="1"/>
  <c r="BF30" i="6"/>
  <c r="BF30" i="8" s="1"/>
  <c r="AV30" i="6"/>
  <c r="AV30" i="8" s="1"/>
  <c r="AW30" i="6"/>
  <c r="AW30" i="8" s="1"/>
  <c r="BC30" i="6"/>
  <c r="BC30" i="8" s="1"/>
  <c r="AU30" i="8"/>
  <c r="BC56" i="6"/>
  <c r="BC56" i="8" s="1"/>
  <c r="BD56" i="6"/>
  <c r="BD56" i="8" s="1"/>
  <c r="AZ56" i="6"/>
  <c r="AZ56" i="8" s="1"/>
  <c r="BJ56" i="6"/>
  <c r="BJ56" i="8" s="1"/>
  <c r="BA56" i="6"/>
  <c r="BA56" i="8" s="1"/>
  <c r="BB56" i="6"/>
  <c r="BB56" i="8" s="1"/>
  <c r="BE56" i="6"/>
  <c r="BE56" i="8" s="1"/>
  <c r="BF56" i="6"/>
  <c r="BF56" i="8" s="1"/>
  <c r="BG56" i="6"/>
  <c r="BG56" i="8" s="1"/>
  <c r="AV56" i="6"/>
  <c r="AV56" i="8" s="1"/>
  <c r="AW56" i="6"/>
  <c r="AW56" i="8" s="1"/>
  <c r="AY56" i="6"/>
  <c r="AY56" i="8" s="1"/>
  <c r="BH56" i="6"/>
  <c r="BH56" i="8" s="1"/>
  <c r="AU56" i="8"/>
  <c r="BI56" i="6"/>
  <c r="BI56" i="8" s="1"/>
  <c r="AX56" i="6"/>
  <c r="AX56" i="8" s="1"/>
  <c r="AX94" i="6"/>
  <c r="AX94" i="8" s="1"/>
  <c r="BF94" i="6"/>
  <c r="BF94" i="8" s="1"/>
  <c r="AY94" i="6"/>
  <c r="AY94" i="8" s="1"/>
  <c r="BG94" i="6"/>
  <c r="BG94" i="8" s="1"/>
  <c r="AZ94" i="6"/>
  <c r="AZ94" i="8" s="1"/>
  <c r="BH94" i="6"/>
  <c r="BH94" i="8" s="1"/>
  <c r="AV94" i="6"/>
  <c r="AV94" i="8" s="1"/>
  <c r="BD94" i="6"/>
  <c r="BD94" i="8" s="1"/>
  <c r="BE94" i="6"/>
  <c r="BE94" i="8" s="1"/>
  <c r="BI94" i="6"/>
  <c r="BI94" i="8" s="1"/>
  <c r="AW94" i="6"/>
  <c r="AW94" i="8" s="1"/>
  <c r="BC94" i="6"/>
  <c r="BC94" i="8" s="1"/>
  <c r="BJ94" i="6"/>
  <c r="BJ94" i="8" s="1"/>
  <c r="AU94" i="8"/>
  <c r="BB94" i="6"/>
  <c r="BB94" i="8" s="1"/>
  <c r="BA94" i="6"/>
  <c r="BA94" i="8" s="1"/>
  <c r="BA43" i="6"/>
  <c r="BA43" i="8" s="1"/>
  <c r="BI43" i="6"/>
  <c r="BI43" i="8" s="1"/>
  <c r="BD43" i="6"/>
  <c r="BD43" i="8" s="1"/>
  <c r="AY43" i="6"/>
  <c r="AY43" i="8" s="1"/>
  <c r="BJ43" i="6"/>
  <c r="BJ43" i="8" s="1"/>
  <c r="AZ43" i="6"/>
  <c r="AZ43" i="8" s="1"/>
  <c r="BH43" i="6"/>
  <c r="BH43" i="8" s="1"/>
  <c r="AW43" i="6"/>
  <c r="AW43" i="8" s="1"/>
  <c r="AX43" i="6"/>
  <c r="AX43" i="8" s="1"/>
  <c r="BF43" i="6"/>
  <c r="BF43" i="8" s="1"/>
  <c r="BG43" i="6"/>
  <c r="BG43" i="8" s="1"/>
  <c r="BE43" i="6"/>
  <c r="BE43" i="8" s="1"/>
  <c r="BC43" i="6"/>
  <c r="BC43" i="8" s="1"/>
  <c r="AU43" i="8"/>
  <c r="AV43" i="6"/>
  <c r="AV43" i="8" s="1"/>
  <c r="BB43" i="6"/>
  <c r="BB43" i="8" s="1"/>
  <c r="AY54" i="6"/>
  <c r="AY54" i="8" s="1"/>
  <c r="BG54" i="6"/>
  <c r="BG54" i="8" s="1"/>
  <c r="AZ54" i="6"/>
  <c r="AZ54" i="8" s="1"/>
  <c r="BH54" i="6"/>
  <c r="BH54" i="8" s="1"/>
  <c r="BF54" i="6"/>
  <c r="BF54" i="8" s="1"/>
  <c r="AW54" i="6"/>
  <c r="AW54" i="8" s="1"/>
  <c r="BI54" i="6"/>
  <c r="BI54" i="8" s="1"/>
  <c r="AX54" i="6"/>
  <c r="AX54" i="8" s="1"/>
  <c r="BJ54" i="6"/>
  <c r="BJ54" i="8" s="1"/>
  <c r="BA54" i="6"/>
  <c r="BA54" i="8" s="1"/>
  <c r="BB54" i="6"/>
  <c r="BB54" i="8" s="1"/>
  <c r="AV54" i="6"/>
  <c r="AV54" i="8" s="1"/>
  <c r="BE54" i="6"/>
  <c r="BE54" i="8" s="1"/>
  <c r="BC54" i="6"/>
  <c r="BC54" i="8" s="1"/>
  <c r="BD54" i="6"/>
  <c r="BD54" i="8" s="1"/>
  <c r="AU54" i="8"/>
  <c r="BC65" i="6"/>
  <c r="BC65" i="8" s="1"/>
  <c r="BD65" i="6"/>
  <c r="BD65" i="8" s="1"/>
  <c r="AW65" i="6"/>
  <c r="AW65" i="8" s="1"/>
  <c r="BE65" i="6"/>
  <c r="BE65" i="8" s="1"/>
  <c r="BB65" i="6"/>
  <c r="BB65" i="8" s="1"/>
  <c r="BF65" i="6"/>
  <c r="BF65" i="8" s="1"/>
  <c r="BG65" i="6"/>
  <c r="BG65" i="8" s="1"/>
  <c r="BJ65" i="6"/>
  <c r="BJ65" i="8" s="1"/>
  <c r="AV65" i="6"/>
  <c r="AV65" i="8" s="1"/>
  <c r="AX65" i="6"/>
  <c r="AX65" i="8" s="1"/>
  <c r="BA65" i="6"/>
  <c r="BA65" i="8" s="1"/>
  <c r="BH65" i="6"/>
  <c r="BH65" i="8" s="1"/>
  <c r="BI65" i="6"/>
  <c r="BI65" i="8" s="1"/>
  <c r="AU65" i="8"/>
  <c r="AY65" i="6"/>
  <c r="AY65" i="8" s="1"/>
  <c r="AZ65" i="6"/>
  <c r="AZ65" i="8" s="1"/>
  <c r="BA72" i="6"/>
  <c r="BA72" i="8" s="1"/>
  <c r="BI72" i="6"/>
  <c r="BI72" i="8" s="1"/>
  <c r="BB72" i="6"/>
  <c r="BB72" i="8" s="1"/>
  <c r="BJ72" i="6"/>
  <c r="BJ72" i="8" s="1"/>
  <c r="BC72" i="6"/>
  <c r="BC72" i="8" s="1"/>
  <c r="BG72" i="6"/>
  <c r="BG72" i="8" s="1"/>
  <c r="AW72" i="6"/>
  <c r="AW72" i="8" s="1"/>
  <c r="BH72" i="6"/>
  <c r="BH72" i="8" s="1"/>
  <c r="AX72" i="6"/>
  <c r="AX72" i="8" s="1"/>
  <c r="AY72" i="6"/>
  <c r="AY72" i="8" s="1"/>
  <c r="AZ72" i="6"/>
  <c r="AZ72" i="8" s="1"/>
  <c r="AV72" i="6"/>
  <c r="AV72" i="8" s="1"/>
  <c r="BF72" i="6"/>
  <c r="BF72" i="8" s="1"/>
  <c r="AU72" i="8"/>
  <c r="BD72" i="6"/>
  <c r="BD72" i="8" s="1"/>
  <c r="BE72" i="6"/>
  <c r="BE72" i="8" s="1"/>
  <c r="BA11" i="6"/>
  <c r="BA11" i="8" s="1"/>
  <c r="BI11" i="6"/>
  <c r="BI11" i="8" s="1"/>
  <c r="BD11" i="6"/>
  <c r="BD11" i="8" s="1"/>
  <c r="AX11" i="6"/>
  <c r="AX11" i="8" s="1"/>
  <c r="BH11" i="6"/>
  <c r="BH11" i="8" s="1"/>
  <c r="AY11" i="6"/>
  <c r="AY11" i="8" s="1"/>
  <c r="BJ11" i="6"/>
  <c r="BJ11" i="8" s="1"/>
  <c r="AZ11" i="6"/>
  <c r="AZ11" i="8" s="1"/>
  <c r="BC11" i="6"/>
  <c r="BC11" i="8" s="1"/>
  <c r="BE11" i="6"/>
  <c r="BE11" i="8" s="1"/>
  <c r="BF11" i="6"/>
  <c r="BF11" i="8" s="1"/>
  <c r="AW11" i="6"/>
  <c r="AW11" i="8" s="1"/>
  <c r="BB11" i="6"/>
  <c r="BB11" i="8" s="1"/>
  <c r="AU11" i="8"/>
  <c r="AV11" i="6"/>
  <c r="AV11" i="8" s="1"/>
  <c r="BG11" i="6"/>
  <c r="BG11" i="8" s="1"/>
  <c r="AY6" i="6"/>
  <c r="AY6" i="8" s="1"/>
  <c r="BG6" i="6"/>
  <c r="BG6" i="8" s="1"/>
  <c r="BB6" i="6"/>
  <c r="BB6" i="8" s="1"/>
  <c r="BJ6" i="6"/>
  <c r="BJ6" i="8" s="1"/>
  <c r="BD6" i="6"/>
  <c r="BD6" i="8" s="1"/>
  <c r="BE6" i="6"/>
  <c r="BE6" i="8" s="1"/>
  <c r="BF6" i="6"/>
  <c r="BF6" i="8" s="1"/>
  <c r="BC6" i="6"/>
  <c r="BC6" i="8" s="1"/>
  <c r="BH6" i="6"/>
  <c r="BH6" i="8" s="1"/>
  <c r="BI6" i="6"/>
  <c r="BI6" i="8" s="1"/>
  <c r="AV6" i="6"/>
  <c r="AV6" i="8" s="1"/>
  <c r="BA6" i="6"/>
  <c r="BA6" i="8" s="1"/>
  <c r="AU6" i="8"/>
  <c r="AW6" i="6"/>
  <c r="AW6" i="8" s="1"/>
  <c r="AX6" i="6"/>
  <c r="AX6" i="8" s="1"/>
  <c r="AZ6" i="6"/>
  <c r="AZ6" i="8" s="1"/>
  <c r="BA39" i="6"/>
  <c r="BA39" i="8" s="1"/>
  <c r="BI39" i="6"/>
  <c r="BI39" i="8" s="1"/>
  <c r="BD39" i="6"/>
  <c r="BD39" i="8" s="1"/>
  <c r="AZ39" i="6"/>
  <c r="AZ39" i="8" s="1"/>
  <c r="BB39" i="6"/>
  <c r="BB39" i="8" s="1"/>
  <c r="BC39" i="6"/>
  <c r="BC39" i="8" s="1"/>
  <c r="BE39" i="6"/>
  <c r="BE39" i="8" s="1"/>
  <c r="BF39" i="6"/>
  <c r="BF39" i="8" s="1"/>
  <c r="BG39" i="6"/>
  <c r="BG39" i="8" s="1"/>
  <c r="AW39" i="6"/>
  <c r="AW39" i="8" s="1"/>
  <c r="AY39" i="6"/>
  <c r="AY39" i="8" s="1"/>
  <c r="BH39" i="6"/>
  <c r="BH39" i="8" s="1"/>
  <c r="BJ39" i="6"/>
  <c r="BJ39" i="8" s="1"/>
  <c r="AV39" i="6"/>
  <c r="AV39" i="8" s="1"/>
  <c r="AX39" i="6"/>
  <c r="AX39" i="8" s="1"/>
  <c r="AU39" i="8"/>
  <c r="AY14" i="6"/>
  <c r="AY14" i="8" s="1"/>
  <c r="BG14" i="6"/>
  <c r="BG14" i="8" s="1"/>
  <c r="BB14" i="6"/>
  <c r="BB14" i="8" s="1"/>
  <c r="BJ14" i="6"/>
  <c r="BJ14" i="8" s="1"/>
  <c r="AX14" i="6"/>
  <c r="AX14" i="8" s="1"/>
  <c r="BI14" i="6"/>
  <c r="BI14" i="8" s="1"/>
  <c r="AZ14" i="6"/>
  <c r="AZ14" i="8" s="1"/>
  <c r="BA14" i="6"/>
  <c r="BA14" i="8" s="1"/>
  <c r="AW14" i="6"/>
  <c r="AW14" i="8" s="1"/>
  <c r="BF14" i="6"/>
  <c r="BF14" i="8" s="1"/>
  <c r="BH14" i="6"/>
  <c r="BH14" i="8" s="1"/>
  <c r="AV14" i="6"/>
  <c r="AV14" i="8" s="1"/>
  <c r="AU14" i="8"/>
  <c r="BD14" i="6"/>
  <c r="BD14" i="8" s="1"/>
  <c r="BE14" i="6"/>
  <c r="BE14" i="8" s="1"/>
  <c r="BC14" i="6"/>
  <c r="BC14" i="8" s="1"/>
  <c r="AW37" i="6"/>
  <c r="AW37" i="8" s="1"/>
  <c r="BE37" i="6"/>
  <c r="BE37" i="8" s="1"/>
  <c r="AZ37" i="6"/>
  <c r="AZ37" i="8" s="1"/>
  <c r="BH37" i="6"/>
  <c r="BH37" i="8" s="1"/>
  <c r="BG37" i="6"/>
  <c r="BG37" i="8" s="1"/>
  <c r="AX37" i="6"/>
  <c r="AX37" i="8" s="1"/>
  <c r="BI37" i="6"/>
  <c r="BI37" i="8" s="1"/>
  <c r="AY37" i="6"/>
  <c r="AY37" i="8" s="1"/>
  <c r="BJ37" i="6"/>
  <c r="BJ37" i="8" s="1"/>
  <c r="BA37" i="6"/>
  <c r="BA37" i="8" s="1"/>
  <c r="BB37" i="6"/>
  <c r="BB37" i="8" s="1"/>
  <c r="AV37" i="6"/>
  <c r="AV37" i="8" s="1"/>
  <c r="BF37" i="6"/>
  <c r="BF37" i="8" s="1"/>
  <c r="AU37" i="8"/>
  <c r="BC37" i="6"/>
  <c r="BC37" i="8" s="1"/>
  <c r="BD37" i="6"/>
  <c r="BD37" i="8" s="1"/>
  <c r="BA23" i="6"/>
  <c r="BA23" i="8" s="1"/>
  <c r="BI23" i="6"/>
  <c r="BI23" i="8" s="1"/>
  <c r="BD23" i="6"/>
  <c r="BD23" i="8" s="1"/>
  <c r="AZ23" i="6"/>
  <c r="AZ23" i="8" s="1"/>
  <c r="BB23" i="6"/>
  <c r="BB23" i="8" s="1"/>
  <c r="BC23" i="6"/>
  <c r="BC23" i="8" s="1"/>
  <c r="BF23" i="6"/>
  <c r="BF23" i="8" s="1"/>
  <c r="BG23" i="6"/>
  <c r="BG23" i="8" s="1"/>
  <c r="BH23" i="6"/>
  <c r="BH23" i="8" s="1"/>
  <c r="AW23" i="6"/>
  <c r="AW23" i="8" s="1"/>
  <c r="AX23" i="6"/>
  <c r="AX23" i="8" s="1"/>
  <c r="AY23" i="6"/>
  <c r="AY23" i="8" s="1"/>
  <c r="BE23" i="6"/>
  <c r="BE23" i="8" s="1"/>
  <c r="BJ23" i="6"/>
  <c r="BJ23" i="8" s="1"/>
  <c r="AV23" i="6"/>
  <c r="AV23" i="8" s="1"/>
  <c r="AU23" i="8"/>
  <c r="BA63" i="6"/>
  <c r="BA63" i="8" s="1"/>
  <c r="AX63" i="6"/>
  <c r="AX63" i="8" s="1"/>
  <c r="BG63" i="6"/>
  <c r="BG63" i="8" s="1"/>
  <c r="AY63" i="6"/>
  <c r="AY63" i="8" s="1"/>
  <c r="BH63" i="6"/>
  <c r="BH63" i="8" s="1"/>
  <c r="AZ63" i="6"/>
  <c r="AZ63" i="8" s="1"/>
  <c r="BI63" i="6"/>
  <c r="BI63" i="8" s="1"/>
  <c r="BE63" i="6"/>
  <c r="BE63" i="8" s="1"/>
  <c r="BF63" i="6"/>
  <c r="BF63" i="8" s="1"/>
  <c r="BJ63" i="6"/>
  <c r="BJ63" i="8" s="1"/>
  <c r="AW63" i="6"/>
  <c r="AW63" i="8" s="1"/>
  <c r="BB63" i="6"/>
  <c r="BB63" i="8" s="1"/>
  <c r="BC63" i="6"/>
  <c r="BC63" i="8" s="1"/>
  <c r="BD63" i="6"/>
  <c r="BD63" i="8" s="1"/>
  <c r="AV63" i="6"/>
  <c r="AV63" i="8" s="1"/>
  <c r="AU63" i="8"/>
  <c r="AZ99" i="6"/>
  <c r="AZ99" i="8" s="1"/>
  <c r="BH99" i="6"/>
  <c r="BH99" i="8" s="1"/>
  <c r="BA99" i="6"/>
  <c r="BA99" i="8" s="1"/>
  <c r="BI99" i="6"/>
  <c r="BI99" i="8" s="1"/>
  <c r="BB99" i="6"/>
  <c r="BB99" i="8" s="1"/>
  <c r="BJ99" i="6"/>
  <c r="BJ99" i="8" s="1"/>
  <c r="AX99" i="6"/>
  <c r="AX99" i="8" s="1"/>
  <c r="AY99" i="6"/>
  <c r="AY99" i="8" s="1"/>
  <c r="BC99" i="6"/>
  <c r="BC99" i="8" s="1"/>
  <c r="BE99" i="6"/>
  <c r="BE99" i="8" s="1"/>
  <c r="BF99" i="6"/>
  <c r="BF99" i="8" s="1"/>
  <c r="BG99" i="6"/>
  <c r="BG99" i="8" s="1"/>
  <c r="AW99" i="6"/>
  <c r="AW99" i="8" s="1"/>
  <c r="AV99" i="6"/>
  <c r="AV99" i="8" s="1"/>
  <c r="AU99" i="8"/>
  <c r="BD99" i="6"/>
  <c r="BD99" i="8" s="1"/>
  <c r="AY22" i="6"/>
  <c r="AY22" i="8" s="1"/>
  <c r="BG22" i="6"/>
  <c r="BG22" i="8" s="1"/>
  <c r="BB22" i="6"/>
  <c r="BB22" i="8" s="1"/>
  <c r="BJ22" i="6"/>
  <c r="BJ22" i="8" s="1"/>
  <c r="BD22" i="6"/>
  <c r="BD22" i="8" s="1"/>
  <c r="BE22" i="6"/>
  <c r="BE22" i="8" s="1"/>
  <c r="BF22" i="6"/>
  <c r="BF22" i="8" s="1"/>
  <c r="BA22" i="6"/>
  <c r="BA22" i="8" s="1"/>
  <c r="BC22" i="6"/>
  <c r="BC22" i="8" s="1"/>
  <c r="BH22" i="6"/>
  <c r="BH22" i="8" s="1"/>
  <c r="BI22" i="6"/>
  <c r="BI22" i="8" s="1"/>
  <c r="AV22" i="6"/>
  <c r="AV22" i="8" s="1"/>
  <c r="AX22" i="6"/>
  <c r="AX22" i="8" s="1"/>
  <c r="AZ22" i="6"/>
  <c r="AZ22" i="8" s="1"/>
  <c r="AU22" i="8"/>
  <c r="AW22" i="6"/>
  <c r="AW22" i="8" s="1"/>
  <c r="BC60" i="6"/>
  <c r="BC60" i="8" s="1"/>
  <c r="BD60" i="6"/>
  <c r="BD60" i="8" s="1"/>
  <c r="AX60" i="6"/>
  <c r="AX60" i="8" s="1"/>
  <c r="BH60" i="6"/>
  <c r="BH60" i="8" s="1"/>
  <c r="AY60" i="6"/>
  <c r="AY60" i="8" s="1"/>
  <c r="BI60" i="6"/>
  <c r="BI60" i="8" s="1"/>
  <c r="AZ60" i="6"/>
  <c r="AZ60" i="8" s="1"/>
  <c r="BJ60" i="6"/>
  <c r="BJ60" i="8" s="1"/>
  <c r="AW60" i="6"/>
  <c r="AW60" i="8" s="1"/>
  <c r="AV60" i="6"/>
  <c r="AV60" i="8" s="1"/>
  <c r="BA60" i="6"/>
  <c r="BA60" i="8" s="1"/>
  <c r="BB60" i="6"/>
  <c r="BB60" i="8" s="1"/>
  <c r="BG60" i="6"/>
  <c r="BG60" i="8" s="1"/>
  <c r="BF60" i="6"/>
  <c r="BF60" i="8" s="1"/>
  <c r="AU60" i="8"/>
  <c r="BE60" i="6"/>
  <c r="BE60" i="8" s="1"/>
  <c r="BC73" i="6"/>
  <c r="BC73" i="8" s="1"/>
  <c r="BD73" i="6"/>
  <c r="BD73" i="8" s="1"/>
  <c r="AW73" i="6"/>
  <c r="AW73" i="8" s="1"/>
  <c r="BE73" i="6"/>
  <c r="BE73" i="8" s="1"/>
  <c r="BG73" i="6"/>
  <c r="BG73" i="8" s="1"/>
  <c r="BH73" i="6"/>
  <c r="BH73" i="8" s="1"/>
  <c r="AX73" i="6"/>
  <c r="AX73" i="8" s="1"/>
  <c r="BI73" i="6"/>
  <c r="BI73" i="8" s="1"/>
  <c r="BA73" i="6"/>
  <c r="BA73" i="8" s="1"/>
  <c r="BB73" i="6"/>
  <c r="BB73" i="8" s="1"/>
  <c r="BF73" i="6"/>
  <c r="BF73" i="8" s="1"/>
  <c r="AZ73" i="6"/>
  <c r="AZ73" i="8" s="1"/>
  <c r="BJ73" i="6"/>
  <c r="BJ73" i="8" s="1"/>
  <c r="AV73" i="6"/>
  <c r="AV73" i="8" s="1"/>
  <c r="AY73" i="6"/>
  <c r="AY73" i="8" s="1"/>
  <c r="AU73" i="8"/>
  <c r="BC4" i="6"/>
  <c r="BC4" i="8" s="1"/>
  <c r="AX4" i="6"/>
  <c r="AX4" i="8" s="1"/>
  <c r="BF4" i="6"/>
  <c r="BF4" i="8" s="1"/>
  <c r="AZ4" i="6"/>
  <c r="AZ4" i="8" s="1"/>
  <c r="BJ4" i="6"/>
  <c r="BJ4" i="8" s="1"/>
  <c r="BA4" i="6"/>
  <c r="BA4" i="8" s="1"/>
  <c r="BB4" i="6"/>
  <c r="BB4" i="8" s="1"/>
  <c r="AW4" i="6"/>
  <c r="AW4" i="8" s="1"/>
  <c r="AY4" i="6"/>
  <c r="AY4" i="8" s="1"/>
  <c r="BD4" i="6"/>
  <c r="BD4" i="8" s="1"/>
  <c r="BI4" i="6"/>
  <c r="BI4" i="8" s="1"/>
  <c r="AV4" i="6"/>
  <c r="AV4" i="8" s="1"/>
  <c r="BE4" i="6"/>
  <c r="BE4" i="8" s="1"/>
  <c r="BG4" i="6"/>
  <c r="BG4" i="8" s="1"/>
  <c r="BH4" i="6"/>
  <c r="BH4" i="8" s="1"/>
  <c r="AU4" i="8"/>
  <c r="BA51" i="6"/>
  <c r="BA51" i="8" s="1"/>
  <c r="BI51" i="6"/>
  <c r="BI51" i="8" s="1"/>
  <c r="BB51" i="6"/>
  <c r="BB51" i="8" s="1"/>
  <c r="BJ51" i="6"/>
  <c r="BJ51" i="8" s="1"/>
  <c r="BF51" i="6"/>
  <c r="BF51" i="8" s="1"/>
  <c r="AW51" i="6"/>
  <c r="AW51" i="8" s="1"/>
  <c r="BG51" i="6"/>
  <c r="BG51" i="8" s="1"/>
  <c r="AX51" i="6"/>
  <c r="AX51" i="8" s="1"/>
  <c r="BH51" i="6"/>
  <c r="BH51" i="8" s="1"/>
  <c r="BD51" i="6"/>
  <c r="BD51" i="8" s="1"/>
  <c r="BE51" i="6"/>
  <c r="BE51" i="8" s="1"/>
  <c r="AZ51" i="6"/>
  <c r="AZ51" i="8" s="1"/>
  <c r="AV51" i="6"/>
  <c r="AV51" i="8" s="1"/>
  <c r="BC51" i="6"/>
  <c r="BC51" i="8" s="1"/>
  <c r="AY51" i="6"/>
  <c r="AY51" i="8" s="1"/>
  <c r="AU51" i="8"/>
  <c r="AX98" i="6"/>
  <c r="AX98" i="8" s="1"/>
  <c r="BF98" i="6"/>
  <c r="BF98" i="8" s="1"/>
  <c r="AY98" i="6"/>
  <c r="AY98" i="8" s="1"/>
  <c r="BG98" i="6"/>
  <c r="BG98" i="8" s="1"/>
  <c r="AZ98" i="6"/>
  <c r="AZ98" i="8" s="1"/>
  <c r="BH98" i="6"/>
  <c r="BH98" i="8" s="1"/>
  <c r="BA98" i="6"/>
  <c r="BA98" i="8" s="1"/>
  <c r="BB98" i="6"/>
  <c r="BB98" i="8" s="1"/>
  <c r="BC98" i="6"/>
  <c r="BC98" i="8" s="1"/>
  <c r="AW98" i="6"/>
  <c r="AW98" i="8" s="1"/>
  <c r="BD98" i="6"/>
  <c r="BD98" i="8" s="1"/>
  <c r="BI98" i="6"/>
  <c r="BI98" i="8" s="1"/>
  <c r="BJ98" i="6"/>
  <c r="BJ98" i="8" s="1"/>
  <c r="AV98" i="6"/>
  <c r="AV98" i="8" s="1"/>
  <c r="BE98" i="6"/>
  <c r="BE98" i="8" s="1"/>
  <c r="AU98" i="8"/>
  <c r="AW53" i="6"/>
  <c r="AW53" i="8" s="1"/>
  <c r="BE53" i="6"/>
  <c r="BE53" i="8" s="1"/>
  <c r="AX53" i="6"/>
  <c r="AX53" i="8" s="1"/>
  <c r="BF53" i="6"/>
  <c r="BF53" i="8" s="1"/>
  <c r="AZ53" i="6"/>
  <c r="AZ53" i="8" s="1"/>
  <c r="BJ53" i="6"/>
  <c r="BJ53" i="8" s="1"/>
  <c r="BA53" i="6"/>
  <c r="BA53" i="8" s="1"/>
  <c r="BB53" i="6"/>
  <c r="BB53" i="8" s="1"/>
  <c r="BI53" i="6"/>
  <c r="BI53" i="8" s="1"/>
  <c r="AV53" i="6"/>
  <c r="AV53" i="8" s="1"/>
  <c r="BC53" i="6"/>
  <c r="BC53" i="8" s="1"/>
  <c r="BD53" i="6"/>
  <c r="BD53" i="8" s="1"/>
  <c r="BG53" i="6"/>
  <c r="BG53" i="8" s="1"/>
  <c r="AU53" i="8"/>
  <c r="AY53" i="6"/>
  <c r="AY53" i="8" s="1"/>
  <c r="BH53" i="6"/>
  <c r="BH53" i="8" s="1"/>
  <c r="AW21" i="6"/>
  <c r="AW21" i="8" s="1"/>
  <c r="BE21" i="6"/>
  <c r="BE21" i="8" s="1"/>
  <c r="AZ21" i="6"/>
  <c r="AZ21" i="8" s="1"/>
  <c r="BH21" i="6"/>
  <c r="BH21" i="8" s="1"/>
  <c r="BG21" i="6"/>
  <c r="BG21" i="8" s="1"/>
  <c r="AX21" i="6"/>
  <c r="AX21" i="8" s="1"/>
  <c r="BI21" i="6"/>
  <c r="BI21" i="8" s="1"/>
  <c r="AY21" i="6"/>
  <c r="AY21" i="8" s="1"/>
  <c r="BJ21" i="6"/>
  <c r="BJ21" i="8" s="1"/>
  <c r="BA21" i="6"/>
  <c r="BA21" i="8" s="1"/>
  <c r="BB21" i="6"/>
  <c r="BB21" i="8" s="1"/>
  <c r="BC21" i="6"/>
  <c r="BC21" i="8" s="1"/>
  <c r="AV21" i="6"/>
  <c r="AV21" i="8" s="1"/>
  <c r="BF21" i="6"/>
  <c r="BF21" i="8" s="1"/>
  <c r="BD21" i="6"/>
  <c r="BD21" i="8" s="1"/>
  <c r="AU21" i="8"/>
  <c r="AW45" i="6"/>
  <c r="AW45" i="8" s="1"/>
  <c r="BE45" i="6"/>
  <c r="BE45" i="8" s="1"/>
  <c r="AZ45" i="6"/>
  <c r="AZ45" i="8" s="1"/>
  <c r="BH45" i="6"/>
  <c r="BH45" i="8" s="1"/>
  <c r="BC45" i="6"/>
  <c r="BC45" i="8" s="1"/>
  <c r="BD45" i="6"/>
  <c r="BD45" i="8" s="1"/>
  <c r="BJ45" i="6"/>
  <c r="BJ45" i="8" s="1"/>
  <c r="AX45" i="6"/>
  <c r="AX45" i="8" s="1"/>
  <c r="AY45" i="6"/>
  <c r="AY45" i="8" s="1"/>
  <c r="BB45" i="6"/>
  <c r="BB45" i="8" s="1"/>
  <c r="BF45" i="6"/>
  <c r="BF45" i="8" s="1"/>
  <c r="AV45" i="6"/>
  <c r="AV45" i="8" s="1"/>
  <c r="BG45" i="6"/>
  <c r="BG45" i="8" s="1"/>
  <c r="BA45" i="6"/>
  <c r="BA45" i="8" s="1"/>
  <c r="BI45" i="6"/>
  <c r="BI45" i="8" s="1"/>
  <c r="AU45" i="8"/>
  <c r="AY10" i="6"/>
  <c r="AY10" i="8" s="1"/>
  <c r="BG10" i="6"/>
  <c r="BG10" i="8" s="1"/>
  <c r="BB10" i="6"/>
  <c r="BB10" i="8" s="1"/>
  <c r="BJ10" i="6"/>
  <c r="BJ10" i="8" s="1"/>
  <c r="BA10" i="6"/>
  <c r="BA10" i="8" s="1"/>
  <c r="BC10" i="6"/>
  <c r="BC10" i="8" s="1"/>
  <c r="BD10" i="6"/>
  <c r="BD10" i="8" s="1"/>
  <c r="AX10" i="6"/>
  <c r="AX10" i="8" s="1"/>
  <c r="AZ10" i="6"/>
  <c r="AZ10" i="8" s="1"/>
  <c r="BE10" i="6"/>
  <c r="BE10" i="8" s="1"/>
  <c r="BI10" i="6"/>
  <c r="BI10" i="8" s="1"/>
  <c r="AW10" i="6"/>
  <c r="AW10" i="8" s="1"/>
  <c r="BF10" i="6"/>
  <c r="BF10" i="8" s="1"/>
  <c r="AV10" i="6"/>
  <c r="AV10" i="8" s="1"/>
  <c r="BH10" i="6"/>
  <c r="BH10" i="8" s="1"/>
  <c r="AU10" i="8"/>
  <c r="AW17" i="6"/>
  <c r="AW17" i="8" s="1"/>
  <c r="BE17" i="6"/>
  <c r="BE17" i="8" s="1"/>
  <c r="AZ17" i="6"/>
  <c r="AZ17" i="8" s="1"/>
  <c r="BH17" i="6"/>
  <c r="BH17" i="8" s="1"/>
  <c r="AY17" i="6"/>
  <c r="AY17" i="8" s="1"/>
  <c r="BJ17" i="6"/>
  <c r="BJ17" i="8" s="1"/>
  <c r="BA17" i="6"/>
  <c r="BA17" i="8" s="1"/>
  <c r="BB17" i="6"/>
  <c r="BB17" i="8" s="1"/>
  <c r="BD17" i="6"/>
  <c r="BD17" i="8" s="1"/>
  <c r="BF17" i="6"/>
  <c r="BF17" i="8" s="1"/>
  <c r="BG17" i="6"/>
  <c r="BG17" i="8" s="1"/>
  <c r="AX17" i="6"/>
  <c r="AX17" i="8" s="1"/>
  <c r="AU17" i="8"/>
  <c r="AV17" i="6"/>
  <c r="AV17" i="8" s="1"/>
  <c r="BC17" i="6"/>
  <c r="BC17" i="8" s="1"/>
  <c r="BI17" i="6"/>
  <c r="BI17" i="8" s="1"/>
  <c r="BC28" i="6"/>
  <c r="BC28" i="8" s="1"/>
  <c r="AX28" i="6"/>
  <c r="AX28" i="8" s="1"/>
  <c r="BF28" i="6"/>
  <c r="BF28" i="8" s="1"/>
  <c r="BE28" i="6"/>
  <c r="BE28" i="8" s="1"/>
  <c r="BG28" i="6"/>
  <c r="BG28" i="8" s="1"/>
  <c r="AW28" i="6"/>
  <c r="AW28" i="8" s="1"/>
  <c r="BH28" i="6"/>
  <c r="BH28" i="8" s="1"/>
  <c r="BB28" i="6"/>
  <c r="BB28" i="8" s="1"/>
  <c r="BD28" i="6"/>
  <c r="BD28" i="8" s="1"/>
  <c r="BI28" i="6"/>
  <c r="BI28" i="8" s="1"/>
  <c r="BA28" i="6"/>
  <c r="BA28" i="8" s="1"/>
  <c r="AV28" i="6"/>
  <c r="AV28" i="8" s="1"/>
  <c r="BJ28" i="6"/>
  <c r="BJ28" i="8" s="1"/>
  <c r="AZ28" i="6"/>
  <c r="AZ28" i="8" s="1"/>
  <c r="AY28" i="6"/>
  <c r="AY28" i="8" s="1"/>
  <c r="AU28" i="8"/>
  <c r="BC12" i="6"/>
  <c r="BC12" i="8" s="1"/>
  <c r="AX12" i="6"/>
  <c r="AX12" i="8" s="1"/>
  <c r="BF12" i="6"/>
  <c r="BF12" i="8" s="1"/>
  <c r="BE12" i="6"/>
  <c r="BE12" i="8" s="1"/>
  <c r="BG12" i="6"/>
  <c r="BG12" i="8" s="1"/>
  <c r="AW12" i="6"/>
  <c r="AW12" i="8" s="1"/>
  <c r="BH12" i="6"/>
  <c r="BH12" i="8" s="1"/>
  <c r="BD12" i="6"/>
  <c r="BD12" i="8" s="1"/>
  <c r="BI12" i="6"/>
  <c r="BI12" i="8" s="1"/>
  <c r="BJ12" i="6"/>
  <c r="BJ12" i="8" s="1"/>
  <c r="AV12" i="6"/>
  <c r="AV12" i="8" s="1"/>
  <c r="BB12" i="6"/>
  <c r="BB12" i="8" s="1"/>
  <c r="AU12" i="8"/>
  <c r="BA12" i="6"/>
  <c r="BA12" i="8" s="1"/>
  <c r="AY12" i="6"/>
  <c r="AY12" i="8" s="1"/>
  <c r="AZ12" i="6"/>
  <c r="AZ12" i="8" s="1"/>
  <c r="AZ87" i="6"/>
  <c r="AZ87" i="8" s="1"/>
  <c r="BH87" i="6"/>
  <c r="BH87" i="8" s="1"/>
  <c r="BA87" i="6"/>
  <c r="BA87" i="8" s="1"/>
  <c r="BI87" i="6"/>
  <c r="BI87" i="8" s="1"/>
  <c r="BD87" i="6"/>
  <c r="BD87" i="8" s="1"/>
  <c r="BE87" i="6"/>
  <c r="BE87" i="8" s="1"/>
  <c r="BF87" i="6"/>
  <c r="BF87" i="8" s="1"/>
  <c r="BG87" i="6"/>
  <c r="BG87" i="8" s="1"/>
  <c r="BJ87" i="6"/>
  <c r="BJ87" i="8" s="1"/>
  <c r="AW87" i="6"/>
  <c r="AW87" i="8" s="1"/>
  <c r="AX87" i="6"/>
  <c r="AX87" i="8" s="1"/>
  <c r="AY87" i="6"/>
  <c r="AY87" i="8" s="1"/>
  <c r="AU87" i="8"/>
  <c r="BB87" i="6"/>
  <c r="BB87" i="8" s="1"/>
  <c r="BC87" i="6"/>
  <c r="BC87" i="8" s="1"/>
  <c r="AV87" i="6"/>
  <c r="AV87" i="8" s="1"/>
  <c r="BC16" i="6"/>
  <c r="BC16" i="8" s="1"/>
  <c r="AX16" i="6"/>
  <c r="AX16" i="8" s="1"/>
  <c r="BF16" i="6"/>
  <c r="BF16" i="8" s="1"/>
  <c r="BB16" i="6"/>
  <c r="BB16" i="8" s="1"/>
  <c r="BD16" i="6"/>
  <c r="BD16" i="8" s="1"/>
  <c r="BE16" i="6"/>
  <c r="BE16" i="8" s="1"/>
  <c r="AZ16" i="6"/>
  <c r="AZ16" i="8" s="1"/>
  <c r="BA16" i="6"/>
  <c r="BA16" i="8" s="1"/>
  <c r="BG16" i="6"/>
  <c r="BG16" i="8" s="1"/>
  <c r="BI16" i="6"/>
  <c r="BI16" i="8" s="1"/>
  <c r="BJ16" i="6"/>
  <c r="BJ16" i="8" s="1"/>
  <c r="AW16" i="6"/>
  <c r="AW16" i="8" s="1"/>
  <c r="AY16" i="6"/>
  <c r="AY16" i="8" s="1"/>
  <c r="AV16" i="6"/>
  <c r="AV16" i="8" s="1"/>
  <c r="BH16" i="6"/>
  <c r="BH16" i="8" s="1"/>
  <c r="AU16" i="8"/>
  <c r="AY75" i="6"/>
  <c r="AY75" i="8" s="1"/>
  <c r="BG75" i="6"/>
  <c r="BG75" i="8" s="1"/>
  <c r="AZ75" i="6"/>
  <c r="AZ75" i="8" s="1"/>
  <c r="BH75" i="6"/>
  <c r="BH75" i="8" s="1"/>
  <c r="BA75" i="6"/>
  <c r="BA75" i="8" s="1"/>
  <c r="BI75" i="6"/>
  <c r="BI75" i="8" s="1"/>
  <c r="BD75" i="6"/>
  <c r="BD75" i="8" s="1"/>
  <c r="BE75" i="6"/>
  <c r="BE75" i="8" s="1"/>
  <c r="BF75" i="6"/>
  <c r="BF75" i="8" s="1"/>
  <c r="AW75" i="6"/>
  <c r="AW75" i="8" s="1"/>
  <c r="AX75" i="6"/>
  <c r="AX75" i="8" s="1"/>
  <c r="BJ75" i="6"/>
  <c r="BJ75" i="8" s="1"/>
  <c r="AV75" i="6"/>
  <c r="AV75" i="8" s="1"/>
  <c r="BB75" i="6"/>
  <c r="BB75" i="8" s="1"/>
  <c r="AU75" i="8"/>
  <c r="BC75" i="6"/>
  <c r="BC75" i="8" s="1"/>
  <c r="AY50" i="6"/>
  <c r="AY50" i="8" s="1"/>
  <c r="BB50" i="6"/>
  <c r="BB50" i="8" s="1"/>
  <c r="AW50" i="6"/>
  <c r="AW50" i="8" s="1"/>
  <c r="BG50" i="6"/>
  <c r="BG50" i="8" s="1"/>
  <c r="AX50" i="6"/>
  <c r="AX50" i="8" s="1"/>
  <c r="BH50" i="6"/>
  <c r="BH50" i="8" s="1"/>
  <c r="BJ50" i="6"/>
  <c r="BJ50" i="8" s="1"/>
  <c r="AZ50" i="6"/>
  <c r="AZ50" i="8" s="1"/>
  <c r="BA50" i="6"/>
  <c r="BA50" i="8" s="1"/>
  <c r="BC50" i="6"/>
  <c r="BC50" i="8" s="1"/>
  <c r="BD50" i="6"/>
  <c r="BD50" i="8" s="1"/>
  <c r="BE50" i="6"/>
  <c r="BE50" i="8" s="1"/>
  <c r="AV50" i="6"/>
  <c r="AV50" i="8" s="1"/>
  <c r="BI50" i="6"/>
  <c r="BI50" i="8" s="1"/>
  <c r="BF50" i="6"/>
  <c r="BF50" i="8" s="1"/>
  <c r="AU50" i="8"/>
  <c r="AW93" i="6"/>
  <c r="AW93" i="8" s="1"/>
  <c r="BD93" i="6"/>
  <c r="BD93" i="8" s="1"/>
  <c r="BE93" i="6"/>
  <c r="BE93" i="8" s="1"/>
  <c r="AV93" i="6"/>
  <c r="AV93" i="8" s="1"/>
  <c r="AX93" i="6"/>
  <c r="AX93" i="8" s="1"/>
  <c r="BF93" i="6"/>
  <c r="BF93" i="8" s="1"/>
  <c r="BG93" i="6"/>
  <c r="BG93" i="8" s="1"/>
  <c r="BH93" i="6"/>
  <c r="BH93" i="8" s="1"/>
  <c r="BI93" i="6"/>
  <c r="BI93" i="8" s="1"/>
  <c r="BC93" i="6"/>
  <c r="BC93" i="8" s="1"/>
  <c r="BJ93" i="6"/>
  <c r="BJ93" i="8" s="1"/>
  <c r="AY93" i="6"/>
  <c r="AY93" i="8" s="1"/>
  <c r="AZ93" i="6"/>
  <c r="AZ93" i="8" s="1"/>
  <c r="BA93" i="6"/>
  <c r="BA93" i="8" s="1"/>
  <c r="BB93" i="6"/>
  <c r="BB93" i="8" s="1"/>
  <c r="AU93" i="8"/>
  <c r="BA68" i="6"/>
  <c r="BA68" i="8" s="1"/>
  <c r="BI68" i="6"/>
  <c r="BI68" i="8" s="1"/>
  <c r="BB68" i="6"/>
  <c r="BB68" i="8" s="1"/>
  <c r="BJ68" i="6"/>
  <c r="BJ68" i="8" s="1"/>
  <c r="BC68" i="6"/>
  <c r="BC68" i="8" s="1"/>
  <c r="AY68" i="6"/>
  <c r="AY68" i="8" s="1"/>
  <c r="AV68" i="6"/>
  <c r="AV68" i="8" s="1"/>
  <c r="AZ68" i="6"/>
  <c r="AZ68" i="8" s="1"/>
  <c r="BD68" i="6"/>
  <c r="BD68" i="8" s="1"/>
  <c r="BH68" i="6"/>
  <c r="BH68" i="8" s="1"/>
  <c r="BF68" i="6"/>
  <c r="BF68" i="8" s="1"/>
  <c r="BG68" i="6"/>
  <c r="BG68" i="8" s="1"/>
  <c r="AX68" i="6"/>
  <c r="AX68" i="8" s="1"/>
  <c r="BE68" i="6"/>
  <c r="BE68" i="8" s="1"/>
  <c r="AU68" i="8"/>
  <c r="AW68" i="6"/>
  <c r="AW68" i="8" s="1"/>
  <c r="BB88" i="6"/>
  <c r="BB88" i="8" s="1"/>
  <c r="BJ88" i="6"/>
  <c r="BJ88" i="8" s="1"/>
  <c r="BC88" i="6"/>
  <c r="BC88" i="8" s="1"/>
  <c r="AZ88" i="6"/>
  <c r="AZ88" i="8" s="1"/>
  <c r="BA88" i="6"/>
  <c r="BA88" i="8" s="1"/>
  <c r="BD88" i="6"/>
  <c r="BD88" i="8" s="1"/>
  <c r="BH88" i="6"/>
  <c r="BH88" i="8" s="1"/>
  <c r="BI88" i="6"/>
  <c r="BI88" i="8" s="1"/>
  <c r="AW88" i="6"/>
  <c r="AW88" i="8" s="1"/>
  <c r="AX88" i="6"/>
  <c r="AX88" i="8" s="1"/>
  <c r="AY88" i="6"/>
  <c r="AY88" i="8" s="1"/>
  <c r="BE88" i="6"/>
  <c r="BE88" i="8" s="1"/>
  <c r="BG88" i="6"/>
  <c r="BG88" i="8" s="1"/>
  <c r="AV88" i="6"/>
  <c r="AV88" i="8" s="1"/>
  <c r="AU88" i="8"/>
  <c r="BF88" i="6"/>
  <c r="BF88" i="8" s="1"/>
  <c r="BB100" i="6"/>
  <c r="BB100" i="8" s="1"/>
  <c r="BJ100" i="6"/>
  <c r="BJ100" i="8" s="1"/>
  <c r="AV100" i="6"/>
  <c r="AV100" i="8" s="1"/>
  <c r="BC100" i="6"/>
  <c r="BC100" i="8" s="1"/>
  <c r="BD100" i="6"/>
  <c r="BD100" i="8" s="1"/>
  <c r="AX100" i="6"/>
  <c r="AX100" i="8" s="1"/>
  <c r="BI100" i="6"/>
  <c r="BI100" i="8" s="1"/>
  <c r="AY100" i="6"/>
  <c r="AY100" i="8" s="1"/>
  <c r="AZ100" i="6"/>
  <c r="AZ100" i="8" s="1"/>
  <c r="BH100" i="6"/>
  <c r="BH100" i="8" s="1"/>
  <c r="AW100" i="6"/>
  <c r="AW100" i="8" s="1"/>
  <c r="BA100" i="6"/>
  <c r="BA100" i="8" s="1"/>
  <c r="BE100" i="6"/>
  <c r="BE100" i="8" s="1"/>
  <c r="AU100" i="8"/>
  <c r="BF100" i="6"/>
  <c r="BF100" i="8" s="1"/>
  <c r="BG100" i="6"/>
  <c r="BG100" i="8" s="1"/>
  <c r="BD101" i="6"/>
  <c r="BD101" i="8" s="1"/>
  <c r="AW101" i="6"/>
  <c r="AW101" i="8" s="1"/>
  <c r="BE101" i="6"/>
  <c r="BE101" i="8" s="1"/>
  <c r="AV101" i="6"/>
  <c r="AV101" i="8" s="1"/>
  <c r="AX101" i="6"/>
  <c r="AX101" i="8" s="1"/>
  <c r="BF101" i="6"/>
  <c r="BF101" i="8" s="1"/>
  <c r="BI101" i="6"/>
  <c r="BI101" i="8" s="1"/>
  <c r="AY101" i="6"/>
  <c r="AY101" i="8" s="1"/>
  <c r="BJ101" i="6"/>
  <c r="BJ101" i="8" s="1"/>
  <c r="AZ101" i="6"/>
  <c r="AZ101" i="8" s="1"/>
  <c r="BA101" i="6"/>
  <c r="BA101" i="8" s="1"/>
  <c r="BB101" i="6"/>
  <c r="BB101" i="8" s="1"/>
  <c r="BH101" i="6"/>
  <c r="BH101" i="8" s="1"/>
  <c r="BG101" i="6"/>
  <c r="BG101" i="8" s="1"/>
  <c r="BC101" i="6"/>
  <c r="BC101" i="8" s="1"/>
  <c r="AU101" i="8"/>
  <c r="BB92" i="6"/>
  <c r="BB92" i="8" s="1"/>
  <c r="BJ92" i="6"/>
  <c r="BJ92" i="8" s="1"/>
  <c r="BC92" i="6"/>
  <c r="BC92" i="8" s="1"/>
  <c r="AX92" i="6"/>
  <c r="AX92" i="8" s="1"/>
  <c r="BH92" i="6"/>
  <c r="BH92" i="8" s="1"/>
  <c r="AV92" i="6"/>
  <c r="AV92" i="8" s="1"/>
  <c r="AY92" i="6"/>
  <c r="AY92" i="8" s="1"/>
  <c r="BI92" i="6"/>
  <c r="BI92" i="8" s="1"/>
  <c r="AZ92" i="6"/>
  <c r="AZ92" i="8" s="1"/>
  <c r="BE92" i="6"/>
  <c r="BE92" i="8" s="1"/>
  <c r="BF92" i="6"/>
  <c r="BF92" i="8" s="1"/>
  <c r="BG92" i="6"/>
  <c r="BG92" i="8" s="1"/>
  <c r="AW92" i="6"/>
  <c r="AW92" i="8" s="1"/>
  <c r="BA92" i="6"/>
  <c r="BA92" i="8" s="1"/>
  <c r="AU92" i="8"/>
  <c r="BD92" i="6"/>
  <c r="BD92" i="8" s="1"/>
  <c r="BA35" i="6"/>
  <c r="BA35" i="8" s="1"/>
  <c r="BI35" i="6"/>
  <c r="BI35" i="8" s="1"/>
  <c r="BD35" i="6"/>
  <c r="BD35" i="8" s="1"/>
  <c r="BC35" i="6"/>
  <c r="BC35" i="8" s="1"/>
  <c r="BE35" i="6"/>
  <c r="BE35" i="8" s="1"/>
  <c r="BF35" i="6"/>
  <c r="BF35" i="8" s="1"/>
  <c r="BH35" i="6"/>
  <c r="BH35" i="8" s="1"/>
  <c r="BJ35" i="6"/>
  <c r="BJ35" i="8" s="1"/>
  <c r="AW35" i="6"/>
  <c r="AW35" i="8" s="1"/>
  <c r="AX35" i="6"/>
  <c r="AX35" i="8" s="1"/>
  <c r="AY35" i="6"/>
  <c r="AY35" i="8" s="1"/>
  <c r="AZ35" i="6"/>
  <c r="AZ35" i="8" s="1"/>
  <c r="BB35" i="6"/>
  <c r="BB35" i="8" s="1"/>
  <c r="BG35" i="6"/>
  <c r="BG35" i="8" s="1"/>
  <c r="AV35" i="6"/>
  <c r="AV35" i="8" s="1"/>
  <c r="AU35" i="8"/>
  <c r="AY67" i="6"/>
  <c r="AY67" i="8" s="1"/>
  <c r="BG67" i="6"/>
  <c r="BG67" i="8" s="1"/>
  <c r="AZ67" i="6"/>
  <c r="AZ67" i="8" s="1"/>
  <c r="BH67" i="6"/>
  <c r="BH67" i="8" s="1"/>
  <c r="BA67" i="6"/>
  <c r="BA67" i="8" s="1"/>
  <c r="BI67" i="6"/>
  <c r="BI67" i="8" s="1"/>
  <c r="BB67" i="6"/>
  <c r="BB67" i="8" s="1"/>
  <c r="BC67" i="6"/>
  <c r="BC67" i="8" s="1"/>
  <c r="BD67" i="6"/>
  <c r="BD67" i="8" s="1"/>
  <c r="BE67" i="6"/>
  <c r="BE67" i="8" s="1"/>
  <c r="BF67" i="6"/>
  <c r="BF67" i="8" s="1"/>
  <c r="BJ67" i="6"/>
  <c r="BJ67" i="8" s="1"/>
  <c r="AV67" i="6"/>
  <c r="AV67" i="8" s="1"/>
  <c r="AU67" i="8"/>
  <c r="AW67" i="6"/>
  <c r="AW67" i="8" s="1"/>
  <c r="AX67" i="6"/>
  <c r="AX67" i="8" s="1"/>
  <c r="AW78" i="6"/>
  <c r="AW78" i="8" s="1"/>
  <c r="BE78" i="6"/>
  <c r="BE78" i="8" s="1"/>
  <c r="AX78" i="6"/>
  <c r="AX78" i="8" s="1"/>
  <c r="BF78" i="6"/>
  <c r="BF78" i="8" s="1"/>
  <c r="AY78" i="6"/>
  <c r="AY78" i="8" s="1"/>
  <c r="BG78" i="6"/>
  <c r="BG78" i="8" s="1"/>
  <c r="BA78" i="6"/>
  <c r="BA78" i="8" s="1"/>
  <c r="BB78" i="6"/>
  <c r="BB78" i="8" s="1"/>
  <c r="BC78" i="6"/>
  <c r="BC78" i="8" s="1"/>
  <c r="AV78" i="6"/>
  <c r="AV78" i="8" s="1"/>
  <c r="AZ78" i="6"/>
  <c r="AZ78" i="8" s="1"/>
  <c r="BD78" i="6"/>
  <c r="BD78" i="8" s="1"/>
  <c r="BH78" i="6"/>
  <c r="BH78" i="8" s="1"/>
  <c r="AU78" i="8"/>
  <c r="BI78" i="6"/>
  <c r="BI78" i="8" s="1"/>
  <c r="BJ78" i="6"/>
  <c r="BJ78" i="8" s="1"/>
  <c r="AY62" i="6"/>
  <c r="AY62" i="8" s="1"/>
  <c r="BG62" i="6"/>
  <c r="BG62" i="8" s="1"/>
  <c r="AZ62" i="6"/>
  <c r="AZ62" i="8" s="1"/>
  <c r="BH62" i="6"/>
  <c r="BH62" i="8" s="1"/>
  <c r="BB62" i="6"/>
  <c r="BB62" i="8" s="1"/>
  <c r="BC62" i="6"/>
  <c r="BC62" i="8" s="1"/>
  <c r="BD62" i="6"/>
  <c r="BD62" i="8" s="1"/>
  <c r="BE62" i="6"/>
  <c r="BE62" i="8" s="1"/>
  <c r="BF62" i="6"/>
  <c r="BF62" i="8" s="1"/>
  <c r="BI62" i="6"/>
  <c r="BI62" i="8" s="1"/>
  <c r="AV62" i="6"/>
  <c r="AV62" i="8" s="1"/>
  <c r="AW62" i="6"/>
  <c r="AW62" i="8" s="1"/>
  <c r="AX62" i="6"/>
  <c r="AX62" i="8" s="1"/>
  <c r="BA62" i="6"/>
  <c r="BA62" i="8" s="1"/>
  <c r="BJ62" i="6"/>
  <c r="BJ62" i="8" s="1"/>
  <c r="AU62" i="8"/>
  <c r="AZ91" i="6"/>
  <c r="AZ91" i="8" s="1"/>
  <c r="BH91" i="6"/>
  <c r="BH91" i="8" s="1"/>
  <c r="BA91" i="6"/>
  <c r="BA91" i="8" s="1"/>
  <c r="BI91" i="6"/>
  <c r="BI91" i="8" s="1"/>
  <c r="BB91" i="6"/>
  <c r="BB91" i="8" s="1"/>
  <c r="BC91" i="6"/>
  <c r="BC91" i="8" s="1"/>
  <c r="BD91" i="6"/>
  <c r="BD91" i="8" s="1"/>
  <c r="AY91" i="6"/>
  <c r="AY91" i="8" s="1"/>
  <c r="BE91" i="6"/>
  <c r="BE91" i="8" s="1"/>
  <c r="AV91" i="6"/>
  <c r="AV91" i="8" s="1"/>
  <c r="BF91" i="6"/>
  <c r="BF91" i="8" s="1"/>
  <c r="BJ91" i="6"/>
  <c r="BJ91" i="8" s="1"/>
  <c r="AW91" i="6"/>
  <c r="AW91" i="8" s="1"/>
  <c r="AX91" i="6"/>
  <c r="AX91" i="8" s="1"/>
  <c r="AU91" i="8"/>
  <c r="BG91" i="6"/>
  <c r="BG91" i="8" s="1"/>
  <c r="BA55" i="6"/>
  <c r="BA55" i="8" s="1"/>
  <c r="BI55" i="6"/>
  <c r="BI55" i="8" s="1"/>
  <c r="BB55" i="6"/>
  <c r="BB55" i="8" s="1"/>
  <c r="BJ55" i="6"/>
  <c r="BJ55" i="8" s="1"/>
  <c r="BD55" i="6"/>
  <c r="BD55" i="8" s="1"/>
  <c r="BE55" i="6"/>
  <c r="BE55" i="8" s="1"/>
  <c r="BF55" i="6"/>
  <c r="BF55" i="8" s="1"/>
  <c r="AY55" i="6"/>
  <c r="AY55" i="8" s="1"/>
  <c r="AZ55" i="6"/>
  <c r="AZ55" i="8" s="1"/>
  <c r="BC55" i="6"/>
  <c r="BC55" i="8" s="1"/>
  <c r="AX55" i="6"/>
  <c r="AX55" i="8" s="1"/>
  <c r="BG55" i="6"/>
  <c r="BG55" i="8" s="1"/>
  <c r="AV55" i="6"/>
  <c r="AV55" i="8" s="1"/>
  <c r="BH55" i="6"/>
  <c r="BH55" i="8" s="1"/>
  <c r="AW55" i="6"/>
  <c r="AW55" i="8" s="1"/>
  <c r="AU55" i="8"/>
  <c r="AW41" i="6"/>
  <c r="AW41" i="8" s="1"/>
  <c r="BE41" i="6"/>
  <c r="BE41" i="8" s="1"/>
  <c r="AZ41" i="6"/>
  <c r="AZ41" i="8" s="1"/>
  <c r="BH41" i="6"/>
  <c r="BH41" i="8" s="1"/>
  <c r="BD41" i="6"/>
  <c r="BD41" i="8" s="1"/>
  <c r="BF41" i="6"/>
  <c r="BF41" i="8" s="1"/>
  <c r="BG41" i="6"/>
  <c r="BG41" i="8" s="1"/>
  <c r="BJ41" i="6"/>
  <c r="BJ41" i="8" s="1"/>
  <c r="AX41" i="6"/>
  <c r="AX41" i="8" s="1"/>
  <c r="BA41" i="6"/>
  <c r="BA41" i="8" s="1"/>
  <c r="BB41" i="6"/>
  <c r="BB41" i="8" s="1"/>
  <c r="AV41" i="6"/>
  <c r="AV41" i="8" s="1"/>
  <c r="BC41" i="6"/>
  <c r="BC41" i="8" s="1"/>
  <c r="AU41" i="8"/>
  <c r="AY41" i="6"/>
  <c r="AY41" i="8" s="1"/>
  <c r="BI41" i="6"/>
  <c r="BI41" i="8" s="1"/>
  <c r="BC8" i="6"/>
  <c r="BC8" i="8" s="1"/>
  <c r="AX8" i="6"/>
  <c r="AX8" i="8" s="1"/>
  <c r="BF8" i="6"/>
  <c r="BF8" i="8" s="1"/>
  <c r="AW8" i="6"/>
  <c r="AW8" i="8" s="1"/>
  <c r="BH8" i="6"/>
  <c r="BH8" i="8" s="1"/>
  <c r="AY8" i="6"/>
  <c r="AY8" i="8" s="1"/>
  <c r="BI8" i="6"/>
  <c r="BI8" i="8" s="1"/>
  <c r="AZ8" i="6"/>
  <c r="AZ8" i="8" s="1"/>
  <c r="BJ8" i="6"/>
  <c r="BJ8" i="8" s="1"/>
  <c r="BG8" i="6"/>
  <c r="BG8" i="8" s="1"/>
  <c r="BE8" i="6"/>
  <c r="BE8" i="8" s="1"/>
  <c r="AU8" i="8"/>
  <c r="AV8" i="6"/>
  <c r="AV8" i="8" s="1"/>
  <c r="BA8" i="6"/>
  <c r="BA8" i="8" s="1"/>
  <c r="BB8" i="6"/>
  <c r="BB8" i="8" s="1"/>
  <c r="BD8" i="6"/>
  <c r="BD8" i="8" s="1"/>
  <c r="AY26" i="6"/>
  <c r="AY26" i="8" s="1"/>
  <c r="BG26" i="6"/>
  <c r="BG26" i="8" s="1"/>
  <c r="BB26" i="6"/>
  <c r="BB26" i="8" s="1"/>
  <c r="BJ26" i="6"/>
  <c r="BJ26" i="8" s="1"/>
  <c r="BA26" i="6"/>
  <c r="BA26" i="8" s="1"/>
  <c r="BC26" i="6"/>
  <c r="BC26" i="8" s="1"/>
  <c r="BD26" i="6"/>
  <c r="BD26" i="8" s="1"/>
  <c r="AW26" i="6"/>
  <c r="AW26" i="8" s="1"/>
  <c r="AX26" i="6"/>
  <c r="AX26" i="8" s="1"/>
  <c r="AZ26" i="6"/>
  <c r="AZ26" i="8" s="1"/>
  <c r="BF26" i="6"/>
  <c r="BF26" i="8" s="1"/>
  <c r="BH26" i="6"/>
  <c r="BH26" i="8" s="1"/>
  <c r="BI26" i="6"/>
  <c r="BI26" i="8" s="1"/>
  <c r="AV26" i="6"/>
  <c r="AV26" i="8" s="1"/>
  <c r="AU26" i="8"/>
  <c r="BE26" i="6"/>
  <c r="BE26" i="8" s="1"/>
  <c r="BD89" i="6"/>
  <c r="BD89" i="8" s="1"/>
  <c r="AW89" i="6"/>
  <c r="AW89" i="8" s="1"/>
  <c r="BE89" i="6"/>
  <c r="BE89" i="8" s="1"/>
  <c r="AX89" i="6"/>
  <c r="AX89" i="8" s="1"/>
  <c r="BH89" i="6"/>
  <c r="BH89" i="8" s="1"/>
  <c r="AY89" i="6"/>
  <c r="AY89" i="8" s="1"/>
  <c r="BI89" i="6"/>
  <c r="BI89" i="8" s="1"/>
  <c r="AZ89" i="6"/>
  <c r="AZ89" i="8" s="1"/>
  <c r="BJ89" i="6"/>
  <c r="BJ89" i="8" s="1"/>
  <c r="BA89" i="6"/>
  <c r="BA89" i="8" s="1"/>
  <c r="BG89" i="6"/>
  <c r="BG89" i="8" s="1"/>
  <c r="AV89" i="6"/>
  <c r="AV89" i="8" s="1"/>
  <c r="BC89" i="6"/>
  <c r="BC89" i="8" s="1"/>
  <c r="BF89" i="6"/>
  <c r="BF89" i="8" s="1"/>
  <c r="AU89" i="8"/>
  <c r="BB89" i="6"/>
  <c r="BB89" i="8" s="1"/>
  <c r="BB96" i="6"/>
  <c r="BB96" i="8" s="1"/>
  <c r="BJ96" i="6"/>
  <c r="BJ96" i="8" s="1"/>
  <c r="BC96" i="6"/>
  <c r="BC96" i="8" s="1"/>
  <c r="BD96" i="6"/>
  <c r="BD96" i="8" s="1"/>
  <c r="BA96" i="6"/>
  <c r="BA96" i="8" s="1"/>
  <c r="BE96" i="6"/>
  <c r="BE96" i="8" s="1"/>
  <c r="BF96" i="6"/>
  <c r="BF96" i="8" s="1"/>
  <c r="BG96" i="6"/>
  <c r="BG96" i="8" s="1"/>
  <c r="BH96" i="6"/>
  <c r="BH96" i="8" s="1"/>
  <c r="AV96" i="6"/>
  <c r="AV96" i="8" s="1"/>
  <c r="BI96" i="6"/>
  <c r="BI96" i="8" s="1"/>
  <c r="AW96" i="6"/>
  <c r="AW96" i="8" s="1"/>
  <c r="AX96" i="6"/>
  <c r="AX96" i="8" s="1"/>
  <c r="AZ96" i="6"/>
  <c r="AZ96" i="8" s="1"/>
  <c r="AU96" i="8"/>
  <c r="AY96" i="6"/>
  <c r="AY96" i="8" s="1"/>
  <c r="BC24" i="6"/>
  <c r="BC24" i="8" s="1"/>
  <c r="AX24" i="6"/>
  <c r="AX24" i="8" s="1"/>
  <c r="BF24" i="6"/>
  <c r="BF24" i="8" s="1"/>
  <c r="AW24" i="6"/>
  <c r="AW24" i="8" s="1"/>
  <c r="BH24" i="6"/>
  <c r="BH24" i="8" s="1"/>
  <c r="AY24" i="6"/>
  <c r="AY24" i="8" s="1"/>
  <c r="BI24" i="6"/>
  <c r="BI24" i="8" s="1"/>
  <c r="AZ24" i="6"/>
  <c r="AZ24" i="8" s="1"/>
  <c r="BJ24" i="6"/>
  <c r="BJ24" i="8" s="1"/>
  <c r="BG24" i="6"/>
  <c r="BG24" i="8" s="1"/>
  <c r="BD24" i="6"/>
  <c r="BD24" i="8" s="1"/>
  <c r="BE24" i="6"/>
  <c r="BE24" i="8" s="1"/>
  <c r="AU24" i="8"/>
  <c r="BA24" i="6"/>
  <c r="BA24" i="8" s="1"/>
  <c r="BB24" i="6"/>
  <c r="BB24" i="8" s="1"/>
  <c r="AV24" i="6"/>
  <c r="AV24" i="8" s="1"/>
  <c r="BC36" i="6"/>
  <c r="BC36" i="8" s="1"/>
  <c r="AX36" i="6"/>
  <c r="AX36" i="8" s="1"/>
  <c r="BF36" i="6"/>
  <c r="BF36" i="8" s="1"/>
  <c r="AZ36" i="6"/>
  <c r="AZ36" i="8" s="1"/>
  <c r="BJ36" i="6"/>
  <c r="BJ36" i="8" s="1"/>
  <c r="BA36" i="6"/>
  <c r="BA36" i="8" s="1"/>
  <c r="BB36" i="6"/>
  <c r="BB36" i="8" s="1"/>
  <c r="BI36" i="6"/>
  <c r="BI36" i="8" s="1"/>
  <c r="AW36" i="6"/>
  <c r="AW36" i="8" s="1"/>
  <c r="BD36" i="6"/>
  <c r="BD36" i="8" s="1"/>
  <c r="AV36" i="6"/>
  <c r="AV36" i="8" s="1"/>
  <c r="BE36" i="6"/>
  <c r="BE36" i="8" s="1"/>
  <c r="BG36" i="6"/>
  <c r="BG36" i="8" s="1"/>
  <c r="AY36" i="6"/>
  <c r="AY36" i="8" s="1"/>
  <c r="BH36" i="6"/>
  <c r="BH36" i="8" s="1"/>
  <c r="AU36" i="8"/>
  <c r="BC32" i="6"/>
  <c r="BC32" i="8" s="1"/>
  <c r="AX32" i="6"/>
  <c r="AX32" i="8" s="1"/>
  <c r="BF32" i="6"/>
  <c r="BF32" i="8" s="1"/>
  <c r="BB32" i="6"/>
  <c r="BB32" i="8" s="1"/>
  <c r="BD32" i="6"/>
  <c r="BD32" i="8" s="1"/>
  <c r="BE32" i="6"/>
  <c r="BE32" i="8" s="1"/>
  <c r="AY32" i="6"/>
  <c r="AY32" i="8" s="1"/>
  <c r="AZ32" i="6"/>
  <c r="AZ32" i="8" s="1"/>
  <c r="BA32" i="6"/>
  <c r="BA32" i="8" s="1"/>
  <c r="BG32" i="6"/>
  <c r="BG32" i="8" s="1"/>
  <c r="BH32" i="6"/>
  <c r="BH32" i="8" s="1"/>
  <c r="BI32" i="6"/>
  <c r="BI32" i="8" s="1"/>
  <c r="AW32" i="6"/>
  <c r="AW32" i="8" s="1"/>
  <c r="AV32" i="6"/>
  <c r="AV32" i="8" s="1"/>
  <c r="AU32" i="8"/>
  <c r="BJ32" i="6"/>
  <c r="BJ32" i="8" s="1"/>
  <c r="AY18" i="6"/>
  <c r="AY18" i="8" s="1"/>
  <c r="BG18" i="6"/>
  <c r="BG18" i="8" s="1"/>
  <c r="BB18" i="6"/>
  <c r="BB18" i="8" s="1"/>
  <c r="BJ18" i="6"/>
  <c r="BJ18" i="8" s="1"/>
  <c r="BF18" i="6"/>
  <c r="BF18" i="8" s="1"/>
  <c r="AW18" i="6"/>
  <c r="AW18" i="8" s="1"/>
  <c r="BH18" i="6"/>
  <c r="BH18" i="8" s="1"/>
  <c r="AX18" i="6"/>
  <c r="AX18" i="8" s="1"/>
  <c r="BI18" i="6"/>
  <c r="BI18" i="8" s="1"/>
  <c r="BE18" i="6"/>
  <c r="BE18" i="8" s="1"/>
  <c r="BD18" i="6"/>
  <c r="BD18" i="8" s="1"/>
  <c r="BC18" i="6"/>
  <c r="BC18" i="8" s="1"/>
  <c r="AV18" i="6"/>
  <c r="AV18" i="8" s="1"/>
  <c r="BA18" i="6"/>
  <c r="BA18" i="8" s="1"/>
  <c r="AU18" i="8"/>
  <c r="AZ18" i="6"/>
  <c r="AZ18" i="8" s="1"/>
  <c r="AX90" i="6"/>
  <c r="AX90" i="8" s="1"/>
  <c r="BF90" i="6"/>
  <c r="BF90" i="8" s="1"/>
  <c r="AY90" i="6"/>
  <c r="AY90" i="8" s="1"/>
  <c r="BG90" i="6"/>
  <c r="BG90" i="8" s="1"/>
  <c r="BD90" i="6"/>
  <c r="BD90" i="8" s="1"/>
  <c r="BE90" i="6"/>
  <c r="BE90" i="8" s="1"/>
  <c r="BH90" i="6"/>
  <c r="BH90" i="8" s="1"/>
  <c r="AZ90" i="6"/>
  <c r="AZ90" i="8" s="1"/>
  <c r="AV90" i="6"/>
  <c r="AV90" i="8" s="1"/>
  <c r="BA90" i="6"/>
  <c r="BA90" i="8" s="1"/>
  <c r="BB90" i="6"/>
  <c r="BB90" i="8" s="1"/>
  <c r="AW90" i="6"/>
  <c r="AW90" i="8" s="1"/>
  <c r="BC90" i="6"/>
  <c r="BC90" i="8" s="1"/>
  <c r="BI90" i="6"/>
  <c r="BI90" i="8" s="1"/>
  <c r="BJ90" i="6"/>
  <c r="BJ90" i="8" s="1"/>
  <c r="AU90" i="8"/>
  <c r="AX86" i="6"/>
  <c r="AX86" i="8" s="1"/>
  <c r="BF86" i="6"/>
  <c r="BF86" i="8" s="1"/>
  <c r="AY86" i="6"/>
  <c r="AY86" i="8" s="1"/>
  <c r="BG86" i="6"/>
  <c r="BG86" i="8" s="1"/>
  <c r="BH86" i="6"/>
  <c r="BH86" i="8" s="1"/>
  <c r="AW86" i="6"/>
  <c r="AW86" i="8" s="1"/>
  <c r="BI86" i="6"/>
  <c r="BI86" i="8" s="1"/>
  <c r="AZ86" i="6"/>
  <c r="AZ86" i="8" s="1"/>
  <c r="BJ86" i="6"/>
  <c r="BJ86" i="8" s="1"/>
  <c r="AV86" i="6"/>
  <c r="AV86" i="8" s="1"/>
  <c r="BC86" i="6"/>
  <c r="BC86" i="8" s="1"/>
  <c r="BD86" i="6"/>
  <c r="BD86" i="8" s="1"/>
  <c r="BE86" i="6"/>
  <c r="BE86" i="8" s="1"/>
  <c r="BA86" i="6"/>
  <c r="BA86" i="8" s="1"/>
  <c r="BB86" i="6"/>
  <c r="BB86" i="8" s="1"/>
  <c r="AU86" i="8"/>
  <c r="BA76" i="6"/>
  <c r="BA76" i="8" s="1"/>
  <c r="BI76" i="6"/>
  <c r="BI76" i="8" s="1"/>
  <c r="BB76" i="6"/>
  <c r="BB76" i="8" s="1"/>
  <c r="BJ76" i="6"/>
  <c r="BJ76" i="8" s="1"/>
  <c r="BC76" i="6"/>
  <c r="BC76" i="8" s="1"/>
  <c r="BD76" i="6"/>
  <c r="BD76" i="8" s="1"/>
  <c r="AV76" i="6"/>
  <c r="AV76" i="8" s="1"/>
  <c r="BE76" i="6"/>
  <c r="BE76" i="8" s="1"/>
  <c r="BF76" i="6"/>
  <c r="BF76" i="8" s="1"/>
  <c r="AY76" i="6"/>
  <c r="AY76" i="8" s="1"/>
  <c r="AZ76" i="6"/>
  <c r="AZ76" i="8" s="1"/>
  <c r="BG76" i="6"/>
  <c r="BG76" i="8" s="1"/>
  <c r="AW76" i="6"/>
  <c r="AW76" i="8" s="1"/>
  <c r="AX76" i="6"/>
  <c r="AX76" i="8" s="1"/>
  <c r="AU76" i="8"/>
  <c r="BH76" i="6"/>
  <c r="BH76" i="8" s="1"/>
  <c r="BD81" i="6"/>
  <c r="BD81" i="8" s="1"/>
  <c r="AW81" i="6"/>
  <c r="AW81" i="8" s="1"/>
  <c r="BE81" i="6"/>
  <c r="BE81" i="8" s="1"/>
  <c r="BB81" i="6"/>
  <c r="BB81" i="8" s="1"/>
  <c r="BC81" i="6"/>
  <c r="BC81" i="8" s="1"/>
  <c r="BF81" i="6"/>
  <c r="BF81" i="8" s="1"/>
  <c r="BG81" i="6"/>
  <c r="BG81" i="8" s="1"/>
  <c r="BH81" i="6"/>
  <c r="BH81" i="8" s="1"/>
  <c r="BI81" i="6"/>
  <c r="BI81" i="8" s="1"/>
  <c r="AV81" i="6"/>
  <c r="AV81" i="8" s="1"/>
  <c r="AX81" i="6"/>
  <c r="AX81" i="8" s="1"/>
  <c r="AY81" i="6"/>
  <c r="AY81" i="8" s="1"/>
  <c r="AZ81" i="6"/>
  <c r="AZ81" i="8" s="1"/>
  <c r="BA81" i="6"/>
  <c r="BA81" i="8" s="1"/>
  <c r="BJ81" i="6"/>
  <c r="BJ81" i="8" s="1"/>
  <c r="AU81" i="8"/>
  <c r="AW25" i="6"/>
  <c r="AW25" i="8" s="1"/>
  <c r="BE25" i="6"/>
  <c r="BE25" i="8" s="1"/>
  <c r="AZ25" i="6"/>
  <c r="AZ25" i="8" s="1"/>
  <c r="BH25" i="6"/>
  <c r="BH25" i="8" s="1"/>
  <c r="BD25" i="6"/>
  <c r="BD25" i="8" s="1"/>
  <c r="BF25" i="6"/>
  <c r="BF25" i="8" s="1"/>
  <c r="BG25" i="6"/>
  <c r="BG25" i="8" s="1"/>
  <c r="AX25" i="6"/>
  <c r="AX25" i="8" s="1"/>
  <c r="AY25" i="6"/>
  <c r="AY25" i="8" s="1"/>
  <c r="BA25" i="6"/>
  <c r="BA25" i="8" s="1"/>
  <c r="BC25" i="6"/>
  <c r="BC25" i="8" s="1"/>
  <c r="BI25" i="6"/>
  <c r="BI25" i="8" s="1"/>
  <c r="BJ25" i="6"/>
  <c r="BJ25" i="8" s="1"/>
  <c r="BB25" i="6"/>
  <c r="BB25" i="8" s="1"/>
  <c r="AV25" i="6"/>
  <c r="AV25" i="8" s="1"/>
  <c r="AU25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DF405-982A-4711-A3B4-8204670AAB5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CB03BA0C-28A9-424B-8DBC-24DBA02EE67E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688779E6-C0D2-421C-8F10-F17FE7E98CB7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70AB4E27-8F0F-4FD1-A505-27A0E3C7B10A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<sst xmlns="http://schemas.openxmlformats.org/spreadsheetml/2006/main" count="3489" uniqueCount="1221">
  <si>
    <t>OrderID</t>
  </si>
  <si>
    <t>CustomerID</t>
  </si>
  <si>
    <t>ProductID</t>
  </si>
  <si>
    <t>OrderDate</t>
  </si>
  <si>
    <t>Quantity</t>
  </si>
  <si>
    <t>UnitPrice</t>
  </si>
  <si>
    <t>TotalAmount</t>
  </si>
  <si>
    <t>DiscountApplied</t>
  </si>
  <si>
    <t>PaymentMode</t>
  </si>
  <si>
    <t>OrderStatus</t>
  </si>
  <si>
    <t>DeliveryDate</t>
  </si>
  <si>
    <t>IsGift</t>
  </si>
  <si>
    <t>ShippingCharges</t>
  </si>
  <si>
    <t>CouponUsed</t>
  </si>
  <si>
    <t>ReviewGiven</t>
  </si>
  <si>
    <t>O1001</t>
  </si>
  <si>
    <t>C085</t>
  </si>
  <si>
    <t>P180</t>
  </si>
  <si>
    <t>Cash on Delivery</t>
  </si>
  <si>
    <t>Delivered</t>
  </si>
  <si>
    <t>Yes</t>
  </si>
  <si>
    <t>No</t>
  </si>
  <si>
    <t>O1002</t>
  </si>
  <si>
    <t>C084</t>
  </si>
  <si>
    <t>P127</t>
  </si>
  <si>
    <t>O1003</t>
  </si>
  <si>
    <t>C062</t>
  </si>
  <si>
    <t>P132</t>
  </si>
  <si>
    <t>Net Banking</t>
  </si>
  <si>
    <t>O1004</t>
  </si>
  <si>
    <t>P160</t>
  </si>
  <si>
    <t>Shipped</t>
  </si>
  <si>
    <t>O1005</t>
  </si>
  <si>
    <t>C052</t>
  </si>
  <si>
    <t>P117</t>
  </si>
  <si>
    <t>O1006</t>
  </si>
  <si>
    <t>C035</t>
  </si>
  <si>
    <t>P158</t>
  </si>
  <si>
    <t>Credit Card</t>
  </si>
  <si>
    <t>O1007</t>
  </si>
  <si>
    <t>C032</t>
  </si>
  <si>
    <t>P121</t>
  </si>
  <si>
    <t>UPI</t>
  </si>
  <si>
    <t>O1008</t>
  </si>
  <si>
    <t>C040</t>
  </si>
  <si>
    <t>P164</t>
  </si>
  <si>
    <t>Cancelled</t>
  </si>
  <si>
    <t>O1009</t>
  </si>
  <si>
    <t>C007</t>
  </si>
  <si>
    <t>P137</t>
  </si>
  <si>
    <t>Pending</t>
  </si>
  <si>
    <t>O1010</t>
  </si>
  <si>
    <t>C018</t>
  </si>
  <si>
    <t>P134</t>
  </si>
  <si>
    <t>O1011</t>
  </si>
  <si>
    <t>C071</t>
  </si>
  <si>
    <t>O1012</t>
  </si>
  <si>
    <t>C013</t>
  </si>
  <si>
    <t>P151</t>
  </si>
  <si>
    <t>O1013</t>
  </si>
  <si>
    <t>C006</t>
  </si>
  <si>
    <t>P105</t>
  </si>
  <si>
    <t>O1014</t>
  </si>
  <si>
    <t>C079</t>
  </si>
  <si>
    <t>P141</t>
  </si>
  <si>
    <t>O1015</t>
  </si>
  <si>
    <t>C061</t>
  </si>
  <si>
    <t>P103</t>
  </si>
  <si>
    <t>O1016</t>
  </si>
  <si>
    <t>C034</t>
  </si>
  <si>
    <t>P184</t>
  </si>
  <si>
    <t>Debit Card</t>
  </si>
  <si>
    <t>O1017</t>
  </si>
  <si>
    <t>C088</t>
  </si>
  <si>
    <t>O1018</t>
  </si>
  <si>
    <t>C020</t>
  </si>
  <si>
    <t>P153</t>
  </si>
  <si>
    <t>O1019</t>
  </si>
  <si>
    <t>C072</t>
  </si>
  <si>
    <t>P142</t>
  </si>
  <si>
    <t>O1020</t>
  </si>
  <si>
    <t>C087</t>
  </si>
  <si>
    <t>P199</t>
  </si>
  <si>
    <t>O1021</t>
  </si>
  <si>
    <t>C039</t>
  </si>
  <si>
    <t>O1022</t>
  </si>
  <si>
    <t>C016</t>
  </si>
  <si>
    <t>P174</t>
  </si>
  <si>
    <t>O1023</t>
  </si>
  <si>
    <t>C092</t>
  </si>
  <si>
    <t>P111</t>
  </si>
  <si>
    <t>O1024</t>
  </si>
  <si>
    <t>P114</t>
  </si>
  <si>
    <t>O1025</t>
  </si>
  <si>
    <t>P113</t>
  </si>
  <si>
    <t>O1026</t>
  </si>
  <si>
    <t>P161</t>
  </si>
  <si>
    <t>O1027</t>
  </si>
  <si>
    <t>O1028</t>
  </si>
  <si>
    <t>C051</t>
  </si>
  <si>
    <t>O1029</t>
  </si>
  <si>
    <t>C037</t>
  </si>
  <si>
    <t>P159</t>
  </si>
  <si>
    <t>O1030</t>
  </si>
  <si>
    <t>C043</t>
  </si>
  <si>
    <t>O1031</t>
  </si>
  <si>
    <t>C023</t>
  </si>
  <si>
    <t>P179</t>
  </si>
  <si>
    <t>O1032</t>
  </si>
  <si>
    <t>P162</t>
  </si>
  <si>
    <t>O1033</t>
  </si>
  <si>
    <t>P139</t>
  </si>
  <si>
    <t>O1034</t>
  </si>
  <si>
    <t>C086</t>
  </si>
  <si>
    <t>P116</t>
  </si>
  <si>
    <t>O1035</t>
  </si>
  <si>
    <t>C048</t>
  </si>
  <si>
    <t>O1036</t>
  </si>
  <si>
    <t>C090</t>
  </si>
  <si>
    <t>P171</t>
  </si>
  <si>
    <t>O1037</t>
  </si>
  <si>
    <t>C010</t>
  </si>
  <si>
    <t>P173</t>
  </si>
  <si>
    <t>O1038</t>
  </si>
  <si>
    <t>C015</t>
  </si>
  <si>
    <t>P188</t>
  </si>
  <si>
    <t>O1039</t>
  </si>
  <si>
    <t>C017</t>
  </si>
  <si>
    <t>P166</t>
  </si>
  <si>
    <t>O1040</t>
  </si>
  <si>
    <t>P133</t>
  </si>
  <si>
    <t>O1041</t>
  </si>
  <si>
    <t>C070</t>
  </si>
  <si>
    <t>P108</t>
  </si>
  <si>
    <t>O1042</t>
  </si>
  <si>
    <t>P149</t>
  </si>
  <si>
    <t>O1043</t>
  </si>
  <si>
    <t>P169</t>
  </si>
  <si>
    <t>O1044</t>
  </si>
  <si>
    <t>C060</t>
  </si>
  <si>
    <t>P187</t>
  </si>
  <si>
    <t>O1045</t>
  </si>
  <si>
    <t>P136</t>
  </si>
  <si>
    <t>O1046</t>
  </si>
  <si>
    <t>P177</t>
  </si>
  <si>
    <t>O1047</t>
  </si>
  <si>
    <t>C057</t>
  </si>
  <si>
    <t>P130</t>
  </si>
  <si>
    <t>O1048</t>
  </si>
  <si>
    <t>C031</t>
  </si>
  <si>
    <t>O1049</t>
  </si>
  <si>
    <t>C081</t>
  </si>
  <si>
    <t>O1050</t>
  </si>
  <si>
    <t>P154</t>
  </si>
  <si>
    <t>O1051</t>
  </si>
  <si>
    <t>C029</t>
  </si>
  <si>
    <t>O1052</t>
  </si>
  <si>
    <t>O1053</t>
  </si>
  <si>
    <t>O1054</t>
  </si>
  <si>
    <t>C027</t>
  </si>
  <si>
    <t>P143</t>
  </si>
  <si>
    <t>O1055</t>
  </si>
  <si>
    <t>P178</t>
  </si>
  <si>
    <t>O1056</t>
  </si>
  <si>
    <t>O1057</t>
  </si>
  <si>
    <t>P148</t>
  </si>
  <si>
    <t>O1058</t>
  </si>
  <si>
    <t>C038</t>
  </si>
  <si>
    <t>P120</t>
  </si>
  <si>
    <t>O1059</t>
  </si>
  <si>
    <t>C098</t>
  </si>
  <si>
    <t>P163</t>
  </si>
  <si>
    <t>O1060</t>
  </si>
  <si>
    <t>P183</t>
  </si>
  <si>
    <t>O1061</t>
  </si>
  <si>
    <t>P181</t>
  </si>
  <si>
    <t>O1062</t>
  </si>
  <si>
    <t>C008</t>
  </si>
  <si>
    <t>O1063</t>
  </si>
  <si>
    <t>C003</t>
  </si>
  <si>
    <t>P168</t>
  </si>
  <si>
    <t>O1064</t>
  </si>
  <si>
    <t>O1065</t>
  </si>
  <si>
    <t>P152</t>
  </si>
  <si>
    <t>O1066</t>
  </si>
  <si>
    <t>C012</t>
  </si>
  <si>
    <t>O1067</t>
  </si>
  <si>
    <t>C011</t>
  </si>
  <si>
    <t>O1068</t>
  </si>
  <si>
    <t>P106</t>
  </si>
  <si>
    <t>O1069</t>
  </si>
  <si>
    <t>P176</t>
  </si>
  <si>
    <t>O1070</t>
  </si>
  <si>
    <t>P170</t>
  </si>
  <si>
    <t>O1071</t>
  </si>
  <si>
    <t>C030</t>
  </si>
  <si>
    <t>P110</t>
  </si>
  <si>
    <t>O1072</t>
  </si>
  <si>
    <t>C063</t>
  </si>
  <si>
    <t>O1073</t>
  </si>
  <si>
    <t>C099</t>
  </si>
  <si>
    <t>O1074</t>
  </si>
  <si>
    <t>C095</t>
  </si>
  <si>
    <t>P150</t>
  </si>
  <si>
    <t>O1075</t>
  </si>
  <si>
    <t>C047</t>
  </si>
  <si>
    <t>P198</t>
  </si>
  <si>
    <t>O1076</t>
  </si>
  <si>
    <t>C014</t>
  </si>
  <si>
    <t>P104</t>
  </si>
  <si>
    <t>O1077</t>
  </si>
  <si>
    <t>O1078</t>
  </si>
  <si>
    <t>P135</t>
  </si>
  <si>
    <t>O1079</t>
  </si>
  <si>
    <t>C054</t>
  </si>
  <si>
    <t>O1080</t>
  </si>
  <si>
    <t>C059</t>
  </si>
  <si>
    <t>O1081</t>
  </si>
  <si>
    <t>O1082</t>
  </si>
  <si>
    <t>C041</t>
  </si>
  <si>
    <t>P123</t>
  </si>
  <si>
    <t>O1083</t>
  </si>
  <si>
    <t>P147</t>
  </si>
  <si>
    <t>O1084</t>
  </si>
  <si>
    <t>P138</t>
  </si>
  <si>
    <t>O1085</t>
  </si>
  <si>
    <t>P155</t>
  </si>
  <si>
    <t>O1086</t>
  </si>
  <si>
    <t>P190</t>
  </si>
  <si>
    <t>O1087</t>
  </si>
  <si>
    <t>C083</t>
  </si>
  <si>
    <t>O1088</t>
  </si>
  <si>
    <t>P129</t>
  </si>
  <si>
    <t>O1089</t>
  </si>
  <si>
    <t>O1090</t>
  </si>
  <si>
    <t>O1091</t>
  </si>
  <si>
    <t>C045</t>
  </si>
  <si>
    <t>O1092</t>
  </si>
  <si>
    <t>P144</t>
  </si>
  <si>
    <t>O1093</t>
  </si>
  <si>
    <t>O1094</t>
  </si>
  <si>
    <t>C076</t>
  </si>
  <si>
    <t>O1095</t>
  </si>
  <si>
    <t>C069</t>
  </si>
  <si>
    <t>P124</t>
  </si>
  <si>
    <t>O1096</t>
  </si>
  <si>
    <t>C077</t>
  </si>
  <si>
    <t>O1097</t>
  </si>
  <si>
    <t>P191</t>
  </si>
  <si>
    <t>O1098</t>
  </si>
  <si>
    <t>P115</t>
  </si>
  <si>
    <t>O1099</t>
  </si>
  <si>
    <t>C055</t>
  </si>
  <si>
    <t>O1100</t>
  </si>
  <si>
    <t>Sr no</t>
  </si>
  <si>
    <t xml:space="preserve"> Orders Columns</t>
  </si>
  <si>
    <t>CustomerName</t>
  </si>
  <si>
    <t>Email</t>
  </si>
  <si>
    <t>Phone</t>
  </si>
  <si>
    <t>City</t>
  </si>
  <si>
    <t>State</t>
  </si>
  <si>
    <t>Pincode</t>
  </si>
  <si>
    <t>Gender</t>
  </si>
  <si>
    <t>DateOfBirth</t>
  </si>
  <si>
    <t>CustomerSince</t>
  </si>
  <si>
    <t>PreferredCategory</t>
  </si>
  <si>
    <t>LoyaltyPoints</t>
  </si>
  <si>
    <t>MaritalStatus</t>
  </si>
  <si>
    <t>Occupation</t>
  </si>
  <si>
    <t>AnnualIncome</t>
  </si>
  <si>
    <t>C001</t>
  </si>
  <si>
    <t>Aryan Maharaj</t>
  </si>
  <si>
    <t>udantdewan@example.net</t>
  </si>
  <si>
    <t>Mumbai</t>
  </si>
  <si>
    <t>Maharashtra</t>
  </si>
  <si>
    <t>Male</t>
  </si>
  <si>
    <t>Fashion</t>
  </si>
  <si>
    <t>Single</t>
  </si>
  <si>
    <t>Doctor</t>
  </si>
  <si>
    <t>C002</t>
  </si>
  <si>
    <t>Nathaniel Sami</t>
  </si>
  <si>
    <t>arunima23@example.com</t>
  </si>
  <si>
    <t>Grocery</t>
  </si>
  <si>
    <t>Engineer</t>
  </si>
  <si>
    <t>Chakradev Kari</t>
  </si>
  <si>
    <t>fariq31@example.com</t>
  </si>
  <si>
    <t>Hyderabad</t>
  </si>
  <si>
    <t>Telangana</t>
  </si>
  <si>
    <t>Home Appliance</t>
  </si>
  <si>
    <t>Married</t>
  </si>
  <si>
    <t>C004</t>
  </si>
  <si>
    <t>Veer Balay</t>
  </si>
  <si>
    <t>nandini41@example.org</t>
  </si>
  <si>
    <t>Lucknow</t>
  </si>
  <si>
    <t>Uttar Pradesh</t>
  </si>
  <si>
    <t>Female</t>
  </si>
  <si>
    <t>Electronics</t>
  </si>
  <si>
    <t>Teacher</t>
  </si>
  <si>
    <t>C005</t>
  </si>
  <si>
    <t>Gavin Batta</t>
  </si>
  <si>
    <t>duanathaniel@example.net</t>
  </si>
  <si>
    <t>Bangalore</t>
  </si>
  <si>
    <t>Karnataka</t>
  </si>
  <si>
    <t>Business</t>
  </si>
  <si>
    <t>Adya Tella</t>
  </si>
  <si>
    <t>yashicacherian@example.net</t>
  </si>
  <si>
    <t>Kolkata</t>
  </si>
  <si>
    <t>West Bengal</t>
  </si>
  <si>
    <t>Student</t>
  </si>
  <si>
    <t>Frederick Sunder</t>
  </si>
  <si>
    <t>waliajeremiah@example.org</t>
  </si>
  <si>
    <t>Jaipur</t>
  </si>
  <si>
    <t>Rajasthan</t>
  </si>
  <si>
    <t>Hamsini Bail</t>
  </si>
  <si>
    <t>thomasamble@example.org</t>
  </si>
  <si>
    <t>C009</t>
  </si>
  <si>
    <t>Girindra Chatterjee</t>
  </si>
  <si>
    <t>bpandya@example.com</t>
  </si>
  <si>
    <t>Ahmedabad</t>
  </si>
  <si>
    <t>Gujarat</t>
  </si>
  <si>
    <t>Chandresh Zachariah</t>
  </si>
  <si>
    <t>chanderwarjas@example.org</t>
  </si>
  <si>
    <t>Chennai</t>
  </si>
  <si>
    <t>Tamil Nadu</t>
  </si>
  <si>
    <t>Darsh Murthy</t>
  </si>
  <si>
    <t>bedivansha@example.net</t>
  </si>
  <si>
    <t>Advika Jayaraman</t>
  </si>
  <si>
    <t>william46@example.org</t>
  </si>
  <si>
    <t>Delhi</t>
  </si>
  <si>
    <t>Raksha Mittal</t>
  </si>
  <si>
    <t>mistryhemang@example.org</t>
  </si>
  <si>
    <t>Gauri De</t>
  </si>
  <si>
    <t>neel78@example.net</t>
  </si>
  <si>
    <t>Harshil Pandya</t>
  </si>
  <si>
    <t>pdubey@example.org</t>
  </si>
  <si>
    <t>Reyansh Rastogi</t>
  </si>
  <si>
    <t>arya14@example.com</t>
  </si>
  <si>
    <t>Lekha Gupta</t>
  </si>
  <si>
    <t>chaitanya60@example.net</t>
  </si>
  <si>
    <t>Owen Mitra</t>
  </si>
  <si>
    <t>tacharya@example.com</t>
  </si>
  <si>
    <t>C019</t>
  </si>
  <si>
    <t>Rushil Din</t>
  </si>
  <si>
    <t>batrayash@example.com</t>
  </si>
  <si>
    <t>Jairaj Shan</t>
  </si>
  <si>
    <t>ucchalwali@example.net</t>
  </si>
  <si>
    <t>C021</t>
  </si>
  <si>
    <t>Wahab Magar</t>
  </si>
  <si>
    <t>ekaja81@example.org</t>
  </si>
  <si>
    <t>Pune</t>
  </si>
  <si>
    <t>C022</t>
  </si>
  <si>
    <t>Abeer Pandey</t>
  </si>
  <si>
    <t>madhavi68@example.net</t>
  </si>
  <si>
    <t>Fiyaz Sangha</t>
  </si>
  <si>
    <t>triyagopal@example.org</t>
  </si>
  <si>
    <t>C024</t>
  </si>
  <si>
    <t>Azaan Kota</t>
  </si>
  <si>
    <t>anmoldua@example.org</t>
  </si>
  <si>
    <t>C025</t>
  </si>
  <si>
    <t>Rushil Borra</t>
  </si>
  <si>
    <t>harshmitra@example.net</t>
  </si>
  <si>
    <t>C026</t>
  </si>
  <si>
    <t>Anamika Yohannan</t>
  </si>
  <si>
    <t>bshroff@example.net</t>
  </si>
  <si>
    <t>Harini Mammen</t>
  </si>
  <si>
    <t>advaith83@example.org</t>
  </si>
  <si>
    <t>C028</t>
  </si>
  <si>
    <t>Pavani Narayanan</t>
  </si>
  <si>
    <t>sudiksha44@example.com</t>
  </si>
  <si>
    <t>Anusha Bath</t>
  </si>
  <si>
    <t>masterjonathan@example.net</t>
  </si>
  <si>
    <t>Manthan Modi</t>
  </si>
  <si>
    <t>kotharijagat@example.net</t>
  </si>
  <si>
    <t>Finn Dugar</t>
  </si>
  <si>
    <t>oscarborde@example.org</t>
  </si>
  <si>
    <t>Amaira Dhar</t>
  </si>
  <si>
    <t>bhasinnoah@example.com</t>
  </si>
  <si>
    <t>C033</t>
  </si>
  <si>
    <t>Gavin Karnik</t>
  </si>
  <si>
    <t>luthrabanjeet@example.org</t>
  </si>
  <si>
    <t>Nandini Bansal</t>
  </si>
  <si>
    <t>uchakrabarti@example.com</t>
  </si>
  <si>
    <t>Raksha Sundaram</t>
  </si>
  <si>
    <t>balakrishnanwriddhish@example.net</t>
  </si>
  <si>
    <t>C036</t>
  </si>
  <si>
    <t>Maanav Rajagopal</t>
  </si>
  <si>
    <t>yashodadeshpande@example.org</t>
  </si>
  <si>
    <t>Ekanta Gulati</t>
  </si>
  <si>
    <t>leelakaur@example.com</t>
  </si>
  <si>
    <t>Falan Singh</t>
  </si>
  <si>
    <t>hamsini96@example.net</t>
  </si>
  <si>
    <t>Chakradhar Nair</t>
  </si>
  <si>
    <t>memonjagrati@example.com</t>
  </si>
  <si>
    <t>Aadhya Andra</t>
  </si>
  <si>
    <t>rmani@example.net</t>
  </si>
  <si>
    <t>Anthony Randhawa</t>
  </si>
  <si>
    <t>abhiram90@example.net</t>
  </si>
  <si>
    <t>C042</t>
  </si>
  <si>
    <t>Eta Sagar</t>
  </si>
  <si>
    <t>saideo@example.net</t>
  </si>
  <si>
    <t>Jatin Sha</t>
  </si>
  <si>
    <t>adweta96@example.net</t>
  </si>
  <si>
    <t>C044</t>
  </si>
  <si>
    <t>Gunbir Keer</t>
  </si>
  <si>
    <t>lipikasetty@example.com</t>
  </si>
  <si>
    <t>Darsh Rao</t>
  </si>
  <si>
    <t>ranveer17@example.org</t>
  </si>
  <si>
    <t>C046</t>
  </si>
  <si>
    <t>Kalpit Zachariah</t>
  </si>
  <si>
    <t>owen10@example.org</t>
  </si>
  <si>
    <t>Caleb Verma</t>
  </si>
  <si>
    <t>tara00@example.com</t>
  </si>
  <si>
    <t>Sudiksha Tiwari</t>
  </si>
  <si>
    <t>ychaudhary@example.net</t>
  </si>
  <si>
    <t>C049</t>
  </si>
  <si>
    <t>Gavin Chada</t>
  </si>
  <si>
    <t>sankarangopal@example.net</t>
  </si>
  <si>
    <t>C050</t>
  </si>
  <si>
    <t>Mohammed Subramaniam</t>
  </si>
  <si>
    <t>hritikpalla@example.net</t>
  </si>
  <si>
    <t>Nandini Boase</t>
  </si>
  <si>
    <t>azaanchand@example.net</t>
  </si>
  <si>
    <t>Vedika Sathe</t>
  </si>
  <si>
    <t>nmahajan@example.net</t>
  </si>
  <si>
    <t>C053</t>
  </si>
  <si>
    <t>Falak Dar</t>
  </si>
  <si>
    <t>tankqushi@example.org</t>
  </si>
  <si>
    <t>Ishwar Ravel</t>
  </si>
  <si>
    <t>naironveer@example.net</t>
  </si>
  <si>
    <t>Ikshita Panchal</t>
  </si>
  <si>
    <t>warinderchauhan@example.org</t>
  </si>
  <si>
    <t>C056</t>
  </si>
  <si>
    <t>Chavvi Maharaj</t>
  </si>
  <si>
    <t>pandeyyashica@example.org</t>
  </si>
  <si>
    <t>Vamakshi Thaker</t>
  </si>
  <si>
    <t>davidseshadri@example.org</t>
  </si>
  <si>
    <t>C058</t>
  </si>
  <si>
    <t>Dominic Narayan</t>
  </si>
  <si>
    <t>rajubhanumati@example.com</t>
  </si>
  <si>
    <t>Andrew Patil</t>
  </si>
  <si>
    <t>pranit35@example.com</t>
  </si>
  <si>
    <t>Caleb Roy</t>
  </si>
  <si>
    <t>wazir79@example.com</t>
  </si>
  <si>
    <t>Charles Srivastava</t>
  </si>
  <si>
    <t>harshil81@example.com</t>
  </si>
  <si>
    <t>Udarsh Bala</t>
  </si>
  <si>
    <t>hardik52@example.org</t>
  </si>
  <si>
    <t>Jairaj Batta</t>
  </si>
  <si>
    <t>onishankar@example.org</t>
  </si>
  <si>
    <t>C064</t>
  </si>
  <si>
    <t>Ekansh Vora</t>
  </si>
  <si>
    <t>ramakrishnanupma@example.org</t>
  </si>
  <si>
    <t>C065</t>
  </si>
  <si>
    <t>Qabil Deshmukh</t>
  </si>
  <si>
    <t>shankarbalhaar@example.com</t>
  </si>
  <si>
    <t>C066</t>
  </si>
  <si>
    <t>Mugdha Sarraf</t>
  </si>
  <si>
    <t>lnori@example.com</t>
  </si>
  <si>
    <t>C067</t>
  </si>
  <si>
    <t>Sachi Panchal</t>
  </si>
  <si>
    <t>ubasak@example.com</t>
  </si>
  <si>
    <t>C068</t>
  </si>
  <si>
    <t>Mitesh Sengupta</t>
  </si>
  <si>
    <t>kamya71@example.net</t>
  </si>
  <si>
    <t>Ryan Das</t>
  </si>
  <si>
    <t>ethanseth@example.org</t>
  </si>
  <si>
    <t>Jalsa Pillay</t>
  </si>
  <si>
    <t>ndayal@example.org</t>
  </si>
  <si>
    <t>Kai Sant</t>
  </si>
  <si>
    <t>dashzarna@example.org</t>
  </si>
  <si>
    <t>Onveer Nazareth</t>
  </si>
  <si>
    <t>balakrishnanfinn@example.org</t>
  </si>
  <si>
    <t>C073</t>
  </si>
  <si>
    <t>Ria Sagar</t>
  </si>
  <si>
    <t>nshetty@example.com</t>
  </si>
  <si>
    <t>C074</t>
  </si>
  <si>
    <t>Bina Rajagopalan</t>
  </si>
  <si>
    <t>kkothari@example.com</t>
  </si>
  <si>
    <t>C075</t>
  </si>
  <si>
    <t>Baghyawati Talwar</t>
  </si>
  <si>
    <t>imangal@example.org</t>
  </si>
  <si>
    <t>Jagat Dave</t>
  </si>
  <si>
    <t>rameshkashvi@example.com</t>
  </si>
  <si>
    <t>Eiravati Gaba</t>
  </si>
  <si>
    <t>lmistry@example.com</t>
  </si>
  <si>
    <t>C078</t>
  </si>
  <si>
    <t>Charan Srinivasan</t>
  </si>
  <si>
    <t>lajitadivan@example.net</t>
  </si>
  <si>
    <t>Vanya Vora</t>
  </si>
  <si>
    <t>lmurthy@example.com</t>
  </si>
  <si>
    <t>C080</t>
  </si>
  <si>
    <t>Bhavna Dara</t>
  </si>
  <si>
    <t>wrana@example.org</t>
  </si>
  <si>
    <t>Upkaar Kaul</t>
  </si>
  <si>
    <t>chaudhryodika@example.com</t>
  </si>
  <si>
    <t>C082</t>
  </si>
  <si>
    <t>Omisha Goda</t>
  </si>
  <si>
    <t>ranganathanwarhi@example.org</t>
  </si>
  <si>
    <t>Aarini Grewal</t>
  </si>
  <si>
    <t>nazarethchakrika@example.net</t>
  </si>
  <si>
    <t>Amara Narayan</t>
  </si>
  <si>
    <t>advay45@example.net</t>
  </si>
  <si>
    <t>Urishilla Yogi</t>
  </si>
  <si>
    <t>yugbumb@example.net</t>
  </si>
  <si>
    <t>Yashvi Sehgal</t>
  </si>
  <si>
    <t>settykevin@example.net</t>
  </si>
  <si>
    <t>Urmi Balay</t>
  </si>
  <si>
    <t>nilima22@example.net</t>
  </si>
  <si>
    <t>Ubika Samra</t>
  </si>
  <si>
    <t>pkarpe@example.com</t>
  </si>
  <si>
    <t>C089</t>
  </si>
  <si>
    <t>Reva Kaur</t>
  </si>
  <si>
    <t>dakshdey@example.net</t>
  </si>
  <si>
    <t>Champak Padmanabhan</t>
  </si>
  <si>
    <t>uvohra@example.net</t>
  </si>
  <si>
    <t>C091</t>
  </si>
  <si>
    <t>Xavier Kumer</t>
  </si>
  <si>
    <t>gangabrar@example.com</t>
  </si>
  <si>
    <t>Ranveer Dalal</t>
  </si>
  <si>
    <t>skibe@example.net</t>
  </si>
  <si>
    <t>C093</t>
  </si>
  <si>
    <t>Kamala Munshi</t>
  </si>
  <si>
    <t>kbath@example.org</t>
  </si>
  <si>
    <t>C094</t>
  </si>
  <si>
    <t>Vrinda Swaminathan</t>
  </si>
  <si>
    <t>uganguly@example.com</t>
  </si>
  <si>
    <t>Kashvi Bhasin</t>
  </si>
  <si>
    <t>bsura@example.org</t>
  </si>
  <si>
    <t>C096</t>
  </si>
  <si>
    <t>Irya Loke</t>
  </si>
  <si>
    <t>xbrar@example.com</t>
  </si>
  <si>
    <t>C097</t>
  </si>
  <si>
    <t>Brijesh Karpe</t>
  </si>
  <si>
    <t>vaishnavimadan@example.org</t>
  </si>
  <si>
    <t>Leena Dey</t>
  </si>
  <si>
    <t>tellahiral@example.org</t>
  </si>
  <si>
    <t>Frederick Merchant</t>
  </si>
  <si>
    <t>ethanbutala@example.com</t>
  </si>
  <si>
    <t>C100</t>
  </si>
  <si>
    <t>Harshil Bal</t>
  </si>
  <si>
    <t>pandyagirik@example.net</t>
  </si>
  <si>
    <t>Customers Column</t>
  </si>
  <si>
    <t>ProductName</t>
  </si>
  <si>
    <t>Category</t>
  </si>
  <si>
    <t>SubCategory</t>
  </si>
  <si>
    <t>Brand</t>
  </si>
  <si>
    <t>Price</t>
  </si>
  <si>
    <t>Discount</t>
  </si>
  <si>
    <t>StockQty</t>
  </si>
  <si>
    <t>WarrantyMonths</t>
  </si>
  <si>
    <t>MadeIn</t>
  </si>
  <si>
    <t>IsAvailable</t>
  </si>
  <si>
    <t>Rating</t>
  </si>
  <si>
    <t>LaunchDate</t>
  </si>
  <si>
    <t>Returnable</t>
  </si>
  <si>
    <t>HSNCode</t>
  </si>
  <si>
    <t>P101</t>
  </si>
  <si>
    <t>At Rice</t>
  </si>
  <si>
    <t>Organic</t>
  </si>
  <si>
    <t>Saran LLC</t>
  </si>
  <si>
    <t>Vietnam</t>
  </si>
  <si>
    <t>P102</t>
  </si>
  <si>
    <t>In Laptop</t>
  </si>
  <si>
    <t>Smart</t>
  </si>
  <si>
    <t>Bose-Patel</t>
  </si>
  <si>
    <t>China</t>
  </si>
  <si>
    <t>Expedita TV</t>
  </si>
  <si>
    <t>Tandon, Hayre and Shankar</t>
  </si>
  <si>
    <t>Deleniti TV</t>
  </si>
  <si>
    <t>Ahuja-Randhawa</t>
  </si>
  <si>
    <t>Japan</t>
  </si>
  <si>
    <t>Sit Washing Machine</t>
  </si>
  <si>
    <t>Cotton</t>
  </si>
  <si>
    <t>Narayan-Sarraf</t>
  </si>
  <si>
    <t>India</t>
  </si>
  <si>
    <t>Non Shirt</t>
  </si>
  <si>
    <t>Deshpande, Mital and Nagi</t>
  </si>
  <si>
    <t>P107</t>
  </si>
  <si>
    <t>Voluptate Phone</t>
  </si>
  <si>
    <t>Srinivas LLC</t>
  </si>
  <si>
    <t>Nam Shirt</t>
  </si>
  <si>
    <t>Manne-Swaminathan</t>
  </si>
  <si>
    <t>P109</t>
  </si>
  <si>
    <t>Exercitationem Shirt</t>
  </si>
  <si>
    <t>Puri-Mand</t>
  </si>
  <si>
    <t>Maiores Rice</t>
  </si>
  <si>
    <t>Iyengar PLC</t>
  </si>
  <si>
    <t>Ducimus TV</t>
  </si>
  <si>
    <t>Android</t>
  </si>
  <si>
    <t>Bala, Shenoy and Kadakia</t>
  </si>
  <si>
    <t>P112</t>
  </si>
  <si>
    <t>Illum Rice</t>
  </si>
  <si>
    <t>Biswas, Rege and Tata</t>
  </si>
  <si>
    <t>Tempora Phone</t>
  </si>
  <si>
    <t>Khurana-Krishnan</t>
  </si>
  <si>
    <t>Dolor Shirt</t>
  </si>
  <si>
    <t>Sampath, Purohit and Borah</t>
  </si>
  <si>
    <t>Sapiente TV</t>
  </si>
  <si>
    <t>Rattan-Warrior</t>
  </si>
  <si>
    <t>Voluptate TV</t>
  </si>
  <si>
    <t>Bansal-Parsa</t>
  </si>
  <si>
    <t>Quidem Rice</t>
  </si>
  <si>
    <t>LED</t>
  </si>
  <si>
    <t>Chada, Chopra and Kothari</t>
  </si>
  <si>
    <t>P118</t>
  </si>
  <si>
    <t>Vel Rice</t>
  </si>
  <si>
    <t>Notebook</t>
  </si>
  <si>
    <t>Ganesan-Basu</t>
  </si>
  <si>
    <t>P119</t>
  </si>
  <si>
    <t>Tenetur Rice</t>
  </si>
  <si>
    <t>Ratta, Narula and Sani</t>
  </si>
  <si>
    <t>Accusamus Laptop</t>
  </si>
  <si>
    <t>Kuruvilla and Sons</t>
  </si>
  <si>
    <t>Quas Washing Machine</t>
  </si>
  <si>
    <t>Kant, Sehgal and Prasad</t>
  </si>
  <si>
    <t>P122</t>
  </si>
  <si>
    <t>Officiis Laptop</t>
  </si>
  <si>
    <t>Tella, Dora and Pai</t>
  </si>
  <si>
    <t>Perspiciatis TV</t>
  </si>
  <si>
    <t>Merchant Group</t>
  </si>
  <si>
    <t>Cum Laptop</t>
  </si>
  <si>
    <t>Dhar, Pall and Muni</t>
  </si>
  <si>
    <t>P125</t>
  </si>
  <si>
    <t>Odit Laptop</t>
  </si>
  <si>
    <t>Verma Group</t>
  </si>
  <si>
    <t>P126</t>
  </si>
  <si>
    <t>Pariatur Laptop</t>
  </si>
  <si>
    <t>Sarma Ltd</t>
  </si>
  <si>
    <t>Odio Rice</t>
  </si>
  <si>
    <t>Bhavsar-Mital</t>
  </si>
  <si>
    <t>P128</t>
  </si>
  <si>
    <t>Voluptatum Laptop</t>
  </si>
  <si>
    <t>Bajaj LLC</t>
  </si>
  <si>
    <t>Corrupti Phone</t>
  </si>
  <si>
    <t>Gala, Kohli and Varty</t>
  </si>
  <si>
    <t>Quod TV</t>
  </si>
  <si>
    <t>Narayanan PLC</t>
  </si>
  <si>
    <t>P131</t>
  </si>
  <si>
    <t>Officiis Rice</t>
  </si>
  <si>
    <t>Ravel Ltd</t>
  </si>
  <si>
    <t>Ea Rice</t>
  </si>
  <si>
    <t>Sankaran, Randhawa and Balakrishnan</t>
  </si>
  <si>
    <t>Eius Laptop</t>
  </si>
  <si>
    <t>Sanghvi-Ramachandran</t>
  </si>
  <si>
    <t>Voluptatibus Shirt</t>
  </si>
  <si>
    <t>Jha LLC</t>
  </si>
  <si>
    <t>Chaudry, Yadav and Grover</t>
  </si>
  <si>
    <t>Itaque TV</t>
  </si>
  <si>
    <t>Shankar Inc</t>
  </si>
  <si>
    <t>Velit TV</t>
  </si>
  <si>
    <t>Wable-Munshi</t>
  </si>
  <si>
    <t>Molestias Phone</t>
  </si>
  <si>
    <t>Ramanathan, Comar and Pall</t>
  </si>
  <si>
    <t>Officia TV</t>
  </si>
  <si>
    <t>Gera, Mishra and Chad</t>
  </si>
  <si>
    <t>P140</t>
  </si>
  <si>
    <t>Dalal-Khare</t>
  </si>
  <si>
    <t>Cum Shirt</t>
  </si>
  <si>
    <t>Prakash Ltd</t>
  </si>
  <si>
    <t>Quaerat Shirt</t>
  </si>
  <si>
    <t>Sahota-Devi</t>
  </si>
  <si>
    <t>Molestiae TV</t>
  </si>
  <si>
    <t>Grewal-Sur</t>
  </si>
  <si>
    <t>Quidem Washing Machine</t>
  </si>
  <si>
    <t>Ghose, Ganesan and Suri</t>
  </si>
  <si>
    <t>P145</t>
  </si>
  <si>
    <t>Deserunt Laptop</t>
  </si>
  <si>
    <t>Murty Group</t>
  </si>
  <si>
    <t>P146</t>
  </si>
  <si>
    <t>Asperiores Phone</t>
  </si>
  <si>
    <t>Andra-Sundaram</t>
  </si>
  <si>
    <t>Earum Laptop</t>
  </si>
  <si>
    <t>Tiwari-Talwar</t>
  </si>
  <si>
    <t>Vitae Washing Machine</t>
  </si>
  <si>
    <t>Sagar-Sawhney</t>
  </si>
  <si>
    <t>Doloremque TV</t>
  </si>
  <si>
    <t>Balasubramanian and Sons</t>
  </si>
  <si>
    <t>Aliquid Phone</t>
  </si>
  <si>
    <t>Kar-Yogi</t>
  </si>
  <si>
    <t>Dolores Shirt</t>
  </si>
  <si>
    <t>Tandon-Vaidya</t>
  </si>
  <si>
    <t>Rem Shirt</t>
  </si>
  <si>
    <t>Loyal PLC</t>
  </si>
  <si>
    <t>Quis Shirt</t>
  </si>
  <si>
    <t>Sastry PLC</t>
  </si>
  <si>
    <t>Nisi Laptop</t>
  </si>
  <si>
    <t>Kota LLC</t>
  </si>
  <si>
    <t>Odio Washing Machine</t>
  </si>
  <si>
    <t>Pall-Chahal</t>
  </si>
  <si>
    <t>P156</t>
  </si>
  <si>
    <t>Cumque TV</t>
  </si>
  <si>
    <t>Kadakia Ltd</t>
  </si>
  <si>
    <t>P157</t>
  </si>
  <si>
    <t>Voluptas Phone</t>
  </si>
  <si>
    <t>Sangha-Gandhi</t>
  </si>
  <si>
    <t>Deserunt Washing Machine</t>
  </si>
  <si>
    <t>Jhaveri Inc</t>
  </si>
  <si>
    <t>Laudantium Washing Machine</t>
  </si>
  <si>
    <t>Mand, Yohannan and Ganguly</t>
  </si>
  <si>
    <t>Voluptatibus Rice</t>
  </si>
  <si>
    <t>Mann-Loke</t>
  </si>
  <si>
    <t>Veritatis Washing Machine</t>
  </si>
  <si>
    <t>Deshmukh Group</t>
  </si>
  <si>
    <t>Harum Phone</t>
  </si>
  <si>
    <t>Date, Deo and Krish</t>
  </si>
  <si>
    <t>Iste Laptop</t>
  </si>
  <si>
    <t>Ramaswamy Group</t>
  </si>
  <si>
    <t>Repellat Washing Machine</t>
  </si>
  <si>
    <t>Luthra, Sachdeva and Prashad</t>
  </si>
  <si>
    <t>P165</t>
  </si>
  <si>
    <t>Autem Washing Machine</t>
  </si>
  <si>
    <t>Chander, Rau and Varma</t>
  </si>
  <si>
    <t>Voluptate Washing Machine</t>
  </si>
  <si>
    <t>Sha-Sura</t>
  </si>
  <si>
    <t>P167</t>
  </si>
  <si>
    <t>Repellendus TV</t>
  </si>
  <si>
    <t>Chander Ltd</t>
  </si>
  <si>
    <t>Tempora Laptop</t>
  </si>
  <si>
    <t>Parmar, Bhatnagar and Warrior</t>
  </si>
  <si>
    <t>Esse Laptop</t>
  </si>
  <si>
    <t>Kakar-Talwar</t>
  </si>
  <si>
    <t>Iste Phone</t>
  </si>
  <si>
    <t>Nazareth-De</t>
  </si>
  <si>
    <t>Placeat TV</t>
  </si>
  <si>
    <t>Bava-Batra</t>
  </si>
  <si>
    <t>P172</t>
  </si>
  <si>
    <t>Sunt Phone</t>
  </si>
  <si>
    <t>Babu-Dash</t>
  </si>
  <si>
    <t>Nulla Laptop</t>
  </si>
  <si>
    <t>Acharya-Sangha</t>
  </si>
  <si>
    <t>Voluptas Laptop</t>
  </si>
  <si>
    <t>Mittal and Sons</t>
  </si>
  <si>
    <t>P175</t>
  </si>
  <si>
    <t>Consectetur Washing Machine</t>
  </si>
  <si>
    <t>Patel, Krishna and Butala</t>
  </si>
  <si>
    <t>Gandhi, Ben and Randhawa</t>
  </si>
  <si>
    <t>Inventore Washing Machine</t>
  </si>
  <si>
    <t>Kaur, Sanghvi and Chand</t>
  </si>
  <si>
    <t>Consequatur TV</t>
  </si>
  <si>
    <t>Kala Group</t>
  </si>
  <si>
    <t>Delectus Laptop</t>
  </si>
  <si>
    <t>Kara, Venkataraman and Saxena</t>
  </si>
  <si>
    <t>Accusamus TV</t>
  </si>
  <si>
    <t>Oza, Dara and Sami</t>
  </si>
  <si>
    <t>Delectus Washing Machine</t>
  </si>
  <si>
    <t>Bobal-Karnik</t>
  </si>
  <si>
    <t>P182</t>
  </si>
  <si>
    <t>Commodi Shirt</t>
  </si>
  <si>
    <t>Chaudry, Chauhan and Munshi</t>
  </si>
  <si>
    <t>In Phone</t>
  </si>
  <si>
    <t>Raja and Sons</t>
  </si>
  <si>
    <t>Veritatis TV</t>
  </si>
  <si>
    <t>Biswas PLC</t>
  </si>
  <si>
    <t>P185</t>
  </si>
  <si>
    <t>Gala, Sarraf and Panchal</t>
  </si>
  <si>
    <t>P186</t>
  </si>
  <si>
    <t>Doshi, Sabharwal and Savant</t>
  </si>
  <si>
    <t>Commodi Phone</t>
  </si>
  <si>
    <t>Dey Inc</t>
  </si>
  <si>
    <t>Sanghvi-Murty</t>
  </si>
  <si>
    <t>P189</t>
  </si>
  <si>
    <t>Expedita Washing Machine</t>
  </si>
  <si>
    <t>Chad-Kothari</t>
  </si>
  <si>
    <t>Sapiente Laptop</t>
  </si>
  <si>
    <t>Mane, Bala and Mitra</t>
  </si>
  <si>
    <t>Quas Shirt</t>
  </si>
  <si>
    <t>Upadhyay, Gulati and Ramanathan</t>
  </si>
  <si>
    <t>P192</t>
  </si>
  <si>
    <t>Tenetur Phone</t>
  </si>
  <si>
    <t>Khatri Group</t>
  </si>
  <si>
    <t>P193</t>
  </si>
  <si>
    <t>Culpa TV</t>
  </si>
  <si>
    <t>Tata Ltd</t>
  </si>
  <si>
    <t>P194</t>
  </si>
  <si>
    <t>Aut Laptop</t>
  </si>
  <si>
    <t>Arora, Patel and Nadig</t>
  </si>
  <si>
    <t>P195</t>
  </si>
  <si>
    <t>Molestias Laptop</t>
  </si>
  <si>
    <t>Salvi, Pau and Gera</t>
  </si>
  <si>
    <t>P196</t>
  </si>
  <si>
    <t>Aut TV</t>
  </si>
  <si>
    <t>Bir Inc</t>
  </si>
  <si>
    <t>P197</t>
  </si>
  <si>
    <t>Esse Rice</t>
  </si>
  <si>
    <t>Bhasin Group</t>
  </si>
  <si>
    <t>Illo Laptop</t>
  </si>
  <si>
    <t>Thaker, Sagar and Sampath</t>
  </si>
  <si>
    <t>Natus TV</t>
  </si>
  <si>
    <t>Yadav PLC</t>
  </si>
  <si>
    <t>P200</t>
  </si>
  <si>
    <t>Chacko-Mukherjee</t>
  </si>
  <si>
    <t>Products Column</t>
  </si>
  <si>
    <t>StoreName</t>
  </si>
  <si>
    <t>Manager</t>
  </si>
  <si>
    <t>EstablishedYear</t>
  </si>
  <si>
    <t>Employees</t>
  </si>
  <si>
    <t>MonthlyFootfall</t>
  </si>
  <si>
    <t>StoreRating</t>
  </si>
  <si>
    <t>OnlineEnabled</t>
  </si>
  <si>
    <t>AreaSqFt</t>
  </si>
  <si>
    <t>StoreType</t>
  </si>
  <si>
    <t>ContactNumber</t>
  </si>
  <si>
    <t>S001</t>
  </si>
  <si>
    <t>Chopra and Sons Mart</t>
  </si>
  <si>
    <t>Sarthak Seth</t>
  </si>
  <si>
    <t>Outlet</t>
  </si>
  <si>
    <t>gavinkothari@randhawa-varghese.com</t>
  </si>
  <si>
    <t>S002</t>
  </si>
  <si>
    <t>Mistry, Lad and Ghosh Mart</t>
  </si>
  <si>
    <t>Harsh Dey</t>
  </si>
  <si>
    <t>Retail</t>
  </si>
  <si>
    <t>falan01@sawhney.com</t>
  </si>
  <si>
    <t>S003</t>
  </si>
  <si>
    <t>Das-Basak Mart</t>
  </si>
  <si>
    <t>Lavanya Sandhu</t>
  </si>
  <si>
    <t>chakrikatara@srinivas-bhat.com</t>
  </si>
  <si>
    <t>S004</t>
  </si>
  <si>
    <t>Rajagopal-Devan Mart</t>
  </si>
  <si>
    <t>Varsha Sundaram</t>
  </si>
  <si>
    <t>manddalbir@wagle-parmar.org</t>
  </si>
  <si>
    <t>S005</t>
  </si>
  <si>
    <t>Dutta Inc Mart</t>
  </si>
  <si>
    <t>Isha Ghose</t>
  </si>
  <si>
    <t>waidamore@swaminathan.com</t>
  </si>
  <si>
    <t>S006</t>
  </si>
  <si>
    <t>Kaul PLC Mart</t>
  </si>
  <si>
    <t>Kalpit Oak</t>
  </si>
  <si>
    <t>prakashmeghana@chaudhuri.com</t>
  </si>
  <si>
    <t>S007</t>
  </si>
  <si>
    <t>Dugar Ltd Mart</t>
  </si>
  <si>
    <t>Parth Radhakrishnan</t>
  </si>
  <si>
    <t>timothy91@dhaliwal-narula.com</t>
  </si>
  <si>
    <t>S008</t>
  </si>
  <si>
    <t>Palan LLC Mart</t>
  </si>
  <si>
    <t>Ekansh Palla</t>
  </si>
  <si>
    <t>keya17@kar.com</t>
  </si>
  <si>
    <t>S009</t>
  </si>
  <si>
    <t>Menon Inc Mart</t>
  </si>
  <si>
    <t>Falan Chander</t>
  </si>
  <si>
    <t>Franchise</t>
  </si>
  <si>
    <t>narulasamesh@rout.net</t>
  </si>
  <si>
    <t>S010</t>
  </si>
  <si>
    <t>Zachariah, Lanka and Manda Mart</t>
  </si>
  <si>
    <t>Mitesh Bhagat</t>
  </si>
  <si>
    <t>bishakhabumb@dalia-morar.biz</t>
  </si>
  <si>
    <t>S011</t>
  </si>
  <si>
    <t>Suresh-Lanka Mart</t>
  </si>
  <si>
    <t>Sanaya Basu</t>
  </si>
  <si>
    <t>odika93@bhat.biz</t>
  </si>
  <si>
    <t>S012</t>
  </si>
  <si>
    <t>Soman, Keer and Soni Mart</t>
  </si>
  <si>
    <t>Jai Sen</t>
  </si>
  <si>
    <t>ekaja11@ranganathan-nanda.com</t>
  </si>
  <si>
    <t>S013</t>
  </si>
  <si>
    <t>Shanker, Arora and Virk Mart</t>
  </si>
  <si>
    <t>Hitesh Chaudhuri</t>
  </si>
  <si>
    <t>anyarau@ratti.biz</t>
  </si>
  <si>
    <t>S014</t>
  </si>
  <si>
    <t>Khanna-Bawa Mart</t>
  </si>
  <si>
    <t>Vyanjana Chaudhari</t>
  </si>
  <si>
    <t>niharikasundaram@prakash.com</t>
  </si>
  <si>
    <t>S015</t>
  </si>
  <si>
    <t>Mukhopadhyay Ltd Mart</t>
  </si>
  <si>
    <t>Dalbir Krish</t>
  </si>
  <si>
    <t>khuranakashish@sehgal-goel.info</t>
  </si>
  <si>
    <t>S016</t>
  </si>
  <si>
    <t>Palla, Padmanabhan and Gade Mart</t>
  </si>
  <si>
    <t>Timothy Kar</t>
  </si>
  <si>
    <t>kapurzayyan@mody.biz</t>
  </si>
  <si>
    <t>S017</t>
  </si>
  <si>
    <t>Sharaf-Krishnan Mart</t>
  </si>
  <si>
    <t>Abhimanyu Vaidya</t>
  </si>
  <si>
    <t>ekta44@misra.net</t>
  </si>
  <si>
    <t>S018</t>
  </si>
  <si>
    <t>Bhandari PLC Mart</t>
  </si>
  <si>
    <t>Nidhi Rama</t>
  </si>
  <si>
    <t>onkar82@chatterjee-sinha.com</t>
  </si>
  <si>
    <t>S019</t>
  </si>
  <si>
    <t>Kuruvilla, Goswami and Nayak Mart</t>
  </si>
  <si>
    <t>Abha Menon</t>
  </si>
  <si>
    <t>rajchanchal@bhagat-dora.com</t>
  </si>
  <si>
    <t>S020</t>
  </si>
  <si>
    <t>Oommen Group Mart</t>
  </si>
  <si>
    <t>Dhriti Bhardwaj</t>
  </si>
  <si>
    <t>zsanghvi@sood-rajagopal.com</t>
  </si>
  <si>
    <t>S021</t>
  </si>
  <si>
    <t>Walla and Sons Mart</t>
  </si>
  <si>
    <t>Upkaar Padmanabhan</t>
  </si>
  <si>
    <t>tamanna89@nazareth.com</t>
  </si>
  <si>
    <t>S022</t>
  </si>
  <si>
    <t>Parmer-Guha Mart</t>
  </si>
  <si>
    <t>Yamini Gara</t>
  </si>
  <si>
    <t>bavajack@sawhney-rai.com</t>
  </si>
  <si>
    <t>S023</t>
  </si>
  <si>
    <t>Krishnan, Som and Dua Mart</t>
  </si>
  <si>
    <t>Omya Cheema</t>
  </si>
  <si>
    <t>ishitarout@dyal-baral.net</t>
  </si>
  <si>
    <t>S024</t>
  </si>
  <si>
    <t>Johal-Srivastava Mart</t>
  </si>
  <si>
    <t>Manthan Chana</t>
  </si>
  <si>
    <t>balveermannan@munshi-sandhu.com</t>
  </si>
  <si>
    <t>S025</t>
  </si>
  <si>
    <t>Bath Inc Mart</t>
  </si>
  <si>
    <t>Kashish Oommen</t>
  </si>
  <si>
    <t>danieldutta@saha.info</t>
  </si>
  <si>
    <t>S026</t>
  </si>
  <si>
    <t>Sarma, Golla and Raghavan Mart</t>
  </si>
  <si>
    <t>Ridhi Batra</t>
  </si>
  <si>
    <t>santyuvraj@pal-rajan.com</t>
  </si>
  <si>
    <t>S027</t>
  </si>
  <si>
    <t>Bhagat, Apte and Dugar Mart</t>
  </si>
  <si>
    <t>Arunima Bedi</t>
  </si>
  <si>
    <t>tarasanya@dani-tank.com</t>
  </si>
  <si>
    <t>S028</t>
  </si>
  <si>
    <t>Raval Group Mart</t>
  </si>
  <si>
    <t>Yashoda Jhaveri</t>
  </si>
  <si>
    <t>tpatla@comar-chatterjee.com</t>
  </si>
  <si>
    <t>S029</t>
  </si>
  <si>
    <t>Om LLC Mart</t>
  </si>
  <si>
    <t>Logan Rout</t>
  </si>
  <si>
    <t>sachdevachakradhar@dasgupta.org</t>
  </si>
  <si>
    <t>S030</t>
  </si>
  <si>
    <t>Desai, Tara and Agrawal Mart</t>
  </si>
  <si>
    <t>Kabir Chawla</t>
  </si>
  <si>
    <t>chaitaly72@sachar.net</t>
  </si>
  <si>
    <t>S031</t>
  </si>
  <si>
    <t>Murthy-Kalla Mart</t>
  </si>
  <si>
    <t>Jack Pandey</t>
  </si>
  <si>
    <t>rajmaanav@bhalla.com</t>
  </si>
  <si>
    <t>S032</t>
  </si>
  <si>
    <t>Mangat Ltd Mart</t>
  </si>
  <si>
    <t>Sneha Chaudry</t>
  </si>
  <si>
    <t>jmunshi@arya.com</t>
  </si>
  <si>
    <t>S033</t>
  </si>
  <si>
    <t>Savant and Sons Mart</t>
  </si>
  <si>
    <t>Peter Borde</t>
  </si>
  <si>
    <t>aadhyaahluwalia@shukla-dubey.com</t>
  </si>
  <si>
    <t>S034</t>
  </si>
  <si>
    <t>Naidu PLC Mart</t>
  </si>
  <si>
    <t>Eesha Vora</t>
  </si>
  <si>
    <t>timothy35@patel-memon.com</t>
  </si>
  <si>
    <t>S035</t>
  </si>
  <si>
    <t>Wali, Soman and Andra Mart</t>
  </si>
  <si>
    <t>Ekani Raj</t>
  </si>
  <si>
    <t>sbassi@hans.com</t>
  </si>
  <si>
    <t>S036</t>
  </si>
  <si>
    <t>Ganesh PLC Mart</t>
  </si>
  <si>
    <t>Ekbal Dube</t>
  </si>
  <si>
    <t>aarnareddy@seshadri-ravel.biz</t>
  </si>
  <si>
    <t>S037</t>
  </si>
  <si>
    <t>Badal-Ramachandran Mart</t>
  </si>
  <si>
    <t>Ishita Thakkar</t>
  </si>
  <si>
    <t>thomasdeshpande@raman.com</t>
  </si>
  <si>
    <t>S038</t>
  </si>
  <si>
    <t>Prakash, Apte and Dhaliwal Mart</t>
  </si>
  <si>
    <t>Dalaja Kade</t>
  </si>
  <si>
    <t>ishwargolla@bhagat.com</t>
  </si>
  <si>
    <t>S039</t>
  </si>
  <si>
    <t>Bhavsar, Krishna and Chaudhari Mart</t>
  </si>
  <si>
    <t>Bhavani Boase</t>
  </si>
  <si>
    <t>diya62@munshi.com</t>
  </si>
  <si>
    <t>S040</t>
  </si>
  <si>
    <t>Sarin, Malhotra and Parsa Mart</t>
  </si>
  <si>
    <t>Ikbal Gill</t>
  </si>
  <si>
    <t>ravelsimon@lad.net</t>
  </si>
  <si>
    <t>S041</t>
  </si>
  <si>
    <t>Dixit-Pau Mart</t>
  </si>
  <si>
    <t>Mekhala Patla</t>
  </si>
  <si>
    <t>vedaparmer@kanda.com</t>
  </si>
  <si>
    <t>S042</t>
  </si>
  <si>
    <t>Lalla LLC Mart</t>
  </si>
  <si>
    <t>Chakradhar Baral</t>
  </si>
  <si>
    <t>lpau@brahmbhatt.biz</t>
  </si>
  <si>
    <t>S043</t>
  </si>
  <si>
    <t>Varty Group Mart</t>
  </si>
  <si>
    <t>Ria Gandhi</t>
  </si>
  <si>
    <t>oeshinarayanan@comar.info</t>
  </si>
  <si>
    <t>S044</t>
  </si>
  <si>
    <t>Edwin Ltd Mart</t>
  </si>
  <si>
    <t>Krish Vala</t>
  </si>
  <si>
    <t>manderfrederick@sen.info</t>
  </si>
  <si>
    <t>S045</t>
  </si>
  <si>
    <t>Garde-Kanda Mart</t>
  </si>
  <si>
    <t>Oliver Oommen</t>
  </si>
  <si>
    <t>mdoctor@goel.org</t>
  </si>
  <si>
    <t>S046</t>
  </si>
  <si>
    <t>Barad, Wali and Thakur Mart</t>
  </si>
  <si>
    <t>Osha Prabhakar</t>
  </si>
  <si>
    <t>aachalsood@chacko.org</t>
  </si>
  <si>
    <t>S047</t>
  </si>
  <si>
    <t>Rege, Kurian and Gulati Mart</t>
  </si>
  <si>
    <t>Samesh Mutti</t>
  </si>
  <si>
    <t>anya63@subramanian-gola.com</t>
  </si>
  <si>
    <t>S048</t>
  </si>
  <si>
    <t>Sule, Kulkarni and Mohanty Mart</t>
  </si>
  <si>
    <t>Tanish Trivedi</t>
  </si>
  <si>
    <t>echakrabarti@kapadia-prabhakar.com</t>
  </si>
  <si>
    <t>S049</t>
  </si>
  <si>
    <t>Barad, Rajagopalan and Rattan Mart</t>
  </si>
  <si>
    <t>Zarna Mangal</t>
  </si>
  <si>
    <t>dugargabriel@ratta-pandit.biz</t>
  </si>
  <si>
    <t>S050</t>
  </si>
  <si>
    <t>Iyer-Vasa Mart</t>
  </si>
  <si>
    <t>Idika Malhotra</t>
  </si>
  <si>
    <t>borayahvi@oak-dada.net</t>
  </si>
  <si>
    <t>S051</t>
  </si>
  <si>
    <t>Yogi-Krishna Mart</t>
  </si>
  <si>
    <t>Ayaan Subramaniam</t>
  </si>
  <si>
    <t>lallyuvraj@chander-rastogi.com</t>
  </si>
  <si>
    <t>S052</t>
  </si>
  <si>
    <t>Gokhale Group Mart</t>
  </si>
  <si>
    <t>Ryan Keer</t>
  </si>
  <si>
    <t>brarwaida@ahuja.com</t>
  </si>
  <si>
    <t>S053</t>
  </si>
  <si>
    <t>Murty, Tailor and Maharaj Mart</t>
  </si>
  <si>
    <t>Chatura Vora</t>
  </si>
  <si>
    <t>smutti@arora.com</t>
  </si>
  <si>
    <t>S054</t>
  </si>
  <si>
    <t>Chaudhuri-Nanda Mart</t>
  </si>
  <si>
    <t>Urishilla Oza</t>
  </si>
  <si>
    <t>karankarnik@madan.net</t>
  </si>
  <si>
    <t>S055</t>
  </si>
  <si>
    <t>Raj-Hayre Mart</t>
  </si>
  <si>
    <t>Zansi Walla</t>
  </si>
  <si>
    <t>kaleaachal@char-sengupta.com</t>
  </si>
  <si>
    <t>S056</t>
  </si>
  <si>
    <t>Patel-Parsa Mart</t>
  </si>
  <si>
    <t>Owen Mane</t>
  </si>
  <si>
    <t>geetikasama@ravel.com</t>
  </si>
  <si>
    <t>S057</t>
  </si>
  <si>
    <t>Kari-Murthy Mart</t>
  </si>
  <si>
    <t>Shravya Sachdev</t>
  </si>
  <si>
    <t>bhatturvashi@bhagat.net</t>
  </si>
  <si>
    <t>S058</t>
  </si>
  <si>
    <t>Chawla LLC Mart</t>
  </si>
  <si>
    <t>Jonathan Deep</t>
  </si>
  <si>
    <t>sdeshmukh@goel.net</t>
  </si>
  <si>
    <t>S059</t>
  </si>
  <si>
    <t>Walla, Mukherjee and Palan Mart</t>
  </si>
  <si>
    <t>Abha Dugal</t>
  </si>
  <si>
    <t>amistry@master-kashyap.com</t>
  </si>
  <si>
    <t>S060</t>
  </si>
  <si>
    <t>Prakash, Gulati and Sabharwal Mart</t>
  </si>
  <si>
    <t>Fariq Sami</t>
  </si>
  <si>
    <t>labanmann@shah.info</t>
  </si>
  <si>
    <t>S061</t>
  </si>
  <si>
    <t>Swamy-Guha Mart</t>
  </si>
  <si>
    <t>Baghyawati Luthra</t>
  </si>
  <si>
    <t>wishi57@balay.com</t>
  </si>
  <si>
    <t>S062</t>
  </si>
  <si>
    <t>Lata Group Mart</t>
  </si>
  <si>
    <t>Jairaj Kothari</t>
  </si>
  <si>
    <t>ekantika20@verma.info</t>
  </si>
  <si>
    <t>S063</t>
  </si>
  <si>
    <t>Misra, Issac and Patel Mart</t>
  </si>
  <si>
    <t>Anya Dar</t>
  </si>
  <si>
    <t>xalakchand@nigam.com</t>
  </si>
  <si>
    <t>S064</t>
  </si>
  <si>
    <t>Dube, Yadav and Chhabra Mart</t>
  </si>
  <si>
    <t>Ansh Purohit</t>
  </si>
  <si>
    <t>ijayanaik@sidhu.com</t>
  </si>
  <si>
    <t>S065</t>
  </si>
  <si>
    <t>Dubey, Sengupta and Merchant Mart</t>
  </si>
  <si>
    <t>Anirudh Patla</t>
  </si>
  <si>
    <t>ekantika65@char.com</t>
  </si>
  <si>
    <t>S066</t>
  </si>
  <si>
    <t>Dayal and Sons Mart</t>
  </si>
  <si>
    <t>Vrishti Vora</t>
  </si>
  <si>
    <t>sidhudarsh@sagar-pillay.com</t>
  </si>
  <si>
    <t>S067</t>
  </si>
  <si>
    <t>Lata, Wadhwa and Baria Mart</t>
  </si>
  <si>
    <t>gsane@gole.biz</t>
  </si>
  <si>
    <t>S068</t>
  </si>
  <si>
    <t>Nazareth, Dugar and Walla Mart</t>
  </si>
  <si>
    <t>Ekiya Khosla</t>
  </si>
  <si>
    <t>maneamol@deshmukh.com</t>
  </si>
  <si>
    <t>S069</t>
  </si>
  <si>
    <t>Kala LLC Mart</t>
  </si>
  <si>
    <t>Girindra Barad</t>
  </si>
  <si>
    <t>rattateerth@brahmbhatt.com</t>
  </si>
  <si>
    <t>S070</t>
  </si>
  <si>
    <t>Chandran-Mital Mart</t>
  </si>
  <si>
    <t>Omaja Dara</t>
  </si>
  <si>
    <t>etathakkar@kant.biz</t>
  </si>
  <si>
    <t>S071</t>
  </si>
  <si>
    <t>Thaman-Chana Mart</t>
  </si>
  <si>
    <t>Vamakshi Bawa</t>
  </si>
  <si>
    <t>vinayarana@hayre.com</t>
  </si>
  <si>
    <t>S072</t>
  </si>
  <si>
    <t>Rayaan Nagi</t>
  </si>
  <si>
    <t>kaurryan@prakash.com</t>
  </si>
  <si>
    <t>S073</t>
  </si>
  <si>
    <t>Bhagat, Kibe and Divan Mart</t>
  </si>
  <si>
    <t>Garima Kadakia</t>
  </si>
  <si>
    <t>puricaleb@garde-bhasin.com</t>
  </si>
  <si>
    <t>S074</t>
  </si>
  <si>
    <t>Madan Inc Mart</t>
  </si>
  <si>
    <t>Brinda Raju</t>
  </si>
  <si>
    <t>cbains@wagle.com</t>
  </si>
  <si>
    <t>S075</t>
  </si>
  <si>
    <t>Ramaswamy-Dugar Mart</t>
  </si>
  <si>
    <t>David Kurian</t>
  </si>
  <si>
    <t>omishakhosla@dua.org</t>
  </si>
  <si>
    <t>S076</t>
  </si>
  <si>
    <t>Sen-Deep Mart</t>
  </si>
  <si>
    <t>Qushi Dhillon</t>
  </si>
  <si>
    <t>nagarodika@mitter-savant.com</t>
  </si>
  <si>
    <t>S077</t>
  </si>
  <si>
    <t>Guha Inc Mart</t>
  </si>
  <si>
    <t>Vincent Kashyap</t>
  </si>
  <si>
    <t>eswamy@gade.com</t>
  </si>
  <si>
    <t>S078</t>
  </si>
  <si>
    <t>Rege Inc Mart</t>
  </si>
  <si>
    <t>Vrishti Nair</t>
  </si>
  <si>
    <t>vermaikbal@shan-basak.com</t>
  </si>
  <si>
    <t>S079</t>
  </si>
  <si>
    <t>Yogi, Randhawa and Baral Mart</t>
  </si>
  <si>
    <t>Bhavika Shenoy</t>
  </si>
  <si>
    <t>golekrishna@sachdev-naik.info</t>
  </si>
  <si>
    <t>S080</t>
  </si>
  <si>
    <t>Gola Group Mart</t>
  </si>
  <si>
    <t>Ishaan Sengupta</t>
  </si>
  <si>
    <t>gardegautami@doctor.com</t>
  </si>
  <si>
    <t>S081</t>
  </si>
  <si>
    <t>Behl, Saini and Morar Mart</t>
  </si>
  <si>
    <t>Zehaan Arora</t>
  </si>
  <si>
    <t>crout@ahuja.net</t>
  </si>
  <si>
    <t>S082</t>
  </si>
  <si>
    <t>Johal-Bawa Mart</t>
  </si>
  <si>
    <t>Garima Chahal</t>
  </si>
  <si>
    <t>cparsa@mistry.com</t>
  </si>
  <si>
    <t>S083</t>
  </si>
  <si>
    <t>Bir-Sane Mart</t>
  </si>
  <si>
    <t>Shaurya Kadakia</t>
  </si>
  <si>
    <t>aashi89@pandya.net</t>
  </si>
  <si>
    <t>S084</t>
  </si>
  <si>
    <t>Tank, Tailor and Gole Mart</t>
  </si>
  <si>
    <t>Sarthak Sachdeva</t>
  </si>
  <si>
    <t>charita88@ahuja-comar.com</t>
  </si>
  <si>
    <t>S085</t>
  </si>
  <si>
    <t>Randhawa-Balakrishnan Mart</t>
  </si>
  <si>
    <t>Vasatika Dugal</t>
  </si>
  <si>
    <t>joshigarima@bhatti-dixit.com</t>
  </si>
  <si>
    <t>S086</t>
  </si>
  <si>
    <t>Nori Group Mart</t>
  </si>
  <si>
    <t>Divya Balay</t>
  </si>
  <si>
    <t>isaacprasad@jaggi.info</t>
  </si>
  <si>
    <t>S087</t>
  </si>
  <si>
    <t>Bakshi, Subramanian and Tella Mart</t>
  </si>
  <si>
    <t>Guneet Varty</t>
  </si>
  <si>
    <t>nathunni@chauhan.com</t>
  </si>
  <si>
    <t>S088</t>
  </si>
  <si>
    <t>Muni Ltd Mart</t>
  </si>
  <si>
    <t>Ridhi Dalal</t>
  </si>
  <si>
    <t>eiravati42@mander.com</t>
  </si>
  <si>
    <t>S089</t>
  </si>
  <si>
    <t>Nigam-Zachariah Mart</t>
  </si>
  <si>
    <t>Chatura Chadha</t>
  </si>
  <si>
    <t>shroffkaran@sidhu.info</t>
  </si>
  <si>
    <t>S090</t>
  </si>
  <si>
    <t>Shroff-Singhal Mart</t>
  </si>
  <si>
    <t>Ganga Nair</t>
  </si>
  <si>
    <t>joshua81@chhabra-nanda.net</t>
  </si>
  <si>
    <t>S091</t>
  </si>
  <si>
    <t>Bobal, Mittal and Walia Mart</t>
  </si>
  <si>
    <t>Vasatika Rajagopalan</t>
  </si>
  <si>
    <t>surishwar@sheth.info</t>
  </si>
  <si>
    <t>S092</t>
  </si>
  <si>
    <t>Morar Group Mart</t>
  </si>
  <si>
    <t>Gautam Kalla</t>
  </si>
  <si>
    <t>nhayre@nadig.biz</t>
  </si>
  <si>
    <t>S093</t>
  </si>
  <si>
    <t>Padmanabhan, Chakraborty and Anand Mart</t>
  </si>
  <si>
    <t>Jagrati Choudhary</t>
  </si>
  <si>
    <t>oscarsoman@guha.biz</t>
  </si>
  <si>
    <t>S094</t>
  </si>
  <si>
    <t>Sahni-Dube Mart</t>
  </si>
  <si>
    <t>Rajeshri Deshpande</t>
  </si>
  <si>
    <t>wrajagopalan@grewal.org</t>
  </si>
  <si>
    <t>S095</t>
  </si>
  <si>
    <t>Tara Ltd Mart</t>
  </si>
  <si>
    <t>Baljiwan Subramanian</t>
  </si>
  <si>
    <t>virkgaurang@sodhi.com</t>
  </si>
  <si>
    <t>S096</t>
  </si>
  <si>
    <t>Zacharia, Muni and Bera Mart</t>
  </si>
  <si>
    <t>Oviya Pandit</t>
  </si>
  <si>
    <t>charanmanne@bala.com</t>
  </si>
  <si>
    <t>S097</t>
  </si>
  <si>
    <t>Tiwari Inc Mart</t>
  </si>
  <si>
    <t>Isaac Ghosh</t>
  </si>
  <si>
    <t>frado29@tandon.biz</t>
  </si>
  <si>
    <t>S098</t>
  </si>
  <si>
    <t>Sarraf Ltd Mart</t>
  </si>
  <si>
    <t>Oliver Shetty</t>
  </si>
  <si>
    <t>sarora@raja-mutti.net</t>
  </si>
  <si>
    <t>S099</t>
  </si>
  <si>
    <t>Barman, Chatterjee and Wali Mart</t>
  </si>
  <si>
    <t>Aadhya Raman</t>
  </si>
  <si>
    <t>aroranisha@vohra.info</t>
  </si>
  <si>
    <t>S100</t>
  </si>
  <si>
    <t>Kanda-Mander Mart</t>
  </si>
  <si>
    <t>Jairaj Dar</t>
  </si>
  <si>
    <t>settyaradhana@naik-kurian.com</t>
  </si>
  <si>
    <t>Stores Column</t>
  </si>
  <si>
    <t>Store Id</t>
  </si>
  <si>
    <t>New Store Id</t>
  </si>
  <si>
    <t>Store ID</t>
  </si>
  <si>
    <t>CustomerID2</t>
  </si>
  <si>
    <t>ProductID3</t>
  </si>
  <si>
    <t>Store ID4</t>
  </si>
  <si>
    <t>City5</t>
  </si>
  <si>
    <t>State6</t>
  </si>
  <si>
    <t>Pincode7</t>
  </si>
  <si>
    <t>Email8</t>
  </si>
  <si>
    <t>Missing data</t>
  </si>
  <si>
    <t>Total data</t>
  </si>
  <si>
    <t>All Combined Columns</t>
  </si>
  <si>
    <t>Missing %</t>
  </si>
  <si>
    <t>Revenue</t>
  </si>
  <si>
    <t>Final Amount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</si>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</sst>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0" xfId="42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8"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693420</xdr:colOff>
      <xdr:row>1</xdr:row>
      <xdr:rowOff>106680</xdr:rowOff>
    </xdr:from>
    <xdr:to>
      <xdr:col>15</xdr:col>
      <xdr:colOff>175260</xdr:colOff>
      <xdr:row>2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5D5CAB-8618-4EEB-79B4-D7AEEF784BBF}"/>
            </a:ext>
          </a:extLst>
        </xdr:cNvPr>
        <xdr:cNvCxnSpPr/>
      </xdr:nvCxnSpPr>
      <xdr:spPr>
        <a:xfrm flipV="1">
          <a:off x="11178540" y="289560"/>
          <a:ext cx="47244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868680</xdr:colOff>
      <xdr:row>1</xdr:row>
      <xdr:rowOff>129540</xdr:rowOff>
    </xdr:from>
    <xdr:to>
      <xdr:col>16</xdr:col>
      <xdr:colOff>175260</xdr:colOff>
      <xdr:row>3</xdr:row>
      <xdr:rowOff>83820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C003838-A87A-475D-B76B-23A64BA7512B}"/>
            </a:ext>
          </a:extLst>
        </xdr:cNvPr>
        <xdr:cNvCxnSpPr/>
      </xdr:nvCxnSpPr>
      <xdr:spPr>
        <a:xfrm flipV="1">
          <a:off x="11353800" y="312420"/>
          <a:ext cx="1424940" cy="3200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sh" refreshedDate="45899.697910648145" createdVersion="8" refreshedVersion="8" minRefreshableVersion="3" recordCount="100" xr:uid="{B432A9C4-57B1-44C0-A6E5-2B2D90CF30FF}">
  <cacheSource type="worksheet">
    <worksheetSource name="Combined_data"/>
  </cacheSource>
  <cacheFields count="62">
    <cacheField name="OrderID" numFmtId="0">
      <sharedItems/>
    </cacheField>
    <cacheField name="CustomerID" numFmtId="0">
      <sharedItems/>
    </cacheField>
    <cacheField name="ProductID" numFmtId="0">
      <sharedItems/>
    </cacheField>
    <cacheField name="OrderDate" numFmtId="0">
      <sharedItems containsSemiMixedTypes="0" containsString="0" containsNumber="1" containsInteger="1" minValue="45489" maxValue="45851"/>
    </cacheField>
    <cacheField name="Quantity" numFmtId="0">
      <sharedItems containsSemiMixedTypes="0" containsString="0" containsNumber="1" containsInteger="1" minValue="1" maxValue="555"/>
    </cacheField>
    <cacheField name="UnitPrice" numFmtId="0">
      <sharedItems containsSemiMixedTypes="0" containsString="0" containsNumber="1" containsInteger="1" minValue="6443" maxValue="98841"/>
    </cacheField>
    <cacheField name="TotalAmount" numFmtId="0">
      <sharedItems containsSemiMixedTypes="0" containsString="0" containsNumber="1" containsInteger="1" minValue="14726" maxValue="492260"/>
    </cacheField>
    <cacheField name="DiscountApplied" numFmtId="0">
      <sharedItems containsSemiMixedTypes="0" containsString="0" containsNumber="1" containsInteger="1" minValue="5" maxValue="30"/>
    </cacheField>
    <cacheField name="PaymentMode" numFmtId="0">
      <sharedItems/>
    </cacheField>
    <cacheField name="OrderStatus" numFmtId="0">
      <sharedItems/>
    </cacheField>
    <cacheField name="DeliveryDate" numFmtId="0">
      <sharedItems containsSemiMixedTypes="0" containsString="0" containsNumber="1" containsInteger="1" minValue="45855" maxValue="45869"/>
    </cacheField>
    <cacheField name="IsGift" numFmtId="0">
      <sharedItems/>
    </cacheField>
    <cacheField name="ShippingCharges" numFmtId="0">
      <sharedItems containsSemiMixedTypes="0" containsString="0" containsNumber="1" containsInteger="1" minValue="2" maxValue="487"/>
    </cacheField>
    <cacheField name="CouponUsed" numFmtId="0">
      <sharedItems/>
    </cacheField>
    <cacheField name="ReviewGiven" numFmtId="0">
      <sharedItems/>
    </cacheField>
    <cacheField name="CustomerID2" numFmtId="0">
      <sharedItems/>
    </cacheField>
    <cacheField name="CustomerName" numFmtId="0">
      <sharedItems/>
    </cacheField>
    <cacheField name="Email" numFmtId="0">
      <sharedItems/>
    </cacheField>
    <cacheField name="Phone" numFmtId="0">
      <sharedItems containsSemiMixedTypes="0" containsString="0" containsNumber="1" containsInteger="1" minValue="310518347" maxValue="918367365766"/>
    </cacheField>
    <cacheField name="City" numFmtId="0">
      <sharedItems/>
    </cacheField>
    <cacheField name="State" numFmtId="0">
      <sharedItems/>
    </cacheField>
    <cacheField name="Pincode" numFmtId="0">
      <sharedItems containsSemiMixedTypes="0" containsString="0" containsNumber="1" containsInteger="1" minValue="22901" maxValue="995527"/>
    </cacheField>
    <cacheField name="Gender" numFmtId="0">
      <sharedItems/>
    </cacheField>
    <cacheField name="DateOfBirth" numFmtId="0">
      <sharedItems containsSemiMixedTypes="0" containsString="0" containsNumber="1" containsInteger="1" minValue="21818" maxValue="38863"/>
    </cacheField>
    <cacheField name="CustomerSince" numFmtId="0">
      <sharedItems containsSemiMixedTypes="0" containsString="0" containsNumber="1" containsInteger="1" minValue="44098" maxValue="45854"/>
    </cacheField>
    <cacheField name="PreferredCategory" numFmtId="0">
      <sharedItems/>
    </cacheField>
    <cacheField name="LoyaltyPoints" numFmtId="0">
      <sharedItems containsSemiMixedTypes="0" containsString="0" containsNumber="1" containsInteger="1" minValue="190" maxValue="9677"/>
    </cacheField>
    <cacheField name="MaritalStatus" numFmtId="0">
      <sharedItems/>
    </cacheField>
    <cacheField name="Occupation" numFmtId="0">
      <sharedItems/>
    </cacheField>
    <cacheField name="AnnualIncome" numFmtId="0">
      <sharedItems containsSemiMixedTypes="0" containsString="0" containsNumber="1" containsInteger="1" minValue="204520" maxValue="1939269"/>
    </cacheField>
    <cacheField name="ProductID3" numFmtId="0">
      <sharedItems/>
    </cacheField>
    <cacheField name="ProductName" numFmtId="0">
      <sharedItems/>
    </cacheField>
    <cacheField name="Category" numFmtId="0">
      <sharedItems/>
    </cacheField>
    <cacheField name="SubCategory" numFmtId="0">
      <sharedItems/>
    </cacheField>
    <cacheField name="Brand" numFmtId="0">
      <sharedItems/>
    </cacheField>
    <cacheField name="Price" numFmtId="0">
      <sharedItems containsSemiMixedTypes="0" containsString="0" containsNumber="1" containsInteger="1" minValue="6443" maxValue="98841"/>
    </cacheField>
    <cacheField name="Discount" numFmtId="0">
      <sharedItems containsSemiMixedTypes="0" containsString="0" containsNumber="1" containsInteger="1" minValue="5" maxValue="30"/>
    </cacheField>
    <cacheField name="StockQty" numFmtId="0">
      <sharedItems containsSemiMixedTypes="0" containsString="0" containsNumber="1" containsInteger="1" minValue="5" maxValue="985"/>
    </cacheField>
    <cacheField name="WarrantyMonths" numFmtId="0">
      <sharedItems containsSemiMixedTypes="0" containsString="0" containsNumber="1" containsInteger="1" minValue="6" maxValue="36"/>
    </cacheField>
    <cacheField name="MadeIn" numFmtId="0">
      <sharedItems/>
    </cacheField>
    <cacheField name="IsAvailable" numFmtId="0">
      <sharedItems/>
    </cacheField>
    <cacheField name="Rating" numFmtId="0">
      <sharedItems containsSemiMixedTypes="0" containsString="0" containsNumber="1" minValue="2.6" maxValue="4.9000000000000004"/>
    </cacheField>
    <cacheField name="LaunchDate" numFmtId="0">
      <sharedItems containsSemiMixedTypes="0" containsString="0" containsNumber="1" containsInteger="1" minValue="44765" maxValue="45852"/>
    </cacheField>
    <cacheField name="Returnable" numFmtId="0">
      <sharedItems/>
    </cacheField>
    <cacheField name="HSNCode" numFmtId="0">
      <sharedItems containsSemiMixedTypes="0" containsString="0" containsNumber="1" containsInteger="1" minValue="1047" maxValue="9992"/>
    </cacheField>
    <cacheField name="Store Id" numFmtId="0">
      <sharedItems containsSemiMixedTypes="0" containsString="0" containsNumber="1" containsInteger="1" minValue="5" maxValue="200"/>
    </cacheField>
    <cacheField name="New Store Id" numFmtId="0">
      <sharedItems containsSemiMixedTypes="0" containsString="0" containsNumber="1" containsInteger="1" minValue="5" maxValue="200"/>
    </cacheField>
    <cacheField name="Store ID4" numFmtId="0">
      <sharedItems/>
    </cacheField>
    <cacheField name="StoreName" numFmtId="0">
      <sharedItems/>
    </cacheField>
    <cacheField name="City5" numFmtId="0">
      <sharedItems/>
    </cacheField>
    <cacheField name="State6" numFmtId="0">
      <sharedItems/>
    </cacheField>
    <cacheField name="Pincode7" numFmtId="0">
      <sharedItems containsMixedTypes="1" containsNumber="1" containsInteger="1" minValue="9968" maxValue="989334"/>
    </cacheField>
    <cacheField name="Manager" numFmtId="0">
      <sharedItems/>
    </cacheField>
    <cacheField name="EstablishedYear" numFmtId="0">
      <sharedItems containsMixedTypes="1" containsNumber="1" containsInteger="1" minValue="2000" maxValue="2022"/>
    </cacheField>
    <cacheField name="Employees" numFmtId="0">
      <sharedItems containsMixedTypes="1" containsNumber="1" containsInteger="1" minValue="11" maxValue="100"/>
    </cacheField>
    <cacheField name="MonthlyFootfall" numFmtId="0">
      <sharedItems containsMixedTypes="1" containsNumber="1" containsInteger="1" minValue="2832" maxValue="19457"/>
    </cacheField>
    <cacheField name="StoreRating" numFmtId="0">
      <sharedItems containsMixedTypes="1" containsNumber="1" minValue="3" maxValue="4.9000000000000004"/>
    </cacheField>
    <cacheField name="OnlineEnabled" numFmtId="0">
      <sharedItems/>
    </cacheField>
    <cacheField name="AreaSqFt" numFmtId="0">
      <sharedItems containsMixedTypes="1" containsNumber="1" containsInteger="1" minValue="508" maxValue="4894"/>
    </cacheField>
    <cacheField name="StoreType" numFmtId="0">
      <sharedItems/>
    </cacheField>
    <cacheField name="ContactNumber" numFmtId="0">
      <sharedItems containsMixedTypes="1" containsNumber="1" containsInteger="1" minValue="82547807" maxValue="919202428699"/>
    </cacheField>
    <cacheField name="Email8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1001"/>
    <s v="C085"/>
    <s v="P180"/>
    <n v="45687"/>
    <n v="555"/>
    <n v="31647"/>
    <n v="94941"/>
    <n v="14"/>
    <s v="Cash on Delivery"/>
    <s v="Delivered"/>
    <n v="45859"/>
    <s v="Yes"/>
    <n v="41"/>
    <s v="Yes"/>
    <s v="No"/>
    <s v="C085"/>
    <s v="Urishilla Yogi"/>
    <s v="yugbumb@example.net"/>
    <n v="8519108839"/>
    <s v="Jaipur"/>
    <s v="Rajasthan"/>
    <n v="258713"/>
    <s v="Female"/>
    <n v="36242"/>
    <n v="45546"/>
    <s v="Electronics"/>
    <n v="7805"/>
    <s v="Single"/>
    <s v="Student"/>
    <n v="309231"/>
    <s v="P180"/>
    <s v="Accusamus TV"/>
    <s v="Grocery"/>
    <s v="Cotton"/>
    <s v="Oza, Dara and Sami"/>
    <n v="31647"/>
    <n v="14"/>
    <n v="124"/>
    <n v="6"/>
    <s v="China"/>
    <s v="No"/>
    <n v="4.0999999999999996"/>
    <n v="45837"/>
    <s v="No"/>
    <n v="2030"/>
    <n v="52"/>
    <n v="52"/>
    <s v="S052"/>
    <s v="Gokhale Group Mart"/>
    <s v="Lucknow"/>
    <s v="Uttar Pradesh"/>
    <n v="539423"/>
    <s v="Ryan Keer"/>
    <n v="2018"/>
    <n v="12"/>
    <n v="15253"/>
    <n v="4.3"/>
    <s v="Yes"/>
    <n v="2439"/>
    <s v="Franchise"/>
    <n v="3433339521"/>
    <s v="brarwaida@ahuja.com"/>
  </r>
  <r>
    <s v="O1002"/>
    <s v="C084"/>
    <s v="P127"/>
    <n v="45802"/>
    <n v="5"/>
    <n v="24100"/>
    <n v="96400"/>
    <n v="10"/>
    <s v="Cash on Delivery"/>
    <s v="Delivered"/>
    <n v="45858"/>
    <s v="No"/>
    <n v="455"/>
    <s v="No"/>
    <s v="No"/>
    <s v="C084"/>
    <s v="Amara Narayan"/>
    <s v="advay45@example.net"/>
    <n v="910174268414"/>
    <s v="Kolkata"/>
    <s v="West Bengal"/>
    <n v="933272"/>
    <s v="Male"/>
    <n v="33056"/>
    <n v="45188"/>
    <s v="Grocery"/>
    <n v="5455"/>
    <s v="Married"/>
    <s v="Business"/>
    <n v="783546"/>
    <s v="P127"/>
    <s v="Odio Rice"/>
    <s v="Grocery"/>
    <s v="Notebook"/>
    <s v="Bhavsar-Mital"/>
    <n v="24100"/>
    <n v="10"/>
    <n v="179"/>
    <n v="6"/>
    <s v="Japan"/>
    <s v="Yes"/>
    <n v="3.7"/>
    <n v="44828"/>
    <s v="Yes"/>
    <n v="4805"/>
    <n v="174"/>
    <n v="174"/>
    <s v=""/>
    <s v=""/>
    <s v=""/>
    <s v=""/>
    <s v=""/>
    <s v=""/>
    <s v=""/>
    <s v=""/>
    <s v=""/>
    <s v=""/>
    <s v=""/>
    <s v=""/>
    <s v=""/>
    <s v=""/>
    <s v=""/>
  </r>
  <r>
    <s v="O1003"/>
    <s v="C062"/>
    <s v="P132"/>
    <n v="45697"/>
    <n v="4"/>
    <n v="89335"/>
    <n v="268005"/>
    <n v="29"/>
    <s v="Net Banking"/>
    <s v="Delivered"/>
    <n v="45862"/>
    <s v="Yes"/>
    <n v="80"/>
    <s v="No"/>
    <s v="No"/>
    <s v="C062"/>
    <s v="Udarsh Bala"/>
    <s v="hardik52@example.org"/>
    <n v="914727790104"/>
    <s v="Kolkata"/>
    <s v="West Bengal"/>
    <n v="289861"/>
    <s v="Female"/>
    <n v="28908"/>
    <n v="44766"/>
    <s v="Electronics"/>
    <n v="5020"/>
    <s v="Married"/>
    <s v="Business"/>
    <n v="884055"/>
    <s v="P132"/>
    <s v="Ea Rice"/>
    <s v="Home Appliance"/>
    <s v="Cotton"/>
    <s v="Sankaran, Randhawa and Balakrishnan"/>
    <n v="89335"/>
    <n v="29"/>
    <n v="738"/>
    <n v="12"/>
    <s v="India"/>
    <s v="Yes"/>
    <n v="3.3"/>
    <n v="45712"/>
    <s v="No"/>
    <n v="1547"/>
    <n v="40"/>
    <n v="40"/>
    <s v="S040"/>
    <s v="Sarin, Malhotra and Parsa Mart"/>
    <s v="Lucknow"/>
    <s v="Uttar Pradesh"/>
    <n v="577754"/>
    <s v="Ikbal Gill"/>
    <n v="2005"/>
    <n v="52"/>
    <n v="6154"/>
    <n v="3.5"/>
    <s v="Yes"/>
    <n v="1444"/>
    <s v="Retail"/>
    <n v="9142834110"/>
    <s v="ravelsimon@lad.net"/>
  </r>
  <r>
    <s v="O1004"/>
    <s v="C062"/>
    <s v="P160"/>
    <n v="45640"/>
    <n v="2"/>
    <n v="90888"/>
    <n v="272664"/>
    <n v="16"/>
    <s v="Cash on Delivery"/>
    <s v="Shipped"/>
    <n v="45869"/>
    <s v="No"/>
    <n v="441"/>
    <s v="No"/>
    <s v="No"/>
    <s v="C062"/>
    <s v="Udarsh Bala"/>
    <s v="hardik52@example.org"/>
    <n v="914727790104"/>
    <s v="Kolkata"/>
    <s v="West Bengal"/>
    <n v="289861"/>
    <s v="Female"/>
    <n v="28908"/>
    <n v="44766"/>
    <s v="Electronics"/>
    <n v="5020"/>
    <s v="Married"/>
    <s v="Business"/>
    <n v="884055"/>
    <s v="P160"/>
    <s v="Voluptatibus Rice"/>
    <s v="Home Appliance"/>
    <s v="Android"/>
    <s v="Mann-Loke"/>
    <n v="90888"/>
    <n v="16"/>
    <n v="90"/>
    <n v="36"/>
    <s v="India"/>
    <s v="Yes"/>
    <n v="3.6"/>
    <n v="45558"/>
    <s v="No"/>
    <n v="9585"/>
    <n v="39"/>
    <n v="39"/>
    <s v="S039"/>
    <s v="Bhavsar, Krishna and Chaudhari Mart"/>
    <s v="Lucknow"/>
    <s v="Uttar Pradesh"/>
    <n v="975523"/>
    <s v="Bhavani Boase"/>
    <n v="2020"/>
    <n v="14"/>
    <n v="17257"/>
    <n v="3.9"/>
    <s v="No"/>
    <n v="954"/>
    <s v="Franchise"/>
    <n v="915775949299"/>
    <s v="diya62@munshi.com"/>
  </r>
  <r>
    <s v="O1005"/>
    <s v="C052"/>
    <s v="P117"/>
    <n v="45735"/>
    <n v="3"/>
    <n v="72884"/>
    <n v="364420"/>
    <n v="18"/>
    <s v="Cash on Delivery"/>
    <s v="Delivered"/>
    <n v="45856"/>
    <s v="No"/>
    <n v="123"/>
    <s v="No"/>
    <s v="Yes"/>
    <s v="C052"/>
    <s v="Vedika Sathe"/>
    <s v="nmahajan@example.net"/>
    <n v="915614978403"/>
    <s v="Kolkata"/>
    <s v="West Bengal"/>
    <n v="900343"/>
    <s v="Male"/>
    <n v="25158"/>
    <n v="44821"/>
    <s v="Fashion"/>
    <n v="3541"/>
    <s v="Single"/>
    <s v="Engineer"/>
    <n v="941717"/>
    <s v="P117"/>
    <s v="Quidem Rice"/>
    <s v="Fashion"/>
    <s v="LED"/>
    <s v="Chada, Chopra and Kothari"/>
    <n v="72884"/>
    <n v="18"/>
    <n v="95"/>
    <n v="12"/>
    <s v="India"/>
    <s v="No"/>
    <n v="4.9000000000000004"/>
    <n v="45780"/>
    <s v="Yes"/>
    <n v="9166"/>
    <n v="195"/>
    <n v="195"/>
    <s v=""/>
    <s v=""/>
    <s v=""/>
    <s v=""/>
    <s v=""/>
    <s v=""/>
    <s v=""/>
    <s v=""/>
    <s v=""/>
    <s v=""/>
    <s v=""/>
    <s v=""/>
    <s v=""/>
    <s v=""/>
    <s v=""/>
  </r>
  <r>
    <s v="O1006"/>
    <s v="C035"/>
    <s v="P158"/>
    <n v="45609"/>
    <n v="2"/>
    <n v="92731"/>
    <n v="185462"/>
    <n v="12"/>
    <s v="Credit Card"/>
    <s v="Delivered"/>
    <n v="45865"/>
    <s v="No"/>
    <n v="484"/>
    <s v="No"/>
    <s v="No"/>
    <s v="C035"/>
    <s v="Raksha Sundaram"/>
    <s v="balakrishnanwriddhish@example.net"/>
    <n v="914808613171"/>
    <s v="Ahmedabad"/>
    <s v="Gujarat"/>
    <n v="748467"/>
    <s v="Male"/>
    <n v="33485"/>
    <n v="44785"/>
    <s v="Grocery"/>
    <n v="1060"/>
    <s v="Single"/>
    <s v="Business"/>
    <n v="204520"/>
    <s v="P158"/>
    <s v="Deserunt Washing Machine"/>
    <s v="Home Appliance"/>
    <s v="Organic"/>
    <s v="Jhaveri Inc"/>
    <n v="92731"/>
    <n v="12"/>
    <n v="512"/>
    <n v="24"/>
    <s v="India"/>
    <s v="No"/>
    <n v="4.7"/>
    <n v="45644"/>
    <s v="Yes"/>
    <n v="8148"/>
    <n v="121"/>
    <n v="121"/>
    <s v=""/>
    <s v=""/>
    <s v=""/>
    <s v=""/>
    <s v=""/>
    <s v=""/>
    <s v=""/>
    <s v=""/>
    <s v=""/>
    <s v=""/>
    <s v=""/>
    <s v=""/>
    <s v=""/>
    <s v=""/>
    <s v=""/>
  </r>
  <r>
    <s v="O1007"/>
    <s v="C032"/>
    <s v="P121"/>
    <n v="45772"/>
    <n v="3"/>
    <n v="25227"/>
    <n v="126135"/>
    <n v="27"/>
    <s v="UPI"/>
    <s v="Shipped"/>
    <n v="45860"/>
    <s v="Yes"/>
    <n v="255"/>
    <s v="No"/>
    <s v="No"/>
    <s v="C032"/>
    <s v="Amaira Dhar"/>
    <s v="bhasinnoah@example.com"/>
    <n v="9471746488"/>
    <s v="Hyderabad"/>
    <s v="Telangana"/>
    <n v="719065"/>
    <s v="Female"/>
    <n v="36753"/>
    <n v="44805"/>
    <s v="Home Appliance"/>
    <n v="7012"/>
    <s v="Single"/>
    <s v="Teacher"/>
    <n v="1170201"/>
    <s v="P121"/>
    <s v="Quas Washing Machine"/>
    <s v="Grocery"/>
    <s v="Cotton"/>
    <s v="Kant, Sehgal and Prasad"/>
    <n v="25227"/>
    <n v="27"/>
    <n v="244"/>
    <n v="36"/>
    <s v="China"/>
    <s v="No"/>
    <n v="2.6"/>
    <n v="45366"/>
    <s v="No"/>
    <n v="7247"/>
    <n v="80"/>
    <n v="80"/>
    <s v="S080"/>
    <s v="Gola Group Mart"/>
    <s v="Lucknow"/>
    <s v="Uttar Pradesh"/>
    <n v="714521"/>
    <s v="Ishaan Sengupta"/>
    <n v="2010"/>
    <n v="83"/>
    <n v="8238"/>
    <n v="4.3"/>
    <s v="Yes"/>
    <n v="4564"/>
    <s v="Retail"/>
    <n v="5186892686"/>
    <s v="gardegautami@doctor.com"/>
  </r>
  <r>
    <s v="O1008"/>
    <s v="C040"/>
    <s v="P164"/>
    <n v="45511"/>
    <n v="1"/>
    <n v="61962"/>
    <n v="61962"/>
    <n v="19"/>
    <s v="Net Banking"/>
    <s v="Cancelled"/>
    <n v="45860"/>
    <s v="Yes"/>
    <n v="110"/>
    <s v="No"/>
    <s v="Yes"/>
    <s v="C040"/>
    <s v="Aadhya Andra"/>
    <s v="rmani@example.net"/>
    <n v="911759464743"/>
    <s v="Lucknow"/>
    <s v="Uttar Pradesh"/>
    <n v="713695"/>
    <s v="Male"/>
    <n v="36035"/>
    <n v="44947"/>
    <s v="Home Appliance"/>
    <n v="6715"/>
    <s v="Single"/>
    <s v="Student"/>
    <n v="716351"/>
    <s v="P164"/>
    <s v="Repellat Washing Machine"/>
    <s v="Home Appliance"/>
    <s v="LED"/>
    <s v="Luthra, Sachdeva and Prashad"/>
    <n v="61962"/>
    <n v="19"/>
    <n v="646"/>
    <n v="24"/>
    <s v="Vietnam"/>
    <s v="Yes"/>
    <n v="3.4"/>
    <n v="45461"/>
    <s v="Yes"/>
    <n v="6086"/>
    <n v="175"/>
    <n v="175"/>
    <s v=""/>
    <s v=""/>
    <s v=""/>
    <s v=""/>
    <s v=""/>
    <s v=""/>
    <s v=""/>
    <s v=""/>
    <s v=""/>
    <s v=""/>
    <s v=""/>
    <s v=""/>
    <s v=""/>
    <s v=""/>
    <s v=""/>
  </r>
  <r>
    <s v="O1009"/>
    <s v="C007"/>
    <s v="P137"/>
    <n v="45522"/>
    <n v="4"/>
    <n v="6443"/>
    <n v="32215"/>
    <n v="6"/>
    <s v="Net Banking"/>
    <s v="Pending"/>
    <n v="45865"/>
    <s v="Yes"/>
    <n v="433"/>
    <s v="Yes"/>
    <s v="No"/>
    <s v="C007"/>
    <s v="Frederick Sunder"/>
    <s v="waliajeremiah@example.org"/>
    <n v="7824896383"/>
    <s v="Jaipur"/>
    <s v="Rajasthan"/>
    <n v="657871"/>
    <s v="Male"/>
    <n v="27909"/>
    <n v="44726"/>
    <s v="Fashion"/>
    <n v="6025"/>
    <s v="Single"/>
    <s v="Engineer"/>
    <n v="296100"/>
    <s v="P137"/>
    <s v="Velit TV"/>
    <s v="Grocery"/>
    <s v="Smart"/>
    <s v="Wable-Munshi"/>
    <n v="6443"/>
    <n v="6"/>
    <n v="311"/>
    <n v="36"/>
    <s v="India"/>
    <s v="Yes"/>
    <n v="3.1"/>
    <n v="45686"/>
    <s v="Yes"/>
    <n v="7368"/>
    <n v="15"/>
    <n v="15"/>
    <s v="S015"/>
    <s v="Mukhopadhyay Ltd Mart"/>
    <s v="Chennai"/>
    <s v="Tamil Nadu"/>
    <n v="289023"/>
    <s v="Dalbir Krish"/>
    <n v="2010"/>
    <n v="41"/>
    <n v="12067"/>
    <n v="4.0999999999999996"/>
    <s v="Yes"/>
    <n v="4475"/>
    <s v="Franchise"/>
    <n v="917053457861"/>
    <s v="khuranakashish@sehgal-goel.info"/>
  </r>
  <r>
    <s v="O1010"/>
    <s v="C018"/>
    <s v="P134"/>
    <n v="45534"/>
    <n v="3"/>
    <n v="63656"/>
    <n v="254624"/>
    <n v="30"/>
    <s v="UPI"/>
    <s v="Delivered"/>
    <n v="45866"/>
    <s v="No"/>
    <n v="26"/>
    <s v="Yes"/>
    <s v="No"/>
    <s v="C018"/>
    <s v="Owen Mitra"/>
    <s v="tacharya@example.com"/>
    <n v="916995777387"/>
    <s v="Mumbai"/>
    <s v="Maharashtra"/>
    <n v="148951"/>
    <s v="Female"/>
    <n v="27585"/>
    <n v="44992"/>
    <s v="Fashion"/>
    <n v="1927"/>
    <s v="Married"/>
    <s v="Business"/>
    <n v="531680"/>
    <s v="P134"/>
    <s v="Voluptatibus Shirt"/>
    <s v="Fashion"/>
    <s v="Cotton"/>
    <s v="Jha LLC"/>
    <n v="63656"/>
    <n v="30"/>
    <n v="302"/>
    <n v="24"/>
    <s v="India"/>
    <s v="No"/>
    <n v="4.9000000000000004"/>
    <n v="45852"/>
    <s v="Yes"/>
    <n v="4697"/>
    <n v="23"/>
    <n v="23"/>
    <s v="S023"/>
    <s v="Krishnan, Som and Dua Mart"/>
    <s v="Bangalore"/>
    <s v="Karnataka"/>
    <n v="46184"/>
    <s v="Omya Cheema"/>
    <n v="2002"/>
    <n v="72"/>
    <n v="19457"/>
    <n v="3"/>
    <s v="Yes"/>
    <n v="4105"/>
    <s v="Franchise"/>
    <n v="9141173934"/>
    <s v="ishitarout@dyal-baral.net"/>
  </r>
  <r>
    <s v="O1011"/>
    <s v="C071"/>
    <s v="P137"/>
    <n v="45726"/>
    <n v="1"/>
    <n v="6443"/>
    <n v="25772"/>
    <n v="6"/>
    <s v="Cash on Delivery"/>
    <s v="Cancelled"/>
    <n v="45869"/>
    <s v="No"/>
    <n v="422"/>
    <s v="Yes"/>
    <s v="Yes"/>
    <s v="C071"/>
    <s v="Kai Sant"/>
    <s v="dashzarna@example.org"/>
    <n v="2253584143"/>
    <s v="Bangalore"/>
    <s v="Karnataka"/>
    <n v="249818"/>
    <s v="Female"/>
    <n v="37679"/>
    <n v="44551"/>
    <s v="Electronics"/>
    <n v="9232"/>
    <s v="Single"/>
    <s v="Engineer"/>
    <n v="1157269"/>
    <s v="P137"/>
    <s v="Velit TV"/>
    <s v="Grocery"/>
    <s v="Smart"/>
    <s v="Wable-Munshi"/>
    <n v="6443"/>
    <n v="6"/>
    <n v="311"/>
    <n v="36"/>
    <s v="India"/>
    <s v="Yes"/>
    <n v="3.1"/>
    <n v="45686"/>
    <s v="Yes"/>
    <n v="7368"/>
    <n v="15"/>
    <n v="15"/>
    <s v="S015"/>
    <s v="Mukhopadhyay Ltd Mart"/>
    <s v="Chennai"/>
    <s v="Tamil Nadu"/>
    <n v="289023"/>
    <s v="Dalbir Krish"/>
    <n v="2010"/>
    <n v="41"/>
    <n v="12067"/>
    <n v="4.0999999999999996"/>
    <s v="Yes"/>
    <n v="4475"/>
    <s v="Franchise"/>
    <n v="917053457861"/>
    <s v="khuranakashish@sehgal-goel.info"/>
  </r>
  <r>
    <s v="O1012"/>
    <s v="C013"/>
    <s v="P151"/>
    <n v="45510"/>
    <n v="3"/>
    <n v="46390"/>
    <n v="139170"/>
    <n v="22"/>
    <s v="Cash on Delivery"/>
    <s v="Pending"/>
    <n v="45862"/>
    <s v="Yes"/>
    <n v="101"/>
    <s v="No"/>
    <s v="Yes"/>
    <s v="C013"/>
    <s v="Raksha Mittal"/>
    <s v="mistryhemang@example.org"/>
    <n v="1182449353"/>
    <s v="Kolkata"/>
    <s v="West Bengal"/>
    <n v="874016"/>
    <s v="Male"/>
    <n v="28624"/>
    <n v="44164"/>
    <s v="Grocery"/>
    <n v="6582"/>
    <s v="Married"/>
    <s v="Doctor"/>
    <n v="755493"/>
    <s v="P151"/>
    <s v="Dolores Shirt"/>
    <s v="Grocery"/>
    <s v="LED"/>
    <s v="Tandon-Vaidya"/>
    <n v="46390"/>
    <n v="22"/>
    <n v="376"/>
    <n v="6"/>
    <s v="Vietnam"/>
    <s v="Yes"/>
    <n v="4.5"/>
    <n v="44934"/>
    <s v="Yes"/>
    <n v="5382"/>
    <n v="51"/>
    <n v="51"/>
    <s v="S051"/>
    <s v="Yogi-Krishna Mart"/>
    <s v="Kolkata"/>
    <s v="West Bengal"/>
    <n v="697357"/>
    <s v="Ayaan Subramaniam"/>
    <n v="2014"/>
    <n v="100"/>
    <n v="3782"/>
    <n v="4.2"/>
    <s v="Yes"/>
    <n v="3730"/>
    <s v="Retail"/>
    <n v="914163356588"/>
    <s v="lallyuvraj@chander-rastogi.com"/>
  </r>
  <r>
    <s v="O1013"/>
    <s v="C006"/>
    <s v="P105"/>
    <n v="45747"/>
    <n v="2"/>
    <n v="24664"/>
    <n v="73992"/>
    <n v="6"/>
    <s v="Net Banking"/>
    <s v="Cancelled"/>
    <n v="45859"/>
    <s v="Yes"/>
    <n v="310"/>
    <s v="Yes"/>
    <s v="No"/>
    <s v="C006"/>
    <s v="Adya Tella"/>
    <s v="yashicacherian@example.net"/>
    <n v="8932528809"/>
    <s v="Kolkata"/>
    <s v="West Bengal"/>
    <n v="701543"/>
    <s v="Female"/>
    <n v="23187"/>
    <n v="44776"/>
    <s v="Fashion"/>
    <n v="811"/>
    <s v="Married"/>
    <s v="Student"/>
    <n v="461779"/>
    <s v="P105"/>
    <s v="Sit Washing Machine"/>
    <s v="Grocery"/>
    <s v="Cotton"/>
    <s v="Narayan-Sarraf"/>
    <n v="24664"/>
    <n v="6"/>
    <n v="258"/>
    <n v="36"/>
    <s v="India"/>
    <s v="Yes"/>
    <n v="3.5"/>
    <n v="45278"/>
    <s v="Yes"/>
    <n v="1879"/>
    <n v="5"/>
    <n v="5"/>
    <s v="S005"/>
    <s v="Dutta Inc Mart"/>
    <s v="Ahmedabad"/>
    <s v="Gujarat"/>
    <n v="348039"/>
    <s v="Isha Ghose"/>
    <n v="2017"/>
    <n v="32"/>
    <n v="14931"/>
    <n v="3.2"/>
    <s v="Yes"/>
    <n v="2938"/>
    <s v="Retail"/>
    <n v="913955905992"/>
    <s v="waidamore@swaminathan.com"/>
  </r>
  <r>
    <s v="O1014"/>
    <s v="C079"/>
    <s v="P141"/>
    <n v="45535"/>
    <n v="2"/>
    <n v="74500"/>
    <n v="298000"/>
    <n v="11"/>
    <s v="Cash on Delivery"/>
    <s v="Pending"/>
    <n v="45855"/>
    <s v="No"/>
    <n v="259"/>
    <s v="No"/>
    <s v="No"/>
    <s v="C079"/>
    <s v="Vanya Vora"/>
    <s v="lmurthy@example.com"/>
    <n v="5854973348"/>
    <s v="Ahmedabad"/>
    <s v="Gujarat"/>
    <n v="344375"/>
    <s v="Male"/>
    <n v="33673"/>
    <n v="45111"/>
    <s v="Fashion"/>
    <n v="4992"/>
    <s v="Married"/>
    <s v="Business"/>
    <n v="1328730"/>
    <s v="P141"/>
    <s v="Cum Shirt"/>
    <s v="Fashion"/>
    <s v="Smart"/>
    <s v="Prakash Ltd"/>
    <n v="74500"/>
    <n v="11"/>
    <n v="70"/>
    <n v="12"/>
    <s v="China"/>
    <s v="Yes"/>
    <n v="3.3"/>
    <n v="44978"/>
    <s v="Yes"/>
    <n v="1047"/>
    <n v="26"/>
    <n v="26"/>
    <s v="S026"/>
    <s v="Sarma, Golla and Raghavan Mart"/>
    <s v="Hyderabad"/>
    <s v="Telangana"/>
    <n v="902771"/>
    <s v="Ridhi Batra"/>
    <n v="2008"/>
    <n v="87"/>
    <n v="3760"/>
    <n v="3.5"/>
    <s v="No"/>
    <n v="719"/>
    <s v="Outlet"/>
    <n v="914508993588"/>
    <s v="santyuvraj@pal-rajan.com"/>
  </r>
  <r>
    <s v="O1015"/>
    <s v="C061"/>
    <s v="P103"/>
    <n v="45763"/>
    <n v="3"/>
    <n v="39329"/>
    <n v="117987"/>
    <n v="12"/>
    <s v="Credit Card"/>
    <s v="Cancelled"/>
    <n v="45858"/>
    <s v="No"/>
    <n v="407"/>
    <s v="Yes"/>
    <s v="No"/>
    <s v="C061"/>
    <s v="Charles Srivastava"/>
    <s v="harshil81@example.com"/>
    <n v="912478261375"/>
    <s v="Jaipur"/>
    <s v="Rajasthan"/>
    <n v="606853"/>
    <s v="Male"/>
    <n v="31346"/>
    <n v="44281"/>
    <s v="Home Appliance"/>
    <n v="6067"/>
    <s v="Married"/>
    <s v="Engineer"/>
    <n v="1593007"/>
    <s v="P103"/>
    <s v="Expedita TV"/>
    <s v="Fashion"/>
    <s v="Smart"/>
    <s v="Tandon, Hayre and Shankar"/>
    <n v="39329"/>
    <n v="12"/>
    <n v="369"/>
    <n v="12"/>
    <s v="Vietnam"/>
    <s v="Yes"/>
    <n v="4.3"/>
    <n v="44925"/>
    <s v="Yes"/>
    <n v="5495"/>
    <n v="84"/>
    <n v="84"/>
    <s v="S084"/>
    <s v="Tank, Tailor and Gole Mart"/>
    <s v="Ahmedabad"/>
    <s v="Gujarat"/>
    <n v="430107"/>
    <s v="Sarthak Sachdeva"/>
    <n v="2012"/>
    <n v="49"/>
    <n v="18892"/>
    <n v="3.8"/>
    <s v="No"/>
    <n v="2347"/>
    <s v="Retail"/>
    <n v="558303441"/>
    <s v="charita88@ahuja-comar.com"/>
  </r>
  <r>
    <s v="O1016"/>
    <s v="C034"/>
    <s v="P184"/>
    <n v="45761"/>
    <n v="5"/>
    <n v="72067"/>
    <n v="360335"/>
    <n v="15"/>
    <s v="Debit Card"/>
    <s v="Delivered"/>
    <n v="45855"/>
    <s v="No"/>
    <n v="87"/>
    <s v="No"/>
    <s v="Yes"/>
    <s v="C034"/>
    <s v="Nandini Bansal"/>
    <s v="uchakrabarti@example.com"/>
    <n v="1680876038"/>
    <s v="Pune"/>
    <s v="Maharashtra"/>
    <n v="977034"/>
    <s v="Male"/>
    <n v="35398"/>
    <n v="44435"/>
    <s v="Electronics"/>
    <n v="3972"/>
    <s v="Single"/>
    <s v="Business"/>
    <n v="1218463"/>
    <s v="P184"/>
    <s v="Veritatis TV"/>
    <s v="Home Appliance"/>
    <s v="Cotton"/>
    <s v="Biswas PLC"/>
    <n v="72067"/>
    <n v="15"/>
    <n v="833"/>
    <n v="12"/>
    <s v="Japan"/>
    <s v="No"/>
    <n v="4.0999999999999996"/>
    <n v="45634"/>
    <s v="Yes"/>
    <n v="2034"/>
    <n v="139"/>
    <n v="139"/>
    <s v=""/>
    <s v=""/>
    <s v=""/>
    <s v=""/>
    <s v=""/>
    <s v=""/>
    <s v=""/>
    <s v=""/>
    <s v=""/>
    <s v=""/>
    <s v=""/>
    <s v=""/>
    <s v=""/>
    <s v=""/>
    <s v=""/>
  </r>
  <r>
    <s v="O1017"/>
    <s v="C088"/>
    <s v="P132"/>
    <n v="45552"/>
    <n v="1"/>
    <n v="89335"/>
    <n v="446675"/>
    <n v="29"/>
    <s v="Credit Card"/>
    <s v="Shipped"/>
    <n v="45867"/>
    <s v="Yes"/>
    <n v="225"/>
    <s v="No"/>
    <s v="No"/>
    <s v="C088"/>
    <s v="Ubika Samra"/>
    <s v="pkarpe@example.com"/>
    <n v="2431069033"/>
    <s v="Hyderabad"/>
    <s v="Telangana"/>
    <n v="190790"/>
    <s v="Female"/>
    <n v="27830"/>
    <n v="44165"/>
    <s v="Fashion"/>
    <n v="6143"/>
    <s v="Single"/>
    <s v="Student"/>
    <n v="1473490"/>
    <s v="P132"/>
    <s v="Ea Rice"/>
    <s v="Home Appliance"/>
    <s v="Cotton"/>
    <s v="Sankaran, Randhawa and Balakrishnan"/>
    <n v="89335"/>
    <n v="29"/>
    <n v="738"/>
    <n v="12"/>
    <s v="India"/>
    <s v="Yes"/>
    <n v="3.3"/>
    <n v="45712"/>
    <s v="No"/>
    <n v="1547"/>
    <n v="40"/>
    <n v="40"/>
    <s v="S040"/>
    <s v="Sarin, Malhotra and Parsa Mart"/>
    <s v="Lucknow"/>
    <s v="Uttar Pradesh"/>
    <n v="577754"/>
    <s v="Ikbal Gill"/>
    <n v="2005"/>
    <n v="52"/>
    <n v="6154"/>
    <n v="3.5"/>
    <s v="Yes"/>
    <n v="1444"/>
    <s v="Retail"/>
    <n v="9142834110"/>
    <s v="ravelsimon@lad.net"/>
  </r>
  <r>
    <s v="O1018"/>
    <s v="C020"/>
    <s v="P153"/>
    <n v="45623"/>
    <n v="2"/>
    <n v="83491"/>
    <n v="333964"/>
    <n v="5"/>
    <s v="Cash on Delivery"/>
    <s v="Cancelled"/>
    <n v="45867"/>
    <s v="Yes"/>
    <n v="361"/>
    <s v="Yes"/>
    <s v="Yes"/>
    <s v="C020"/>
    <s v="Jairaj Shan"/>
    <s v="ucchalwali@example.net"/>
    <n v="5798687277"/>
    <s v="Chennai"/>
    <s v="Tamil Nadu"/>
    <n v="348734"/>
    <s v="Male"/>
    <n v="32681"/>
    <n v="44268"/>
    <s v="Home Appliance"/>
    <n v="6226"/>
    <s v="Single"/>
    <s v="Student"/>
    <n v="1832898"/>
    <s v="P153"/>
    <s v="Quis Shirt"/>
    <s v="Electronics"/>
    <s v="Notebook"/>
    <s v="Sastry PLC"/>
    <n v="83491"/>
    <n v="5"/>
    <n v="93"/>
    <n v="12"/>
    <s v="Japan"/>
    <s v="No"/>
    <n v="3.6"/>
    <n v="45098"/>
    <s v="Yes"/>
    <n v="7063"/>
    <n v="197"/>
    <n v="197"/>
    <s v=""/>
    <s v=""/>
    <s v=""/>
    <s v=""/>
    <s v=""/>
    <s v=""/>
    <s v=""/>
    <s v=""/>
    <s v=""/>
    <s v=""/>
    <s v=""/>
    <s v=""/>
    <s v=""/>
    <s v=""/>
    <s v=""/>
  </r>
  <r>
    <s v="O1019"/>
    <s v="C072"/>
    <s v="P142"/>
    <n v="45689"/>
    <n v="4"/>
    <n v="71307"/>
    <n v="356535"/>
    <n v="13"/>
    <s v="Net Banking"/>
    <s v="Pending"/>
    <n v="45861"/>
    <s v="Yes"/>
    <n v="235"/>
    <s v="No"/>
    <s v="No"/>
    <s v="C072"/>
    <s v="Onveer Nazareth"/>
    <s v="balakrishnanfinn@example.org"/>
    <n v="9439690784"/>
    <s v="Bangalore"/>
    <s v="Karnataka"/>
    <n v="736471"/>
    <s v="Female"/>
    <n v="38863"/>
    <n v="44214"/>
    <s v="Fashion"/>
    <n v="7351"/>
    <s v="Married"/>
    <s v="Student"/>
    <n v="1135148"/>
    <s v="P142"/>
    <s v="Quaerat Shirt"/>
    <s v="Fashion"/>
    <s v="Smart"/>
    <s v="Sahota-Devi"/>
    <n v="71307"/>
    <n v="13"/>
    <n v="817"/>
    <n v="12"/>
    <s v="India"/>
    <s v="Yes"/>
    <n v="2.8"/>
    <n v="45651"/>
    <s v="No"/>
    <n v="4899"/>
    <n v="140"/>
    <n v="140"/>
    <s v=""/>
    <s v=""/>
    <s v=""/>
    <s v=""/>
    <s v=""/>
    <s v=""/>
    <s v=""/>
    <s v=""/>
    <s v=""/>
    <s v=""/>
    <s v=""/>
    <s v=""/>
    <s v=""/>
    <s v=""/>
    <s v=""/>
  </r>
  <r>
    <s v="O1020"/>
    <s v="C087"/>
    <s v="P199"/>
    <n v="45553"/>
    <n v="3"/>
    <n v="20556"/>
    <n v="102780"/>
    <n v="14"/>
    <s v="Net Banking"/>
    <s v="Shipped"/>
    <n v="45864"/>
    <s v="Yes"/>
    <n v="142"/>
    <s v="No"/>
    <s v="Yes"/>
    <s v="C087"/>
    <s v="Urmi Balay"/>
    <s v="nilima22@example.net"/>
    <n v="6567661825"/>
    <s v="Delhi"/>
    <s v="Delhi"/>
    <n v="286823"/>
    <s v="Male"/>
    <n v="21834"/>
    <n v="44098"/>
    <s v="Home Appliance"/>
    <n v="2168"/>
    <s v="Married"/>
    <s v="Engineer"/>
    <n v="1382729"/>
    <s v="P199"/>
    <s v="Natus TV"/>
    <s v="Electronics"/>
    <s v="Organic"/>
    <s v="Yadav PLC"/>
    <n v="20556"/>
    <n v="14"/>
    <n v="168"/>
    <n v="12"/>
    <s v="Vietnam"/>
    <s v="Yes"/>
    <n v="3.4"/>
    <n v="45715"/>
    <s v="No"/>
    <n v="2293"/>
    <n v="34"/>
    <n v="34"/>
    <s v="S034"/>
    <s v="Naidu PLC Mart"/>
    <s v="Jaipur"/>
    <s v="Rajasthan"/>
    <n v="947985"/>
    <s v="Eesha Vora"/>
    <n v="2018"/>
    <n v="86"/>
    <n v="3166"/>
    <n v="3.6"/>
    <s v="No"/>
    <n v="2454"/>
    <s v="Retail"/>
    <n v="912818268861"/>
    <s v="timothy35@patel-memon.com"/>
  </r>
  <r>
    <s v="O1021"/>
    <s v="C039"/>
    <s v="P199"/>
    <n v="45538"/>
    <n v="3"/>
    <n v="20556"/>
    <n v="41112"/>
    <n v="14"/>
    <s v="Net Banking"/>
    <s v="Pending"/>
    <n v="45861"/>
    <s v="No"/>
    <n v="178"/>
    <s v="No"/>
    <s v="No"/>
    <s v="C039"/>
    <s v="Chakradhar Nair"/>
    <s v="memonjagrati@example.com"/>
    <n v="2386922219"/>
    <s v="Pune"/>
    <s v="Maharashtra"/>
    <n v="937923"/>
    <s v="Male"/>
    <n v="33209"/>
    <n v="44817"/>
    <s v="Electronics"/>
    <n v="8420"/>
    <s v="Single"/>
    <s v="Doctor"/>
    <n v="343699"/>
    <s v="P199"/>
    <s v="Natus TV"/>
    <s v="Electronics"/>
    <s v="Organic"/>
    <s v="Yadav PLC"/>
    <n v="20556"/>
    <n v="14"/>
    <n v="168"/>
    <n v="12"/>
    <s v="Vietnam"/>
    <s v="Yes"/>
    <n v="3.4"/>
    <n v="45715"/>
    <s v="No"/>
    <n v="2293"/>
    <n v="34"/>
    <n v="34"/>
    <s v="S034"/>
    <s v="Naidu PLC Mart"/>
    <s v="Jaipur"/>
    <s v="Rajasthan"/>
    <n v="947985"/>
    <s v="Eesha Vora"/>
    <n v="2018"/>
    <n v="86"/>
    <n v="3166"/>
    <n v="3.6"/>
    <s v="No"/>
    <n v="2454"/>
    <s v="Retail"/>
    <n v="912818268861"/>
    <s v="timothy35@patel-memon.com"/>
  </r>
  <r>
    <s v="O1022"/>
    <s v="C016"/>
    <s v="P174"/>
    <n v="45773"/>
    <n v="5"/>
    <n v="31171"/>
    <n v="124684"/>
    <n v="22"/>
    <s v="Net Banking"/>
    <s v="Pending"/>
    <n v="45857"/>
    <s v="Yes"/>
    <n v="148"/>
    <s v="Yes"/>
    <s v="No"/>
    <s v="C016"/>
    <s v="Reyansh Rastogi"/>
    <s v="arya14@example.com"/>
    <n v="8685014294"/>
    <s v="Delhi"/>
    <s v="Delhi"/>
    <n v="196556"/>
    <s v="Male"/>
    <n v="36815"/>
    <n v="45616"/>
    <s v="Home Appliance"/>
    <n v="2721"/>
    <s v="Married"/>
    <s v="Student"/>
    <n v="333227"/>
    <s v="P174"/>
    <s v="Voluptas Laptop"/>
    <s v="Fashion"/>
    <s v="Android"/>
    <s v="Mittal and Sons"/>
    <n v="31171"/>
    <n v="22"/>
    <n v="244"/>
    <n v="24"/>
    <s v="Japan"/>
    <s v="Yes"/>
    <n v="3.4"/>
    <n v="45184"/>
    <s v="No"/>
    <n v="8565"/>
    <n v="194"/>
    <n v="194"/>
    <s v=""/>
    <s v=""/>
    <s v=""/>
    <s v=""/>
    <s v=""/>
    <s v=""/>
    <s v=""/>
    <s v=""/>
    <s v=""/>
    <s v=""/>
    <s v=""/>
    <s v=""/>
    <s v=""/>
    <s v=""/>
    <s v=""/>
  </r>
  <r>
    <s v="O1023"/>
    <s v="C092"/>
    <s v="P111"/>
    <n v="45788"/>
    <n v="3"/>
    <n v="90766"/>
    <n v="363064"/>
    <n v="14"/>
    <s v="UPI"/>
    <s v="Cancelled"/>
    <n v="45855"/>
    <s v="Yes"/>
    <n v="103"/>
    <s v="No"/>
    <s v="No"/>
    <s v="C092"/>
    <s v="Ranveer Dalal"/>
    <s v="skibe@example.net"/>
    <n v="3638546785"/>
    <s v="Pune"/>
    <s v="Maharashtra"/>
    <n v="458771"/>
    <s v="Female"/>
    <n v="33417"/>
    <n v="45022"/>
    <s v="Electronics"/>
    <n v="6982"/>
    <s v="Married"/>
    <s v="Engineer"/>
    <n v="1109164"/>
    <s v="P111"/>
    <s v="Ducimus TV"/>
    <s v="Grocery"/>
    <s v="Android"/>
    <s v="Bala, Shenoy and Kadakia"/>
    <n v="90766"/>
    <n v="14"/>
    <n v="716"/>
    <n v="36"/>
    <s v="Vietnam"/>
    <s v="No"/>
    <n v="3.6"/>
    <n v="45440"/>
    <s v="Yes"/>
    <n v="8079"/>
    <n v="200"/>
    <n v="200"/>
    <s v=""/>
    <s v=""/>
    <s v=""/>
    <s v=""/>
    <s v=""/>
    <s v=""/>
    <s v=""/>
    <s v=""/>
    <s v=""/>
    <s v=""/>
    <s v=""/>
    <s v=""/>
    <s v=""/>
    <s v=""/>
    <s v=""/>
  </r>
  <r>
    <s v="O1024"/>
    <s v="C018"/>
    <s v="P114"/>
    <n v="45619"/>
    <n v="5"/>
    <n v="54455"/>
    <n v="272275"/>
    <n v="27"/>
    <s v="Debit Card"/>
    <s v="Shipped"/>
    <n v="45865"/>
    <s v="Yes"/>
    <n v="342"/>
    <s v="Yes"/>
    <s v="Yes"/>
    <s v="C018"/>
    <s v="Owen Mitra"/>
    <s v="tacharya@example.com"/>
    <n v="916995777387"/>
    <s v="Mumbai"/>
    <s v="Maharashtra"/>
    <n v="148951"/>
    <s v="Female"/>
    <n v="27585"/>
    <n v="44992"/>
    <s v="Fashion"/>
    <n v="1927"/>
    <s v="Married"/>
    <s v="Business"/>
    <n v="531680"/>
    <s v="P114"/>
    <s v="Dolor Shirt"/>
    <s v="Electronics"/>
    <s v="Cotton"/>
    <s v="Sampath, Purohit and Borah"/>
    <n v="54455"/>
    <n v="27"/>
    <n v="507"/>
    <n v="24"/>
    <s v="Japan"/>
    <s v="Yes"/>
    <n v="3.6"/>
    <n v="45456"/>
    <s v="No"/>
    <n v="5136"/>
    <n v="158"/>
    <n v="158"/>
    <s v=""/>
    <s v=""/>
    <s v=""/>
    <s v=""/>
    <s v=""/>
    <s v=""/>
    <s v=""/>
    <s v=""/>
    <s v=""/>
    <s v=""/>
    <s v=""/>
    <s v=""/>
    <s v=""/>
    <s v=""/>
    <s v=""/>
  </r>
  <r>
    <s v="O1025"/>
    <s v="C007"/>
    <s v="P113"/>
    <n v="45594"/>
    <n v="4"/>
    <n v="77220"/>
    <n v="231660"/>
    <n v="18"/>
    <s v="Net Banking"/>
    <s v="Delivered"/>
    <n v="45867"/>
    <s v="Yes"/>
    <n v="2"/>
    <s v="Yes"/>
    <s v="No"/>
    <s v="C007"/>
    <s v="Frederick Sunder"/>
    <s v="waliajeremiah@example.org"/>
    <n v="7824896383"/>
    <s v="Jaipur"/>
    <s v="Rajasthan"/>
    <n v="657871"/>
    <s v="Male"/>
    <n v="27909"/>
    <n v="44726"/>
    <s v="Fashion"/>
    <n v="6025"/>
    <s v="Single"/>
    <s v="Engineer"/>
    <n v="296100"/>
    <s v="P113"/>
    <s v="Tempora Phone"/>
    <s v="Grocery"/>
    <s v="Smart"/>
    <s v="Khurana-Krishnan"/>
    <n v="77220"/>
    <n v="18"/>
    <n v="650"/>
    <n v="36"/>
    <s v="India"/>
    <s v="No"/>
    <n v="3.4"/>
    <n v="45782"/>
    <s v="No"/>
    <n v="6261"/>
    <n v="106"/>
    <n v="106"/>
    <s v=""/>
    <s v=""/>
    <s v=""/>
    <s v=""/>
    <s v=""/>
    <s v=""/>
    <s v=""/>
    <s v=""/>
    <s v=""/>
    <s v=""/>
    <s v=""/>
    <s v=""/>
    <s v=""/>
    <s v=""/>
    <s v=""/>
  </r>
  <r>
    <s v="O1026"/>
    <s v="C084"/>
    <s v="P161"/>
    <n v="45513"/>
    <n v="4"/>
    <n v="98254"/>
    <n v="196508"/>
    <n v="15"/>
    <s v="UPI"/>
    <s v="Pending"/>
    <n v="45861"/>
    <s v="No"/>
    <n v="330"/>
    <s v="Yes"/>
    <s v="Yes"/>
    <s v="C084"/>
    <s v="Amara Narayan"/>
    <s v="advay45@example.net"/>
    <n v="910174268414"/>
    <s v="Kolkata"/>
    <s v="West Bengal"/>
    <n v="933272"/>
    <s v="Male"/>
    <n v="33056"/>
    <n v="45188"/>
    <s v="Grocery"/>
    <n v="5455"/>
    <s v="Married"/>
    <s v="Business"/>
    <n v="783546"/>
    <s v="P161"/>
    <s v="Veritatis Washing Machine"/>
    <s v="Electronics"/>
    <s v="Cotton"/>
    <s v="Deshmukh Group"/>
    <n v="98254"/>
    <n v="15"/>
    <n v="226"/>
    <n v="24"/>
    <s v="China"/>
    <s v="Yes"/>
    <n v="3.8"/>
    <n v="44851"/>
    <s v="Yes"/>
    <n v="9694"/>
    <n v="70"/>
    <n v="70"/>
    <s v="S070"/>
    <s v="Chandran-Mital Mart"/>
    <s v="Hyderabad"/>
    <s v="Telangana"/>
    <n v="961055"/>
    <s v="Omaja Dara"/>
    <n v="2008"/>
    <n v="73"/>
    <n v="2832"/>
    <n v="4.5"/>
    <s v="Yes"/>
    <n v="3681"/>
    <s v="Franchise"/>
    <n v="919060480589"/>
    <s v="etathakkar@kant.biz"/>
  </r>
  <r>
    <s v="O1027"/>
    <s v="C084"/>
    <s v="P174"/>
    <n v="45765"/>
    <n v="2"/>
    <n v="31171"/>
    <n v="155855"/>
    <n v="22"/>
    <s v="Credit Card"/>
    <s v="Shipped"/>
    <n v="45868"/>
    <s v="No"/>
    <n v="451"/>
    <s v="Yes"/>
    <s v="Yes"/>
    <s v="C084"/>
    <s v="Amara Narayan"/>
    <s v="advay45@example.net"/>
    <n v="910174268414"/>
    <s v="Kolkata"/>
    <s v="West Bengal"/>
    <n v="933272"/>
    <s v="Male"/>
    <n v="33056"/>
    <n v="45188"/>
    <s v="Grocery"/>
    <n v="5455"/>
    <s v="Married"/>
    <s v="Business"/>
    <n v="783546"/>
    <s v="P174"/>
    <s v="Voluptas Laptop"/>
    <s v="Fashion"/>
    <s v="Android"/>
    <s v="Mittal and Sons"/>
    <n v="31171"/>
    <n v="22"/>
    <n v="244"/>
    <n v="24"/>
    <s v="Japan"/>
    <s v="Yes"/>
    <n v="3.4"/>
    <n v="45184"/>
    <s v="No"/>
    <n v="8565"/>
    <n v="194"/>
    <n v="194"/>
    <s v=""/>
    <s v=""/>
    <s v=""/>
    <s v=""/>
    <s v=""/>
    <s v=""/>
    <s v=""/>
    <s v=""/>
    <s v=""/>
    <s v=""/>
    <s v=""/>
    <s v=""/>
    <s v=""/>
    <s v=""/>
    <s v=""/>
  </r>
  <r>
    <s v="O1028"/>
    <s v="C051"/>
    <s v="P164"/>
    <n v="45732"/>
    <n v="2"/>
    <n v="61962"/>
    <n v="185886"/>
    <n v="19"/>
    <s v="Credit Card"/>
    <s v="Delivered"/>
    <n v="45856"/>
    <s v="No"/>
    <n v="290"/>
    <s v="Yes"/>
    <s v="No"/>
    <s v="C051"/>
    <s v="Nandini Boase"/>
    <s v="azaanchand@example.net"/>
    <n v="3667525459"/>
    <s v="Delhi"/>
    <s v="Delhi"/>
    <n v="22901"/>
    <s v="Female"/>
    <n v="28511"/>
    <n v="45404"/>
    <s v="Home Appliance"/>
    <n v="7141"/>
    <s v="Single"/>
    <s v="Engineer"/>
    <n v="846464"/>
    <s v="P164"/>
    <s v="Repellat Washing Machine"/>
    <s v="Home Appliance"/>
    <s v="LED"/>
    <s v="Luthra, Sachdeva and Prashad"/>
    <n v="61962"/>
    <n v="19"/>
    <n v="646"/>
    <n v="24"/>
    <s v="Vietnam"/>
    <s v="Yes"/>
    <n v="3.4"/>
    <n v="45461"/>
    <s v="Yes"/>
    <n v="6086"/>
    <n v="175"/>
    <n v="175"/>
    <s v=""/>
    <s v=""/>
    <s v=""/>
    <s v=""/>
    <s v=""/>
    <s v=""/>
    <s v=""/>
    <s v=""/>
    <s v=""/>
    <s v=""/>
    <s v=""/>
    <s v=""/>
    <s v=""/>
    <s v=""/>
    <s v=""/>
  </r>
  <r>
    <s v="O1029"/>
    <s v="C037"/>
    <s v="P159"/>
    <n v="45681"/>
    <n v="5"/>
    <n v="41533"/>
    <n v="207665"/>
    <n v="23"/>
    <s v="Net Banking"/>
    <s v="Shipped"/>
    <n v="45866"/>
    <s v="No"/>
    <n v="139"/>
    <s v="Yes"/>
    <s v="Yes"/>
    <s v="C037"/>
    <s v="Ekanta Gulati"/>
    <s v="leelakaur@example.com"/>
    <n v="915766270289"/>
    <s v="Ahmedabad"/>
    <s v="Gujarat"/>
    <n v="171870"/>
    <s v="Male"/>
    <n v="25331"/>
    <n v="45301"/>
    <s v="Home Appliance"/>
    <n v="4961"/>
    <s v="Single"/>
    <s v="Engineer"/>
    <n v="1414629"/>
    <s v="P159"/>
    <s v="Laudantium Washing Machine"/>
    <s v="Electronics"/>
    <s v="LED"/>
    <s v="Mand, Yohannan and Ganguly"/>
    <n v="41533"/>
    <n v="23"/>
    <n v="439"/>
    <n v="36"/>
    <s v="Japan"/>
    <s v="No"/>
    <n v="2.8"/>
    <n v="45261"/>
    <s v="Yes"/>
    <n v="6322"/>
    <n v="199"/>
    <n v="199"/>
    <s v=""/>
    <s v=""/>
    <s v=""/>
    <s v=""/>
    <s v=""/>
    <s v=""/>
    <s v=""/>
    <s v=""/>
    <s v=""/>
    <s v=""/>
    <s v=""/>
    <s v=""/>
    <s v=""/>
    <s v=""/>
    <s v=""/>
  </r>
  <r>
    <s v="O1030"/>
    <s v="C043"/>
    <s v="P121"/>
    <n v="45687"/>
    <n v="4"/>
    <n v="25227"/>
    <n v="75681"/>
    <n v="27"/>
    <s v="Debit Card"/>
    <s v="Delivered"/>
    <n v="45863"/>
    <s v="No"/>
    <n v="404"/>
    <s v="No"/>
    <s v="Yes"/>
    <s v="C043"/>
    <s v="Jatin Sha"/>
    <s v="adweta96@example.net"/>
    <n v="1370985931"/>
    <s v="Kolkata"/>
    <s v="West Bengal"/>
    <n v="461200"/>
    <s v="Male"/>
    <n v="29313"/>
    <n v="45558"/>
    <s v="Electronics"/>
    <n v="7608"/>
    <s v="Single"/>
    <s v="Engineer"/>
    <n v="1327501"/>
    <s v="P121"/>
    <s v="Quas Washing Machine"/>
    <s v="Grocery"/>
    <s v="Cotton"/>
    <s v="Kant, Sehgal and Prasad"/>
    <n v="25227"/>
    <n v="27"/>
    <n v="244"/>
    <n v="36"/>
    <s v="China"/>
    <s v="No"/>
    <n v="2.6"/>
    <n v="45366"/>
    <s v="No"/>
    <n v="7247"/>
    <n v="80"/>
    <n v="80"/>
    <s v="S080"/>
    <s v="Gola Group Mart"/>
    <s v="Lucknow"/>
    <s v="Uttar Pradesh"/>
    <n v="714521"/>
    <s v="Ishaan Sengupta"/>
    <n v="2010"/>
    <n v="83"/>
    <n v="8238"/>
    <n v="4.3"/>
    <s v="Yes"/>
    <n v="4564"/>
    <s v="Retail"/>
    <n v="5186892686"/>
    <s v="gardegautami@doctor.com"/>
  </r>
  <r>
    <s v="O1031"/>
    <s v="C023"/>
    <s v="P179"/>
    <n v="45510"/>
    <n v="4"/>
    <n v="59299"/>
    <n v="237196"/>
    <n v="24"/>
    <s v="Cash on Delivery"/>
    <s v="Pending"/>
    <n v="45867"/>
    <s v="Yes"/>
    <n v="205"/>
    <s v="Yes"/>
    <s v="Yes"/>
    <s v="C023"/>
    <s v="Fiyaz Sangha"/>
    <s v="triyagopal@example.org"/>
    <n v="6537556464"/>
    <s v="Ahmedabad"/>
    <s v="Gujarat"/>
    <n v="708053"/>
    <s v="Male"/>
    <n v="37907"/>
    <n v="44241"/>
    <s v="Home Appliance"/>
    <n v="2203"/>
    <s v="Married"/>
    <s v="Student"/>
    <n v="546296"/>
    <s v="P179"/>
    <s v="Delectus Laptop"/>
    <s v="Home Appliance"/>
    <s v="Android"/>
    <s v="Kara, Venkataraman and Saxena"/>
    <n v="59299"/>
    <n v="24"/>
    <n v="5"/>
    <n v="6"/>
    <s v="India"/>
    <s v="No"/>
    <n v="3"/>
    <n v="44773"/>
    <s v="Yes"/>
    <n v="9992"/>
    <n v="63"/>
    <n v="63"/>
    <s v="S063"/>
    <s v="Misra, Issac and Patel Mart"/>
    <s v="Delhi"/>
    <s v="Delhi"/>
    <n v="313650"/>
    <s v="Anya Dar"/>
    <n v="2012"/>
    <n v="92"/>
    <n v="14980"/>
    <n v="3.3"/>
    <s v="Yes"/>
    <n v="2033"/>
    <s v="Franchise"/>
    <n v="3009792513"/>
    <s v="xalakchand@nigam.com"/>
  </r>
  <r>
    <s v="O1032"/>
    <s v="C018"/>
    <s v="P162"/>
    <n v="45822"/>
    <n v="3"/>
    <n v="95839"/>
    <n v="191678"/>
    <n v="25"/>
    <s v="Credit Card"/>
    <s v="Pending"/>
    <n v="45868"/>
    <s v="No"/>
    <n v="120"/>
    <s v="No"/>
    <s v="No"/>
    <s v="C018"/>
    <s v="Owen Mitra"/>
    <s v="tacharya@example.com"/>
    <n v="916995777387"/>
    <s v="Mumbai"/>
    <s v="Maharashtra"/>
    <n v="148951"/>
    <s v="Female"/>
    <n v="27585"/>
    <n v="44992"/>
    <s v="Fashion"/>
    <n v="1927"/>
    <s v="Married"/>
    <s v="Business"/>
    <n v="531680"/>
    <s v="P162"/>
    <s v="Harum Phone"/>
    <s v="Home Appliance"/>
    <s v="Cotton"/>
    <s v="Date, Deo and Krish"/>
    <n v="95839"/>
    <n v="25"/>
    <n v="834"/>
    <n v="12"/>
    <s v="China"/>
    <s v="Yes"/>
    <n v="2.9"/>
    <n v="44986"/>
    <s v="Yes"/>
    <n v="3843"/>
    <n v="129"/>
    <n v="129"/>
    <s v=""/>
    <s v=""/>
    <s v=""/>
    <s v=""/>
    <s v=""/>
    <s v=""/>
    <s v=""/>
    <s v=""/>
    <s v=""/>
    <s v=""/>
    <s v=""/>
    <s v=""/>
    <s v=""/>
    <s v=""/>
    <s v=""/>
  </r>
  <r>
    <s v="O1033"/>
    <s v="C043"/>
    <s v="P139"/>
    <n v="45553"/>
    <n v="5"/>
    <n v="49066"/>
    <n v="245330"/>
    <n v="11"/>
    <s v="Credit Card"/>
    <s v="Pending"/>
    <n v="45863"/>
    <s v="No"/>
    <n v="354"/>
    <s v="Yes"/>
    <s v="Yes"/>
    <s v="C043"/>
    <s v="Jatin Sha"/>
    <s v="adweta96@example.net"/>
    <n v="1370985931"/>
    <s v="Kolkata"/>
    <s v="West Bengal"/>
    <n v="461200"/>
    <s v="Male"/>
    <n v="29313"/>
    <n v="45558"/>
    <s v="Electronics"/>
    <n v="7608"/>
    <s v="Single"/>
    <s v="Engineer"/>
    <n v="1327501"/>
    <s v="P139"/>
    <s v="Officia TV"/>
    <s v="Fashion"/>
    <s v="Notebook"/>
    <s v="Gera, Mishra and Chad"/>
    <n v="49066"/>
    <n v="11"/>
    <n v="454"/>
    <n v="36"/>
    <s v="China"/>
    <s v="No"/>
    <n v="2.7"/>
    <n v="45803"/>
    <s v="No"/>
    <n v="9921"/>
    <n v="191"/>
    <n v="191"/>
    <s v=""/>
    <s v=""/>
    <s v=""/>
    <s v=""/>
    <s v=""/>
    <s v=""/>
    <s v=""/>
    <s v=""/>
    <s v=""/>
    <s v=""/>
    <s v=""/>
    <s v=""/>
    <s v=""/>
    <s v=""/>
    <s v=""/>
  </r>
  <r>
    <s v="O1034"/>
    <s v="C086"/>
    <s v="P116"/>
    <n v="45550"/>
    <n v="4"/>
    <n v="35503"/>
    <n v="106509"/>
    <n v="22"/>
    <s v="Debit Card"/>
    <s v="Cancelled"/>
    <n v="45861"/>
    <s v="No"/>
    <n v="353"/>
    <s v="Yes"/>
    <s v="No"/>
    <s v="C086"/>
    <s v="Yashvi Sehgal"/>
    <s v="settykevin@example.net"/>
    <n v="7908740640"/>
    <s v="Kolkata"/>
    <s v="West Bengal"/>
    <n v="910651"/>
    <s v="Male"/>
    <n v="35198"/>
    <n v="44215"/>
    <s v="Electronics"/>
    <n v="759"/>
    <s v="Single"/>
    <s v="Doctor"/>
    <n v="618089"/>
    <s v="P116"/>
    <s v="Voluptate TV"/>
    <s v="Grocery"/>
    <s v="Smart"/>
    <s v="Bansal-Parsa"/>
    <n v="35503"/>
    <n v="22"/>
    <n v="134"/>
    <n v="24"/>
    <s v="Japan"/>
    <s v="No"/>
    <n v="2.8"/>
    <n v="45848"/>
    <s v="Yes"/>
    <n v="3595"/>
    <n v="128"/>
    <n v="128"/>
    <s v=""/>
    <s v=""/>
    <s v=""/>
    <s v=""/>
    <s v=""/>
    <s v=""/>
    <s v=""/>
    <s v=""/>
    <s v=""/>
    <s v=""/>
    <s v=""/>
    <s v=""/>
    <s v=""/>
    <s v=""/>
    <s v=""/>
  </r>
  <r>
    <s v="O1035"/>
    <s v="C048"/>
    <s v="P179"/>
    <n v="45789"/>
    <n v="2"/>
    <n v="59299"/>
    <n v="118598"/>
    <n v="24"/>
    <s v="Debit Card"/>
    <s v="Cancelled"/>
    <n v="45857"/>
    <s v="Yes"/>
    <n v="232"/>
    <s v="No"/>
    <s v="No"/>
    <s v="C048"/>
    <s v="Sudiksha Tiwari"/>
    <s v="ychaudhary@example.net"/>
    <n v="918367365766"/>
    <s v="Chennai"/>
    <s v="Tamil Nadu"/>
    <n v="565452"/>
    <s v="Female"/>
    <n v="38819"/>
    <n v="45501"/>
    <s v="Fashion"/>
    <n v="932"/>
    <s v="Single"/>
    <s v="Business"/>
    <n v="1939269"/>
    <s v="P179"/>
    <s v="Delectus Laptop"/>
    <s v="Home Appliance"/>
    <s v="Android"/>
    <s v="Kara, Venkataraman and Saxena"/>
    <n v="59299"/>
    <n v="24"/>
    <n v="5"/>
    <n v="6"/>
    <s v="India"/>
    <s v="No"/>
    <n v="3"/>
    <n v="44773"/>
    <s v="Yes"/>
    <n v="9992"/>
    <n v="63"/>
    <n v="63"/>
    <s v="S063"/>
    <s v="Misra, Issac and Patel Mart"/>
    <s v="Delhi"/>
    <s v="Delhi"/>
    <n v="313650"/>
    <s v="Anya Dar"/>
    <n v="2012"/>
    <n v="92"/>
    <n v="14980"/>
    <n v="3.3"/>
    <s v="Yes"/>
    <n v="2033"/>
    <s v="Franchise"/>
    <n v="3009792513"/>
    <s v="xalakchand@nigam.com"/>
  </r>
  <r>
    <s v="O1036"/>
    <s v="C090"/>
    <s v="P171"/>
    <n v="45836"/>
    <n v="4"/>
    <n v="40983"/>
    <n v="204915"/>
    <n v="10"/>
    <s v="Debit Card"/>
    <s v="Shipped"/>
    <n v="45868"/>
    <s v="Yes"/>
    <n v="269"/>
    <s v="No"/>
    <s v="No"/>
    <s v="C090"/>
    <s v="Champak Padmanabhan"/>
    <s v="uvohra@example.net"/>
    <n v="6246287334"/>
    <s v="Jaipur"/>
    <s v="Rajasthan"/>
    <n v="708668"/>
    <s v="Female"/>
    <n v="34921"/>
    <n v="44444"/>
    <s v="Home Appliance"/>
    <n v="1345"/>
    <s v="Single"/>
    <s v="Engineer"/>
    <n v="1662119"/>
    <s v="P171"/>
    <s v="Placeat TV"/>
    <s v="Fashion"/>
    <s v="Cotton"/>
    <s v="Bava-Batra"/>
    <n v="40983"/>
    <n v="10"/>
    <n v="973"/>
    <n v="12"/>
    <s v="Vietnam"/>
    <s v="No"/>
    <n v="3"/>
    <n v="44913"/>
    <s v="Yes"/>
    <n v="3539"/>
    <n v="43"/>
    <n v="43"/>
    <s v="S043"/>
    <s v="Varty Group Mart"/>
    <s v="Hyderabad"/>
    <s v="Telangana"/>
    <n v="577908"/>
    <s v="Ria Gandhi"/>
    <n v="2013"/>
    <n v="97"/>
    <n v="11483"/>
    <n v="3.5"/>
    <s v="Yes"/>
    <n v="3554"/>
    <s v="Retail"/>
    <n v="911843222591"/>
    <s v="oeshinarayanan@comar.info"/>
  </r>
  <r>
    <s v="O1037"/>
    <s v="C010"/>
    <s v="P173"/>
    <n v="45750"/>
    <n v="1"/>
    <n v="22197"/>
    <n v="22197"/>
    <n v="28"/>
    <s v="Cash on Delivery"/>
    <s v="Shipped"/>
    <n v="45857"/>
    <s v="Yes"/>
    <n v="84"/>
    <s v="No"/>
    <s v="No"/>
    <s v="C010"/>
    <s v="Chandresh Zachariah"/>
    <s v="chanderwarjas@example.org"/>
    <n v="7736026064"/>
    <s v="Chennai"/>
    <s v="Tamil Nadu"/>
    <n v="468723"/>
    <s v="Male"/>
    <n v="29122"/>
    <n v="44704"/>
    <s v="Home Appliance"/>
    <n v="8851"/>
    <s v="Single"/>
    <s v="Doctor"/>
    <n v="1169429"/>
    <s v="P173"/>
    <s v="Nulla Laptop"/>
    <s v="Home Appliance"/>
    <s v="Organic"/>
    <s v="Acharya-Sangha"/>
    <n v="22197"/>
    <n v="28"/>
    <n v="448"/>
    <n v="6"/>
    <s v="Japan"/>
    <s v="No"/>
    <n v="4.2"/>
    <n v="45073"/>
    <s v="Yes"/>
    <n v="8278"/>
    <n v="59"/>
    <n v="59"/>
    <s v="S059"/>
    <s v="Walla, Mukherjee and Palan Mart"/>
    <s v="Ahmedabad"/>
    <s v="Gujarat"/>
    <n v="831745"/>
    <s v="Abha Dugal"/>
    <n v="2003"/>
    <n v="22"/>
    <n v="4979"/>
    <n v="3"/>
    <s v="Yes"/>
    <n v="1570"/>
    <s v="Retail"/>
    <n v="82547807"/>
    <s v="amistry@master-kashyap.com"/>
  </r>
  <r>
    <s v="O1038"/>
    <s v="C015"/>
    <s v="P188"/>
    <n v="45577"/>
    <n v="2"/>
    <n v="56140"/>
    <n v="280700"/>
    <n v="7"/>
    <s v="Net Banking"/>
    <s v="Delivered"/>
    <n v="45867"/>
    <s v="No"/>
    <n v="414"/>
    <s v="Yes"/>
    <s v="No"/>
    <s v="C015"/>
    <s v="Harshil Pandya"/>
    <s v="pdubey@example.org"/>
    <n v="916025634216"/>
    <s v="Kolkata"/>
    <s v="West Bengal"/>
    <n v="733754"/>
    <s v="Male"/>
    <n v="27404"/>
    <n v="44720"/>
    <s v="Home Appliance"/>
    <n v="8448"/>
    <s v="Married"/>
    <s v="Engineer"/>
    <n v="1784990"/>
    <s v="P188"/>
    <s v="Molestiae TV"/>
    <s v="Fashion"/>
    <s v="Notebook"/>
    <s v="Sanghvi-Murty"/>
    <n v="56140"/>
    <n v="7"/>
    <n v="440"/>
    <n v="12"/>
    <s v="Vietnam"/>
    <s v="No"/>
    <n v="2.8"/>
    <n v="44976"/>
    <s v="No"/>
    <n v="5844"/>
    <n v="55"/>
    <n v="55"/>
    <s v="S055"/>
    <s v="Raj-Hayre Mart"/>
    <s v="Kolkata"/>
    <s v="West Bengal"/>
    <n v="270267"/>
    <s v="Zansi Walla"/>
    <n v="2013"/>
    <n v="20"/>
    <n v="18561"/>
    <n v="3.7"/>
    <s v="Yes"/>
    <n v="4202"/>
    <s v="Franchise"/>
    <n v="5744890612"/>
    <s v="kaleaachal@char-sengupta.com"/>
  </r>
  <r>
    <s v="O1039"/>
    <s v="C017"/>
    <s v="P166"/>
    <n v="45489"/>
    <n v="4"/>
    <n v="85937"/>
    <n v="343748"/>
    <n v="11"/>
    <s v="Cash on Delivery"/>
    <s v="Delivered"/>
    <n v="45856"/>
    <s v="No"/>
    <n v="344"/>
    <s v="No"/>
    <s v="Yes"/>
    <s v="C017"/>
    <s v="Lekha Gupta"/>
    <s v="chaitanya60@example.net"/>
    <n v="3561595148"/>
    <s v="Jaipur"/>
    <s v="Rajasthan"/>
    <n v="656482"/>
    <s v="Female"/>
    <n v="26516"/>
    <n v="45334"/>
    <s v="Grocery"/>
    <n v="8769"/>
    <s v="Married"/>
    <s v="Student"/>
    <n v="224077"/>
    <s v="P166"/>
    <s v="Voluptate Washing Machine"/>
    <s v="Electronics"/>
    <s v="Organic"/>
    <s v="Sha-Sura"/>
    <n v="85937"/>
    <n v="11"/>
    <n v="329"/>
    <n v="36"/>
    <s v="China"/>
    <s v="Yes"/>
    <n v="3.6"/>
    <n v="45267"/>
    <s v="No"/>
    <n v="2382"/>
    <n v="122"/>
    <n v="122"/>
    <s v=""/>
    <s v=""/>
    <s v=""/>
    <s v=""/>
    <s v=""/>
    <s v=""/>
    <s v=""/>
    <s v=""/>
    <s v=""/>
    <s v=""/>
    <s v=""/>
    <s v=""/>
    <s v=""/>
    <s v=""/>
    <s v=""/>
  </r>
  <r>
    <s v="O1040"/>
    <s v="C051"/>
    <s v="P133"/>
    <n v="45822"/>
    <n v="1"/>
    <n v="12313"/>
    <n v="24626"/>
    <n v="14"/>
    <s v="Cash on Delivery"/>
    <s v="Delivered"/>
    <n v="45855"/>
    <s v="Yes"/>
    <n v="216"/>
    <s v="No"/>
    <s v="Yes"/>
    <s v="C051"/>
    <s v="Nandini Boase"/>
    <s v="azaanchand@example.net"/>
    <n v="3667525459"/>
    <s v="Delhi"/>
    <s v="Delhi"/>
    <n v="22901"/>
    <s v="Female"/>
    <n v="28511"/>
    <n v="45404"/>
    <s v="Home Appliance"/>
    <n v="7141"/>
    <s v="Single"/>
    <s v="Engineer"/>
    <n v="846464"/>
    <s v="P133"/>
    <s v="Eius Laptop"/>
    <s v="Fashion"/>
    <s v="Smart"/>
    <s v="Sanghvi-Ramachandran"/>
    <n v="12313"/>
    <n v="14"/>
    <n v="334"/>
    <n v="36"/>
    <s v="China"/>
    <s v="Yes"/>
    <n v="2.8"/>
    <n v="44765"/>
    <s v="No"/>
    <n v="9698"/>
    <n v="190"/>
    <n v="190"/>
    <s v=""/>
    <s v=""/>
    <s v=""/>
    <s v=""/>
    <s v=""/>
    <s v=""/>
    <s v=""/>
    <s v=""/>
    <s v=""/>
    <s v=""/>
    <s v=""/>
    <s v=""/>
    <s v=""/>
    <s v=""/>
    <s v=""/>
  </r>
  <r>
    <s v="O1041"/>
    <s v="C070"/>
    <s v="P108"/>
    <n v="45583"/>
    <n v="1"/>
    <n v="72850"/>
    <n v="291400"/>
    <n v="7"/>
    <s v="Credit Card"/>
    <s v="Pending"/>
    <n v="45856"/>
    <s v="No"/>
    <n v="92"/>
    <s v="Yes"/>
    <s v="No"/>
    <s v="C070"/>
    <s v="Jalsa Pillay"/>
    <s v="ndayal@example.org"/>
    <n v="914678669125"/>
    <s v="Jaipur"/>
    <s v="Rajasthan"/>
    <n v="778528"/>
    <s v="Male"/>
    <n v="37650"/>
    <n v="45854"/>
    <s v="Home Appliance"/>
    <n v="190"/>
    <s v="Single"/>
    <s v="Business"/>
    <n v="658943"/>
    <s v="P108"/>
    <s v="Nam Shirt"/>
    <s v="Home Appliance"/>
    <s v="Smart"/>
    <s v="Manne-Swaminathan"/>
    <n v="72850"/>
    <n v="7"/>
    <n v="160"/>
    <n v="6"/>
    <s v="Japan"/>
    <s v="No"/>
    <n v="4.2"/>
    <n v="45653"/>
    <s v="No"/>
    <n v="5772"/>
    <n v="181"/>
    <n v="181"/>
    <s v=""/>
    <s v=""/>
    <s v=""/>
    <s v=""/>
    <s v=""/>
    <s v=""/>
    <s v=""/>
    <s v=""/>
    <s v=""/>
    <s v=""/>
    <s v=""/>
    <s v=""/>
    <s v=""/>
    <s v=""/>
    <s v=""/>
  </r>
  <r>
    <s v="O1042"/>
    <s v="C048"/>
    <s v="P149"/>
    <n v="45672"/>
    <n v="4"/>
    <n v="12719"/>
    <n v="50876"/>
    <n v="18"/>
    <s v="Net Banking"/>
    <s v="Delivered"/>
    <n v="45863"/>
    <s v="Yes"/>
    <n v="334"/>
    <s v="No"/>
    <s v="Yes"/>
    <s v="C048"/>
    <s v="Sudiksha Tiwari"/>
    <s v="ychaudhary@example.net"/>
    <n v="918367365766"/>
    <s v="Chennai"/>
    <s v="Tamil Nadu"/>
    <n v="565452"/>
    <s v="Female"/>
    <n v="38819"/>
    <n v="45501"/>
    <s v="Fashion"/>
    <n v="932"/>
    <s v="Single"/>
    <s v="Business"/>
    <n v="1939269"/>
    <s v="P149"/>
    <s v="Doloremque TV"/>
    <s v="Electronics"/>
    <s v="LED"/>
    <s v="Balasubramanian and Sons"/>
    <n v="12719"/>
    <n v="18"/>
    <n v="98"/>
    <n v="24"/>
    <s v="China"/>
    <s v="Yes"/>
    <n v="4"/>
    <n v="45212"/>
    <s v="No"/>
    <n v="3003"/>
    <n v="162"/>
    <n v="162"/>
    <s v=""/>
    <s v=""/>
    <s v=""/>
    <s v=""/>
    <s v=""/>
    <s v=""/>
    <s v=""/>
    <s v=""/>
    <s v=""/>
    <s v=""/>
    <s v=""/>
    <s v=""/>
    <s v=""/>
    <s v=""/>
    <s v=""/>
  </r>
  <r>
    <s v="O1043"/>
    <s v="C023"/>
    <s v="P169"/>
    <n v="45637"/>
    <n v="4"/>
    <n v="79497"/>
    <n v="397485"/>
    <n v="9"/>
    <s v="Debit Card"/>
    <s v="Shipped"/>
    <n v="45858"/>
    <s v="Yes"/>
    <n v="387"/>
    <s v="Yes"/>
    <s v="No"/>
    <s v="C023"/>
    <s v="Fiyaz Sangha"/>
    <s v="triyagopal@example.org"/>
    <n v="6537556464"/>
    <s v="Ahmedabad"/>
    <s v="Gujarat"/>
    <n v="708053"/>
    <s v="Male"/>
    <n v="37907"/>
    <n v="44241"/>
    <s v="Home Appliance"/>
    <n v="2203"/>
    <s v="Married"/>
    <s v="Student"/>
    <n v="546296"/>
    <s v="P169"/>
    <s v="Esse Laptop"/>
    <s v="Fashion"/>
    <s v="Notebook"/>
    <s v="Kakar-Talwar"/>
    <n v="79497"/>
    <n v="9"/>
    <n v="341"/>
    <n v="6"/>
    <s v="China"/>
    <s v="No"/>
    <n v="3.3"/>
    <n v="45176"/>
    <s v="No"/>
    <n v="3113"/>
    <n v="65"/>
    <n v="65"/>
    <s v="S065"/>
    <s v="Dubey, Sengupta and Merchant Mart"/>
    <s v="Jaipur"/>
    <s v="Rajasthan"/>
    <n v="857086"/>
    <s v="Anirudh Patla"/>
    <n v="2017"/>
    <n v="66"/>
    <n v="2998"/>
    <n v="3.2"/>
    <s v="No"/>
    <n v="1624"/>
    <s v="Franchise"/>
    <n v="3518638782"/>
    <s v="ekantika65@char.com"/>
  </r>
  <r>
    <s v="O1044"/>
    <s v="C060"/>
    <s v="P187"/>
    <n v="45558"/>
    <n v="5"/>
    <n v="52931"/>
    <n v="211724"/>
    <n v="28"/>
    <s v="Cash on Delivery"/>
    <s v="Cancelled"/>
    <n v="45855"/>
    <s v="Yes"/>
    <n v="126"/>
    <s v="No"/>
    <s v="No"/>
    <s v="C060"/>
    <s v="Caleb Roy"/>
    <s v="wazir79@example.com"/>
    <n v="7383473597"/>
    <s v="Kolkata"/>
    <s v="West Bengal"/>
    <n v="468862"/>
    <s v="Female"/>
    <n v="26711"/>
    <n v="44457"/>
    <s v="Electronics"/>
    <n v="6411"/>
    <s v="Single"/>
    <s v="Teacher"/>
    <n v="293085"/>
    <s v="P187"/>
    <s v="Commodi Phone"/>
    <s v="Electronics"/>
    <s v="Android"/>
    <s v="Dey Inc"/>
    <n v="52931"/>
    <n v="28"/>
    <n v="450"/>
    <n v="36"/>
    <s v="Vietnam"/>
    <s v="Yes"/>
    <n v="3.7"/>
    <n v="45674"/>
    <s v="No"/>
    <n v="7019"/>
    <n v="60"/>
    <n v="60"/>
    <s v="S060"/>
    <s v="Prakash, Gulati and Sabharwal Mart"/>
    <s v="Jaipur"/>
    <s v="Rajasthan"/>
    <n v="632663"/>
    <s v="Fariq Sami"/>
    <n v="2011"/>
    <n v="92"/>
    <n v="3753"/>
    <n v="4.2"/>
    <s v="No"/>
    <n v="1114"/>
    <s v="Retail"/>
    <n v="3894484631"/>
    <s v="labanmann@shah.info"/>
  </r>
  <r>
    <s v="O1045"/>
    <s v="C020"/>
    <s v="P136"/>
    <n v="45703"/>
    <n v="2"/>
    <n v="31147"/>
    <n v="31147"/>
    <n v="20"/>
    <s v="Credit Card"/>
    <s v="Cancelled"/>
    <n v="45865"/>
    <s v="Yes"/>
    <n v="123"/>
    <s v="Yes"/>
    <s v="Yes"/>
    <s v="C020"/>
    <s v="Jairaj Shan"/>
    <s v="ucchalwali@example.net"/>
    <n v="5798687277"/>
    <s v="Chennai"/>
    <s v="Tamil Nadu"/>
    <n v="348734"/>
    <s v="Male"/>
    <n v="32681"/>
    <n v="44268"/>
    <s v="Home Appliance"/>
    <n v="6226"/>
    <s v="Single"/>
    <s v="Student"/>
    <n v="1832898"/>
    <s v="P136"/>
    <s v="Itaque TV"/>
    <s v="Fashion"/>
    <s v="Notebook"/>
    <s v="Shankar Inc"/>
    <n v="31147"/>
    <n v="20"/>
    <n v="25"/>
    <n v="24"/>
    <s v="China"/>
    <s v="Yes"/>
    <n v="4.0999999999999996"/>
    <n v="45166"/>
    <s v="No"/>
    <n v="5952"/>
    <n v="200"/>
    <n v="200"/>
    <s v=""/>
    <s v=""/>
    <s v=""/>
    <s v=""/>
    <s v=""/>
    <s v=""/>
    <s v=""/>
    <s v=""/>
    <s v=""/>
    <s v=""/>
    <s v=""/>
    <s v=""/>
    <s v=""/>
    <s v=""/>
    <s v=""/>
  </r>
  <r>
    <s v="O1046"/>
    <s v="C013"/>
    <s v="P177"/>
    <n v="45576"/>
    <n v="1"/>
    <n v="29602"/>
    <n v="118408"/>
    <n v="19"/>
    <s v="Cash on Delivery"/>
    <s v="Delivered"/>
    <n v="45862"/>
    <s v="Yes"/>
    <n v="379"/>
    <s v="Yes"/>
    <s v="No"/>
    <s v="C013"/>
    <s v="Raksha Mittal"/>
    <s v="mistryhemang@example.org"/>
    <n v="1182449353"/>
    <s v="Kolkata"/>
    <s v="West Bengal"/>
    <n v="874016"/>
    <s v="Male"/>
    <n v="28624"/>
    <n v="44164"/>
    <s v="Grocery"/>
    <n v="6582"/>
    <s v="Married"/>
    <s v="Doctor"/>
    <n v="755493"/>
    <s v="P177"/>
    <s v="Inventore Washing Machine"/>
    <s v="Home Appliance"/>
    <s v="LED"/>
    <s v="Kaur, Sanghvi and Chand"/>
    <n v="29602"/>
    <n v="19"/>
    <n v="905"/>
    <n v="24"/>
    <s v="India"/>
    <s v="No"/>
    <n v="2.6"/>
    <n v="45852"/>
    <s v="No"/>
    <n v="4863"/>
    <n v="33"/>
    <n v="33"/>
    <s v="S033"/>
    <s v="Savant and Sons Mart"/>
    <s v="Chennai"/>
    <s v="Tamil Nadu"/>
    <n v="989334"/>
    <s v="Peter Borde"/>
    <n v="2002"/>
    <n v="70"/>
    <n v="7658"/>
    <n v="4.9000000000000004"/>
    <s v="Yes"/>
    <n v="4894"/>
    <s v="Franchise"/>
    <n v="912816064842"/>
    <s v="aadhyaahluwalia@shukla-dubey.com"/>
  </r>
  <r>
    <s v="O1047"/>
    <s v="C057"/>
    <s v="P130"/>
    <n v="45585"/>
    <n v="5"/>
    <n v="50486"/>
    <n v="100972"/>
    <n v="23"/>
    <s v="Credit Card"/>
    <s v="Shipped"/>
    <n v="45865"/>
    <s v="No"/>
    <n v="119"/>
    <s v="No"/>
    <s v="No"/>
    <s v="C057"/>
    <s v="Vamakshi Thaker"/>
    <s v="davidseshadri@example.org"/>
    <n v="1820377889"/>
    <s v="Hyderabad"/>
    <s v="Telangana"/>
    <n v="554665"/>
    <s v="Female"/>
    <n v="38622"/>
    <n v="44190"/>
    <s v="Fashion"/>
    <n v="4664"/>
    <s v="Single"/>
    <s v="Teacher"/>
    <n v="936406"/>
    <s v="P130"/>
    <s v="Quod TV"/>
    <s v="Grocery"/>
    <s v="Smart"/>
    <s v="Narayanan PLC"/>
    <n v="50486"/>
    <n v="23"/>
    <n v="367"/>
    <n v="24"/>
    <s v="Vietnam"/>
    <s v="Yes"/>
    <n v="4.9000000000000004"/>
    <n v="45421"/>
    <s v="No"/>
    <n v="5498"/>
    <n v="70"/>
    <n v="70"/>
    <s v="S070"/>
    <s v="Chandran-Mital Mart"/>
    <s v="Hyderabad"/>
    <s v="Telangana"/>
    <n v="961055"/>
    <s v="Omaja Dara"/>
    <n v="2008"/>
    <n v="73"/>
    <n v="2832"/>
    <n v="4.5"/>
    <s v="Yes"/>
    <n v="3681"/>
    <s v="Franchise"/>
    <n v="919060480589"/>
    <s v="etathakkar@kant.biz"/>
  </r>
  <r>
    <s v="O1048"/>
    <s v="C031"/>
    <s v="P139"/>
    <n v="45844"/>
    <n v="2"/>
    <n v="49066"/>
    <n v="245330"/>
    <n v="11"/>
    <s v="Debit Card"/>
    <s v="Cancelled"/>
    <n v="45862"/>
    <s v="No"/>
    <n v="140"/>
    <s v="Yes"/>
    <s v="Yes"/>
    <s v="C031"/>
    <s v="Finn Dugar"/>
    <s v="oscarborde@example.org"/>
    <n v="916797403447"/>
    <s v="Mumbai"/>
    <s v="Maharashtra"/>
    <n v="349361"/>
    <s v="Male"/>
    <n v="35283"/>
    <n v="44726"/>
    <s v="Grocery"/>
    <n v="5659"/>
    <s v="Single"/>
    <s v="Doctor"/>
    <n v="601793"/>
    <s v="P139"/>
    <s v="Officia TV"/>
    <s v="Fashion"/>
    <s v="Notebook"/>
    <s v="Gera, Mishra and Chad"/>
    <n v="49066"/>
    <n v="11"/>
    <n v="454"/>
    <n v="36"/>
    <s v="China"/>
    <s v="No"/>
    <n v="2.7"/>
    <n v="45803"/>
    <s v="No"/>
    <n v="9921"/>
    <n v="191"/>
    <n v="191"/>
    <s v=""/>
    <s v=""/>
    <s v=""/>
    <s v=""/>
    <s v=""/>
    <s v=""/>
    <s v=""/>
    <s v=""/>
    <s v=""/>
    <s v=""/>
    <s v=""/>
    <s v=""/>
    <s v=""/>
    <s v=""/>
    <s v=""/>
  </r>
  <r>
    <s v="O1049"/>
    <s v="C081"/>
    <s v="P187"/>
    <n v="45594"/>
    <n v="4"/>
    <n v="52931"/>
    <n v="264655"/>
    <n v="28"/>
    <s v="Net Banking"/>
    <s v="Delivered"/>
    <n v="45856"/>
    <s v="No"/>
    <n v="482"/>
    <s v="No"/>
    <s v="No"/>
    <s v="C081"/>
    <s v="Upkaar Kaul"/>
    <s v="chaudhryodika@example.com"/>
    <n v="7120826773"/>
    <s v="Delhi"/>
    <s v="Delhi"/>
    <n v="540193"/>
    <s v="Female"/>
    <n v="35049"/>
    <n v="44143"/>
    <s v="Fashion"/>
    <n v="6724"/>
    <s v="Single"/>
    <s v="Business"/>
    <n v="467654"/>
    <s v="P187"/>
    <s v="Commodi Phone"/>
    <s v="Electronics"/>
    <s v="Android"/>
    <s v="Dey Inc"/>
    <n v="52931"/>
    <n v="28"/>
    <n v="450"/>
    <n v="36"/>
    <s v="Vietnam"/>
    <s v="Yes"/>
    <n v="3.7"/>
    <n v="45674"/>
    <s v="No"/>
    <n v="7019"/>
    <n v="60"/>
    <n v="60"/>
    <s v="S060"/>
    <s v="Prakash, Gulati and Sabharwal Mart"/>
    <s v="Jaipur"/>
    <s v="Rajasthan"/>
    <n v="632663"/>
    <s v="Fariq Sami"/>
    <n v="2011"/>
    <n v="92"/>
    <n v="3753"/>
    <n v="4.2"/>
    <s v="No"/>
    <n v="1114"/>
    <s v="Retail"/>
    <n v="3894484631"/>
    <s v="labanmann@shah.info"/>
  </r>
  <r>
    <s v="O1050"/>
    <s v="C090"/>
    <s v="P154"/>
    <n v="45710"/>
    <n v="4"/>
    <n v="74895"/>
    <n v="149790"/>
    <n v="24"/>
    <s v="UPI"/>
    <s v="Cancelled"/>
    <n v="45864"/>
    <s v="Yes"/>
    <n v="386"/>
    <s v="No"/>
    <s v="Yes"/>
    <s v="C090"/>
    <s v="Champak Padmanabhan"/>
    <s v="uvohra@example.net"/>
    <n v="6246287334"/>
    <s v="Jaipur"/>
    <s v="Rajasthan"/>
    <n v="708668"/>
    <s v="Female"/>
    <n v="34921"/>
    <n v="44444"/>
    <s v="Home Appliance"/>
    <n v="1345"/>
    <s v="Single"/>
    <s v="Engineer"/>
    <n v="1662119"/>
    <s v="P154"/>
    <s v="Nisi Laptop"/>
    <s v="Fashion"/>
    <s v="Cotton"/>
    <s v="Kota LLC"/>
    <n v="74895"/>
    <n v="24"/>
    <n v="86"/>
    <n v="6"/>
    <s v="China"/>
    <s v="Yes"/>
    <n v="4.4000000000000004"/>
    <n v="44809"/>
    <s v="Yes"/>
    <n v="2337"/>
    <n v="32"/>
    <n v="32"/>
    <s v="S032"/>
    <s v="Mangat Ltd Mart"/>
    <s v="Jaipur"/>
    <s v="Rajasthan"/>
    <n v="204380"/>
    <s v="Sneha Chaudry"/>
    <n v="2002"/>
    <n v="86"/>
    <n v="18582"/>
    <n v="4.0999999999999996"/>
    <s v="Yes"/>
    <n v="2773"/>
    <s v="Retail"/>
    <n v="8386384066"/>
    <s v="jmunshi@arya.com"/>
  </r>
  <r>
    <s v="O1051"/>
    <s v="C029"/>
    <s v="P139"/>
    <n v="45535"/>
    <n v="2"/>
    <n v="49066"/>
    <n v="196264"/>
    <n v="11"/>
    <s v="Credit Card"/>
    <s v="Cancelled"/>
    <n v="45867"/>
    <s v="No"/>
    <n v="285"/>
    <s v="Yes"/>
    <s v="No"/>
    <s v="C029"/>
    <s v="Anusha Bath"/>
    <s v="masterjonathan@example.net"/>
    <n v="1094777520"/>
    <s v="Ahmedabad"/>
    <s v="Gujarat"/>
    <n v="711671"/>
    <s v="Male"/>
    <n v="36089"/>
    <n v="44194"/>
    <s v="Grocery"/>
    <n v="6769"/>
    <s v="Single"/>
    <s v="Engineer"/>
    <n v="403278"/>
    <s v="P139"/>
    <s v="Officia TV"/>
    <s v="Fashion"/>
    <s v="Notebook"/>
    <s v="Gera, Mishra and Chad"/>
    <n v="49066"/>
    <n v="11"/>
    <n v="454"/>
    <n v="36"/>
    <s v="China"/>
    <s v="No"/>
    <n v="2.7"/>
    <n v="45803"/>
    <s v="No"/>
    <n v="9921"/>
    <n v="191"/>
    <n v="191"/>
    <s v=""/>
    <s v=""/>
    <s v=""/>
    <s v=""/>
    <s v=""/>
    <s v=""/>
    <s v=""/>
    <s v=""/>
    <s v=""/>
    <s v=""/>
    <s v=""/>
    <s v=""/>
    <s v=""/>
    <s v=""/>
    <s v=""/>
  </r>
  <r>
    <s v="O1052"/>
    <s v="C032"/>
    <s v="P133"/>
    <n v="45750"/>
    <n v="2"/>
    <n v="12313"/>
    <n v="36939"/>
    <n v="14"/>
    <s v="Credit Card"/>
    <s v="Cancelled"/>
    <n v="45856"/>
    <s v="No"/>
    <n v="47"/>
    <s v="Yes"/>
    <s v="Yes"/>
    <s v="C032"/>
    <s v="Amaira Dhar"/>
    <s v="bhasinnoah@example.com"/>
    <n v="9471746488"/>
    <s v="Hyderabad"/>
    <s v="Telangana"/>
    <n v="719065"/>
    <s v="Female"/>
    <n v="36753"/>
    <n v="44805"/>
    <s v="Home Appliance"/>
    <n v="7012"/>
    <s v="Single"/>
    <s v="Teacher"/>
    <n v="1170201"/>
    <s v="P133"/>
    <s v="Eius Laptop"/>
    <s v="Fashion"/>
    <s v="Smart"/>
    <s v="Sanghvi-Ramachandran"/>
    <n v="12313"/>
    <n v="14"/>
    <n v="334"/>
    <n v="36"/>
    <s v="China"/>
    <s v="Yes"/>
    <n v="2.8"/>
    <n v="44765"/>
    <s v="No"/>
    <n v="9698"/>
    <n v="190"/>
    <n v="190"/>
    <s v=""/>
    <s v=""/>
    <s v=""/>
    <s v=""/>
    <s v=""/>
    <s v=""/>
    <s v=""/>
    <s v=""/>
    <s v=""/>
    <s v=""/>
    <s v=""/>
    <s v=""/>
    <s v=""/>
    <s v=""/>
    <s v=""/>
  </r>
  <r>
    <s v="O1053"/>
    <s v="C035"/>
    <s v="P149"/>
    <n v="45558"/>
    <n v="5"/>
    <n v="12719"/>
    <n v="63595"/>
    <n v="18"/>
    <s v="Credit Card"/>
    <s v="Delivered"/>
    <n v="45860"/>
    <s v="Yes"/>
    <n v="411"/>
    <s v="Yes"/>
    <s v="No"/>
    <s v="C035"/>
    <s v="Raksha Sundaram"/>
    <s v="balakrishnanwriddhish@example.net"/>
    <n v="914808613171"/>
    <s v="Ahmedabad"/>
    <s v="Gujarat"/>
    <n v="748467"/>
    <s v="Male"/>
    <n v="33485"/>
    <n v="44785"/>
    <s v="Grocery"/>
    <n v="1060"/>
    <s v="Single"/>
    <s v="Business"/>
    <n v="204520"/>
    <s v="P149"/>
    <s v="Doloremque TV"/>
    <s v="Electronics"/>
    <s v="LED"/>
    <s v="Balasubramanian and Sons"/>
    <n v="12719"/>
    <n v="18"/>
    <n v="98"/>
    <n v="24"/>
    <s v="China"/>
    <s v="Yes"/>
    <n v="4"/>
    <n v="45212"/>
    <s v="No"/>
    <n v="3003"/>
    <n v="162"/>
    <n v="162"/>
    <s v=""/>
    <s v=""/>
    <s v=""/>
    <s v=""/>
    <s v=""/>
    <s v=""/>
    <s v=""/>
    <s v=""/>
    <s v=""/>
    <s v=""/>
    <s v=""/>
    <s v=""/>
    <s v=""/>
    <s v=""/>
    <s v=""/>
  </r>
  <r>
    <s v="O1054"/>
    <s v="C027"/>
    <s v="P143"/>
    <n v="45801"/>
    <n v="3"/>
    <n v="35282"/>
    <n v="35282"/>
    <n v="6"/>
    <s v="Debit Card"/>
    <s v="Shipped"/>
    <n v="45867"/>
    <s v="Yes"/>
    <n v="382"/>
    <s v="No"/>
    <s v="Yes"/>
    <s v="C027"/>
    <s v="Harini Mammen"/>
    <s v="advaith83@example.org"/>
    <n v="916783777014"/>
    <s v="Delhi"/>
    <s v="Delhi"/>
    <n v="634957"/>
    <s v="Male"/>
    <n v="35504"/>
    <n v="45677"/>
    <s v="Electronics"/>
    <n v="614"/>
    <s v="Married"/>
    <s v="Engineer"/>
    <n v="1278263"/>
    <s v="P143"/>
    <s v="Molestiae TV"/>
    <s v="Fashion"/>
    <s v="Smart"/>
    <s v="Grewal-Sur"/>
    <n v="35282"/>
    <n v="6"/>
    <n v="129"/>
    <n v="36"/>
    <s v="India"/>
    <s v="Yes"/>
    <n v="3.7"/>
    <n v="45746"/>
    <s v="No"/>
    <n v="9409"/>
    <n v="32"/>
    <n v="32"/>
    <s v="S032"/>
    <s v="Mangat Ltd Mart"/>
    <s v="Jaipur"/>
    <s v="Rajasthan"/>
    <n v="204380"/>
    <s v="Sneha Chaudry"/>
    <n v="2002"/>
    <n v="86"/>
    <n v="18582"/>
    <n v="4.0999999999999996"/>
    <s v="Yes"/>
    <n v="2773"/>
    <s v="Retail"/>
    <n v="8386384066"/>
    <s v="jmunshi@arya.com"/>
  </r>
  <r>
    <s v="O1055"/>
    <s v="C090"/>
    <s v="P178"/>
    <n v="45506"/>
    <n v="2"/>
    <n v="29930"/>
    <n v="119720"/>
    <n v="5"/>
    <s v="Debit Card"/>
    <s v="Pending"/>
    <n v="45864"/>
    <s v="No"/>
    <n v="194"/>
    <s v="No"/>
    <s v="No"/>
    <s v="C090"/>
    <s v="Champak Padmanabhan"/>
    <s v="uvohra@example.net"/>
    <n v="6246287334"/>
    <s v="Jaipur"/>
    <s v="Rajasthan"/>
    <n v="708668"/>
    <s v="Female"/>
    <n v="34921"/>
    <n v="44444"/>
    <s v="Home Appliance"/>
    <n v="1345"/>
    <s v="Single"/>
    <s v="Engineer"/>
    <n v="1662119"/>
    <s v="P178"/>
    <s v="Consequatur TV"/>
    <s v="Grocery"/>
    <s v="Cotton"/>
    <s v="Kala Group"/>
    <n v="29930"/>
    <n v="5"/>
    <n v="326"/>
    <n v="6"/>
    <s v="Vietnam"/>
    <s v="Yes"/>
    <n v="2.8"/>
    <n v="44880"/>
    <s v="No"/>
    <n v="8741"/>
    <n v="199"/>
    <n v="199"/>
    <s v=""/>
    <s v=""/>
    <s v=""/>
    <s v=""/>
    <s v=""/>
    <s v=""/>
    <s v=""/>
    <s v=""/>
    <s v=""/>
    <s v=""/>
    <s v=""/>
    <s v=""/>
    <s v=""/>
    <s v=""/>
    <s v=""/>
  </r>
  <r>
    <s v="O1056"/>
    <s v="C040"/>
    <s v="P134"/>
    <n v="45515"/>
    <n v="3"/>
    <n v="63656"/>
    <n v="318280"/>
    <n v="30"/>
    <s v="Net Banking"/>
    <s v="Cancelled"/>
    <n v="45866"/>
    <s v="Yes"/>
    <n v="411"/>
    <s v="No"/>
    <s v="No"/>
    <s v="C040"/>
    <s v="Aadhya Andra"/>
    <s v="rmani@example.net"/>
    <n v="911759464743"/>
    <s v="Lucknow"/>
    <s v="Uttar Pradesh"/>
    <n v="713695"/>
    <s v="Male"/>
    <n v="36035"/>
    <n v="44947"/>
    <s v="Home Appliance"/>
    <n v="6715"/>
    <s v="Single"/>
    <s v="Student"/>
    <n v="716351"/>
    <s v="P134"/>
    <s v="Voluptatibus Shirt"/>
    <s v="Fashion"/>
    <s v="Cotton"/>
    <s v="Jha LLC"/>
    <n v="63656"/>
    <n v="30"/>
    <n v="302"/>
    <n v="24"/>
    <s v="India"/>
    <s v="No"/>
    <n v="4.9000000000000004"/>
    <n v="45852"/>
    <s v="Yes"/>
    <n v="4697"/>
    <n v="23"/>
    <n v="23"/>
    <s v="S023"/>
    <s v="Krishnan, Som and Dua Mart"/>
    <s v="Bangalore"/>
    <s v="Karnataka"/>
    <n v="46184"/>
    <s v="Omya Cheema"/>
    <n v="2002"/>
    <n v="72"/>
    <n v="19457"/>
    <n v="3"/>
    <s v="Yes"/>
    <n v="4105"/>
    <s v="Franchise"/>
    <n v="9141173934"/>
    <s v="ishitarout@dyal-baral.net"/>
  </r>
  <r>
    <s v="O1057"/>
    <s v="C027"/>
    <s v="P148"/>
    <n v="45825"/>
    <n v="3"/>
    <n v="96131"/>
    <n v="384524"/>
    <n v="8"/>
    <s v="Credit Card"/>
    <s v="Shipped"/>
    <n v="45861"/>
    <s v="Yes"/>
    <n v="8"/>
    <s v="No"/>
    <s v="No"/>
    <s v="C027"/>
    <s v="Harini Mammen"/>
    <s v="advaith83@example.org"/>
    <n v="916783777014"/>
    <s v="Delhi"/>
    <s v="Delhi"/>
    <n v="634957"/>
    <s v="Male"/>
    <n v="35504"/>
    <n v="45677"/>
    <s v="Electronics"/>
    <n v="614"/>
    <s v="Married"/>
    <s v="Engineer"/>
    <n v="1278263"/>
    <s v="P148"/>
    <s v="Vitae Washing Machine"/>
    <s v="Grocery"/>
    <s v="Android"/>
    <s v="Sagar-Sawhney"/>
    <n v="96131"/>
    <n v="8"/>
    <n v="320"/>
    <n v="36"/>
    <s v="Vietnam"/>
    <s v="No"/>
    <n v="3.4"/>
    <n v="45518"/>
    <s v="Yes"/>
    <n v="8771"/>
    <n v="22"/>
    <n v="22"/>
    <s v="S022"/>
    <s v="Parmer-Guha Mart"/>
    <s v="Mumbai"/>
    <s v="Maharashtra"/>
    <n v="603323"/>
    <s v="Yamini Gara"/>
    <n v="2003"/>
    <n v="45"/>
    <n v="13044"/>
    <n v="4.8"/>
    <s v="Yes"/>
    <n v="3635"/>
    <s v="Retail"/>
    <n v="915064890901"/>
    <s v="bavajack@sawhney-rai.com"/>
  </r>
  <r>
    <s v="O1058"/>
    <s v="C038"/>
    <s v="P120"/>
    <n v="45789"/>
    <n v="2"/>
    <n v="77431"/>
    <n v="232293"/>
    <n v="23"/>
    <s v="Debit Card"/>
    <s v="Cancelled"/>
    <n v="45862"/>
    <s v="Yes"/>
    <n v="255"/>
    <s v="No"/>
    <s v="No"/>
    <s v="C038"/>
    <s v="Falan Singh"/>
    <s v="hamsini96@example.net"/>
    <n v="915865780913"/>
    <s v="Pune"/>
    <s v="Maharashtra"/>
    <n v="316117"/>
    <s v="Male"/>
    <n v="25883"/>
    <n v="44958"/>
    <s v="Fashion"/>
    <n v="1036"/>
    <s v="Single"/>
    <s v="Student"/>
    <n v="1199897"/>
    <s v="P120"/>
    <s v="Accusamus Laptop"/>
    <s v="Fashion"/>
    <s v="Cotton"/>
    <s v="Kuruvilla and Sons"/>
    <n v="77431"/>
    <n v="23"/>
    <n v="675"/>
    <n v="36"/>
    <s v="China"/>
    <s v="No"/>
    <n v="3.8"/>
    <n v="45552"/>
    <s v="No"/>
    <n v="6447"/>
    <n v="55"/>
    <n v="55"/>
    <s v="S055"/>
    <s v="Raj-Hayre Mart"/>
    <s v="Kolkata"/>
    <s v="West Bengal"/>
    <n v="270267"/>
    <s v="Zansi Walla"/>
    <n v="2013"/>
    <n v="20"/>
    <n v="18561"/>
    <n v="3.7"/>
    <s v="Yes"/>
    <n v="4202"/>
    <s v="Franchise"/>
    <n v="5744890612"/>
    <s v="kaleaachal@char-sengupta.com"/>
  </r>
  <r>
    <s v="O1059"/>
    <s v="C098"/>
    <s v="P163"/>
    <n v="45616"/>
    <n v="4"/>
    <n v="23718"/>
    <n v="94872"/>
    <n v="29"/>
    <s v="Debit Card"/>
    <s v="Pending"/>
    <n v="45857"/>
    <s v="Yes"/>
    <n v="71"/>
    <s v="No"/>
    <s v="Yes"/>
    <s v="C098"/>
    <s v="Leena Dey"/>
    <s v="tellahiral@example.org"/>
    <n v="916315999650"/>
    <s v="Chennai"/>
    <s v="Tamil Nadu"/>
    <n v="773586"/>
    <s v="Male"/>
    <n v="32481"/>
    <n v="44605"/>
    <s v="Home Appliance"/>
    <n v="1502"/>
    <s v="Single"/>
    <s v="Business"/>
    <n v="1224622"/>
    <s v="P163"/>
    <s v="Iste Laptop"/>
    <s v="Home Appliance"/>
    <s v="LED"/>
    <s v="Ramaswamy Group"/>
    <n v="23718"/>
    <n v="29"/>
    <n v="643"/>
    <n v="36"/>
    <s v="Japan"/>
    <s v="No"/>
    <n v="4.2"/>
    <n v="44979"/>
    <s v="No"/>
    <n v="6180"/>
    <n v="6"/>
    <n v="6"/>
    <s v="S006"/>
    <s v="Kaul PLC Mart"/>
    <s v="Ahmedabad"/>
    <s v="Gujarat"/>
    <n v="87059"/>
    <s v="Kalpit Oak"/>
    <n v="2008"/>
    <n v="49"/>
    <n v="3850"/>
    <n v="3.9"/>
    <s v="Yes"/>
    <n v="2441"/>
    <s v="Retail"/>
    <n v="2500292185"/>
    <s v="prakashmeghana@chaudhuri.com"/>
  </r>
  <r>
    <s v="O1060"/>
    <s v="C070"/>
    <s v="P183"/>
    <n v="45703"/>
    <n v="1"/>
    <n v="98452"/>
    <n v="492260"/>
    <n v="5"/>
    <s v="Credit Card"/>
    <s v="Delivered"/>
    <n v="45866"/>
    <s v="Yes"/>
    <n v="391"/>
    <s v="Yes"/>
    <s v="No"/>
    <s v="C070"/>
    <s v="Jalsa Pillay"/>
    <s v="ndayal@example.org"/>
    <n v="914678669125"/>
    <s v="Jaipur"/>
    <s v="Rajasthan"/>
    <n v="778528"/>
    <s v="Male"/>
    <n v="37650"/>
    <n v="45854"/>
    <s v="Home Appliance"/>
    <n v="190"/>
    <s v="Single"/>
    <s v="Business"/>
    <n v="658943"/>
    <s v="P183"/>
    <s v="In Phone"/>
    <s v="Grocery"/>
    <s v="Cotton"/>
    <s v="Raja and Sons"/>
    <n v="98452"/>
    <n v="5"/>
    <n v="365"/>
    <n v="6"/>
    <s v="Vietnam"/>
    <s v="Yes"/>
    <n v="4.3"/>
    <n v="45755"/>
    <s v="Yes"/>
    <n v="6448"/>
    <n v="98"/>
    <n v="98"/>
    <s v="S098"/>
    <s v="Sarraf Ltd Mart"/>
    <s v="Bangalore"/>
    <s v="Karnataka"/>
    <n v="395041"/>
    <s v="Oliver Shetty"/>
    <n v="2005"/>
    <n v="32"/>
    <n v="7315"/>
    <n v="3.3"/>
    <s v="No"/>
    <n v="1141"/>
    <s v="Outlet"/>
    <n v="7478366742"/>
    <s v="sarora@raja-mutti.net"/>
  </r>
  <r>
    <s v="O1061"/>
    <s v="C018"/>
    <s v="P181"/>
    <n v="45492"/>
    <n v="2"/>
    <n v="70761"/>
    <n v="70761"/>
    <n v="5"/>
    <s v="Debit Card"/>
    <s v="Delivered"/>
    <n v="45863"/>
    <s v="Yes"/>
    <n v="258"/>
    <s v="No"/>
    <s v="No"/>
    <s v="C018"/>
    <s v="Owen Mitra"/>
    <s v="tacharya@example.com"/>
    <n v="916995777387"/>
    <s v="Mumbai"/>
    <s v="Maharashtra"/>
    <n v="148951"/>
    <s v="Female"/>
    <n v="27585"/>
    <n v="44992"/>
    <s v="Fashion"/>
    <n v="1927"/>
    <s v="Married"/>
    <s v="Business"/>
    <n v="531680"/>
    <s v="P181"/>
    <s v="Delectus Washing Machine"/>
    <s v="Electronics"/>
    <s v="Organic"/>
    <s v="Bobal-Karnik"/>
    <n v="70761"/>
    <n v="5"/>
    <n v="647"/>
    <n v="12"/>
    <s v="China"/>
    <s v="No"/>
    <n v="3.6"/>
    <n v="45354"/>
    <s v="No"/>
    <n v="4942"/>
    <n v="32"/>
    <n v="32"/>
    <s v="S032"/>
    <s v="Mangat Ltd Mart"/>
    <s v="Jaipur"/>
    <s v="Rajasthan"/>
    <n v="204380"/>
    <s v="Sneha Chaudry"/>
    <n v="2002"/>
    <n v="86"/>
    <n v="18582"/>
    <n v="4.0999999999999996"/>
    <s v="Yes"/>
    <n v="2773"/>
    <s v="Retail"/>
    <n v="8386384066"/>
    <s v="jmunshi@arya.com"/>
  </r>
  <r>
    <s v="O1062"/>
    <s v="C008"/>
    <s v="P180"/>
    <n v="45566"/>
    <n v="5"/>
    <n v="31647"/>
    <n v="126588"/>
    <n v="14"/>
    <s v="Net Banking"/>
    <s v="Delivered"/>
    <n v="45862"/>
    <s v="Yes"/>
    <n v="272"/>
    <s v="No"/>
    <s v="Yes"/>
    <s v="C008"/>
    <s v="Hamsini Bail"/>
    <s v="thomasamble@example.org"/>
    <n v="310518347"/>
    <s v="Hyderabad"/>
    <s v="Telangana"/>
    <n v="829973"/>
    <s v="Female"/>
    <n v="33503"/>
    <n v="45292"/>
    <s v="Electronics"/>
    <n v="3914"/>
    <s v="Single"/>
    <s v="Business"/>
    <n v="782952"/>
    <s v="P180"/>
    <s v="Accusamus TV"/>
    <s v="Grocery"/>
    <s v="Cotton"/>
    <s v="Oza, Dara and Sami"/>
    <n v="31647"/>
    <n v="14"/>
    <n v="124"/>
    <n v="6"/>
    <s v="China"/>
    <s v="No"/>
    <n v="4.0999999999999996"/>
    <n v="45837"/>
    <s v="No"/>
    <n v="2030"/>
    <n v="52"/>
    <n v="52"/>
    <s v="S052"/>
    <s v="Gokhale Group Mart"/>
    <s v="Lucknow"/>
    <s v="Uttar Pradesh"/>
    <n v="539423"/>
    <s v="Ryan Keer"/>
    <n v="2018"/>
    <n v="12"/>
    <n v="15253"/>
    <n v="4.3"/>
    <s v="Yes"/>
    <n v="2439"/>
    <s v="Franchise"/>
    <n v="3433339521"/>
    <s v="brarwaida@ahuja.com"/>
  </r>
  <r>
    <s v="O1063"/>
    <s v="C003"/>
    <s v="P168"/>
    <n v="45707"/>
    <n v="3"/>
    <n v="7363"/>
    <n v="36815"/>
    <n v="30"/>
    <s v="UPI"/>
    <s v="Delivered"/>
    <n v="45862"/>
    <s v="No"/>
    <n v="412"/>
    <s v="Yes"/>
    <s v="Yes"/>
    <s v="C003"/>
    <s v="Chakradev Kari"/>
    <s v="fariq31@example.com"/>
    <n v="7525534192"/>
    <s v="Hyderabad"/>
    <s v="Telangana"/>
    <n v="276483"/>
    <s v="Male"/>
    <n v="38764"/>
    <n v="45035"/>
    <s v="Home Appliance"/>
    <n v="9028"/>
    <s v="Married"/>
    <s v="Doctor"/>
    <n v="1142059"/>
    <s v="P168"/>
    <s v="Tempora Laptop"/>
    <s v="Fashion"/>
    <s v="Organic"/>
    <s v="Parmar, Bhatnagar and Warrior"/>
    <n v="7363"/>
    <n v="30"/>
    <n v="646"/>
    <n v="24"/>
    <s v="India"/>
    <s v="No"/>
    <n v="2.7"/>
    <n v="45376"/>
    <s v="No"/>
    <n v="5656"/>
    <n v="143"/>
    <n v="143"/>
    <s v=""/>
    <s v=""/>
    <s v=""/>
    <s v=""/>
    <s v=""/>
    <s v=""/>
    <s v=""/>
    <s v=""/>
    <s v=""/>
    <s v=""/>
    <s v=""/>
    <s v=""/>
    <s v=""/>
    <s v=""/>
    <s v=""/>
  </r>
  <r>
    <s v="O1064"/>
    <s v="C013"/>
    <s v="P168"/>
    <n v="45776"/>
    <n v="2"/>
    <n v="7363"/>
    <n v="14726"/>
    <n v="30"/>
    <s v="Debit Card"/>
    <s v="Pending"/>
    <n v="45860"/>
    <s v="No"/>
    <n v="136"/>
    <s v="No"/>
    <s v="Yes"/>
    <s v="C013"/>
    <s v="Raksha Mittal"/>
    <s v="mistryhemang@example.org"/>
    <n v="1182449353"/>
    <s v="Kolkata"/>
    <s v="West Bengal"/>
    <n v="874016"/>
    <s v="Male"/>
    <n v="28624"/>
    <n v="44164"/>
    <s v="Grocery"/>
    <n v="6582"/>
    <s v="Married"/>
    <s v="Doctor"/>
    <n v="755493"/>
    <s v="P168"/>
    <s v="Tempora Laptop"/>
    <s v="Fashion"/>
    <s v="Organic"/>
    <s v="Parmar, Bhatnagar and Warrior"/>
    <n v="7363"/>
    <n v="30"/>
    <n v="646"/>
    <n v="24"/>
    <s v="India"/>
    <s v="No"/>
    <n v="2.7"/>
    <n v="45376"/>
    <s v="No"/>
    <n v="5656"/>
    <n v="143"/>
    <n v="143"/>
    <s v=""/>
    <s v=""/>
    <s v=""/>
    <s v=""/>
    <s v=""/>
    <s v=""/>
    <s v=""/>
    <s v=""/>
    <s v=""/>
    <s v=""/>
    <s v=""/>
    <s v=""/>
    <s v=""/>
    <s v=""/>
    <s v=""/>
  </r>
  <r>
    <s v="O1065"/>
    <s v="C048"/>
    <s v="P152"/>
    <n v="45669"/>
    <n v="4"/>
    <n v="92604"/>
    <n v="463020"/>
    <n v="29"/>
    <s v="Debit Card"/>
    <s v="Shipped"/>
    <n v="45863"/>
    <s v="No"/>
    <n v="350"/>
    <s v="Yes"/>
    <s v="Yes"/>
    <s v="C048"/>
    <s v="Sudiksha Tiwari"/>
    <s v="ychaudhary@example.net"/>
    <n v="918367365766"/>
    <s v="Chennai"/>
    <s v="Tamil Nadu"/>
    <n v="565452"/>
    <s v="Female"/>
    <n v="38819"/>
    <n v="45501"/>
    <s v="Fashion"/>
    <n v="932"/>
    <s v="Single"/>
    <s v="Business"/>
    <n v="1939269"/>
    <s v="P152"/>
    <s v="Rem Shirt"/>
    <s v="Electronics"/>
    <s v="Cotton"/>
    <s v="Loyal PLC"/>
    <n v="92604"/>
    <n v="29"/>
    <n v="316"/>
    <n v="24"/>
    <s v="Vietnam"/>
    <s v="Yes"/>
    <n v="3"/>
    <n v="45328"/>
    <s v="Yes"/>
    <n v="7567"/>
    <n v="35"/>
    <n v="35"/>
    <s v="S035"/>
    <s v="Wali, Soman and Andra Mart"/>
    <s v="Hyderabad"/>
    <s v="Telangana"/>
    <n v="573993"/>
    <s v="Ekani Raj"/>
    <n v="2002"/>
    <n v="60"/>
    <n v="4800"/>
    <n v="3.9"/>
    <s v="Yes"/>
    <n v="3033"/>
    <s v="Outlet"/>
    <n v="916484085887"/>
    <s v="sbassi@hans.com"/>
  </r>
  <r>
    <s v="O1066"/>
    <s v="C012"/>
    <s v="P152"/>
    <n v="45718"/>
    <n v="4"/>
    <n v="92604"/>
    <n v="370416"/>
    <n v="29"/>
    <s v="Cash on Delivery"/>
    <s v="Cancelled"/>
    <n v="45866"/>
    <s v="Yes"/>
    <n v="326"/>
    <s v="Yes"/>
    <s v="Yes"/>
    <s v="C012"/>
    <s v="Advika Jayaraman"/>
    <s v="william46@example.org"/>
    <n v="4751079911"/>
    <s v="Delhi"/>
    <s v="Delhi"/>
    <n v="842513"/>
    <s v="Female"/>
    <n v="30932"/>
    <n v="44913"/>
    <s v="Grocery"/>
    <n v="4486"/>
    <s v="Single"/>
    <s v="Doctor"/>
    <n v="1389462"/>
    <s v="P152"/>
    <s v="Rem Shirt"/>
    <s v="Electronics"/>
    <s v="Cotton"/>
    <s v="Loyal PLC"/>
    <n v="92604"/>
    <n v="29"/>
    <n v="316"/>
    <n v="24"/>
    <s v="Vietnam"/>
    <s v="Yes"/>
    <n v="3"/>
    <n v="45328"/>
    <s v="Yes"/>
    <n v="7567"/>
    <n v="35"/>
    <n v="35"/>
    <s v="S035"/>
    <s v="Wali, Soman and Andra Mart"/>
    <s v="Hyderabad"/>
    <s v="Telangana"/>
    <n v="573993"/>
    <s v="Ekani Raj"/>
    <n v="2002"/>
    <n v="60"/>
    <n v="4800"/>
    <n v="3.9"/>
    <s v="Yes"/>
    <n v="3033"/>
    <s v="Outlet"/>
    <n v="916484085887"/>
    <s v="sbassi@hans.com"/>
  </r>
  <r>
    <s v="O1067"/>
    <s v="C011"/>
    <s v="P164"/>
    <n v="45789"/>
    <n v="4"/>
    <n v="61962"/>
    <n v="185886"/>
    <n v="19"/>
    <s v="Cash on Delivery"/>
    <s v="Delivered"/>
    <n v="45859"/>
    <s v="Yes"/>
    <n v="117"/>
    <s v="Yes"/>
    <s v="No"/>
    <s v="C011"/>
    <s v="Darsh Murthy"/>
    <s v="bedivansha@example.net"/>
    <n v="2081219136"/>
    <s v="Jaipur"/>
    <s v="Rajasthan"/>
    <n v="939909"/>
    <s v="Female"/>
    <n v="23785"/>
    <n v="45330"/>
    <s v="Home Appliance"/>
    <n v="5413"/>
    <s v="Single"/>
    <s v="Doctor"/>
    <n v="1923444"/>
    <s v="P164"/>
    <s v="Repellat Washing Machine"/>
    <s v="Home Appliance"/>
    <s v="LED"/>
    <s v="Luthra, Sachdeva and Prashad"/>
    <n v="61962"/>
    <n v="19"/>
    <n v="646"/>
    <n v="24"/>
    <s v="Vietnam"/>
    <s v="Yes"/>
    <n v="3.4"/>
    <n v="45461"/>
    <s v="Yes"/>
    <n v="6086"/>
    <n v="175"/>
    <n v="175"/>
    <s v=""/>
    <s v=""/>
    <s v=""/>
    <s v=""/>
    <s v=""/>
    <s v=""/>
    <s v=""/>
    <s v=""/>
    <s v=""/>
    <s v=""/>
    <s v=""/>
    <s v=""/>
    <s v=""/>
    <s v=""/>
    <s v=""/>
  </r>
  <r>
    <s v="O1068"/>
    <s v="C035"/>
    <s v="P106"/>
    <n v="45773"/>
    <n v="1"/>
    <n v="40324"/>
    <n v="120972"/>
    <n v="7"/>
    <s v="Cash on Delivery"/>
    <s v="Delivered"/>
    <n v="45868"/>
    <s v="Yes"/>
    <n v="475"/>
    <s v="No"/>
    <s v="Yes"/>
    <s v="C035"/>
    <s v="Raksha Sundaram"/>
    <s v="balakrishnanwriddhish@example.net"/>
    <n v="914808613171"/>
    <s v="Ahmedabad"/>
    <s v="Gujarat"/>
    <n v="748467"/>
    <s v="Male"/>
    <n v="33485"/>
    <n v="44785"/>
    <s v="Grocery"/>
    <n v="1060"/>
    <s v="Single"/>
    <s v="Business"/>
    <n v="204520"/>
    <s v="P106"/>
    <s v="Non Shirt"/>
    <s v="Home Appliance"/>
    <s v="Organic"/>
    <s v="Deshpande, Mital and Nagi"/>
    <n v="40324"/>
    <n v="7"/>
    <n v="254"/>
    <n v="6"/>
    <s v="Japan"/>
    <s v="Yes"/>
    <n v="4.4000000000000004"/>
    <n v="45696"/>
    <s v="No"/>
    <n v="8382"/>
    <n v="181"/>
    <n v="181"/>
    <s v=""/>
    <s v=""/>
    <s v=""/>
    <s v=""/>
    <s v=""/>
    <s v=""/>
    <s v=""/>
    <s v=""/>
    <s v=""/>
    <s v=""/>
    <s v=""/>
    <s v=""/>
    <s v=""/>
    <s v=""/>
    <s v=""/>
  </r>
  <r>
    <s v="O1069"/>
    <s v="C027"/>
    <s v="P176"/>
    <n v="45784"/>
    <n v="2"/>
    <n v="93744"/>
    <n v="374976"/>
    <n v="21"/>
    <s v="Credit Card"/>
    <s v="Pending"/>
    <n v="45860"/>
    <s v="Yes"/>
    <n v="288"/>
    <s v="Yes"/>
    <s v="No"/>
    <s v="C027"/>
    <s v="Harini Mammen"/>
    <s v="advaith83@example.org"/>
    <n v="916783777014"/>
    <s v="Delhi"/>
    <s v="Delhi"/>
    <n v="634957"/>
    <s v="Male"/>
    <n v="35504"/>
    <n v="45677"/>
    <s v="Electronics"/>
    <n v="614"/>
    <s v="Married"/>
    <s v="Engineer"/>
    <n v="1278263"/>
    <s v="P176"/>
    <s v="Vel Rice"/>
    <s v="Fashion"/>
    <s v="LED"/>
    <s v="Gandhi, Ben and Randhawa"/>
    <n v="93744"/>
    <n v="21"/>
    <n v="871"/>
    <n v="6"/>
    <s v="Vietnam"/>
    <s v="Yes"/>
    <n v="4.4000000000000004"/>
    <n v="45730"/>
    <s v="No"/>
    <n v="8362"/>
    <n v="148"/>
    <n v="148"/>
    <s v=""/>
    <s v=""/>
    <s v=""/>
    <s v=""/>
    <s v=""/>
    <s v=""/>
    <s v=""/>
    <s v=""/>
    <s v=""/>
    <s v=""/>
    <s v=""/>
    <s v=""/>
    <s v=""/>
    <s v=""/>
    <s v=""/>
  </r>
  <r>
    <s v="O1070"/>
    <s v="C087"/>
    <s v="P170"/>
    <n v="45547"/>
    <n v="3"/>
    <n v="49872"/>
    <n v="199488"/>
    <n v="25"/>
    <s v="Debit Card"/>
    <s v="Delivered"/>
    <n v="45855"/>
    <s v="No"/>
    <n v="27"/>
    <s v="Yes"/>
    <s v="No"/>
    <s v="C087"/>
    <s v="Urmi Balay"/>
    <s v="nilima22@example.net"/>
    <n v="6567661825"/>
    <s v="Delhi"/>
    <s v="Delhi"/>
    <n v="286823"/>
    <s v="Male"/>
    <n v="21834"/>
    <n v="44098"/>
    <s v="Home Appliance"/>
    <n v="2168"/>
    <s v="Married"/>
    <s v="Engineer"/>
    <n v="1382729"/>
    <s v="P170"/>
    <s v="Iste Phone"/>
    <s v="Electronics"/>
    <s v="Organic"/>
    <s v="Nazareth-De"/>
    <n v="49872"/>
    <n v="25"/>
    <n v="810"/>
    <n v="24"/>
    <s v="China"/>
    <s v="Yes"/>
    <n v="4.0999999999999996"/>
    <n v="45638"/>
    <s v="No"/>
    <n v="9332"/>
    <n v="38"/>
    <n v="38"/>
    <s v="S038"/>
    <s v="Prakash, Apte and Dhaliwal Mart"/>
    <s v="Mumbai"/>
    <s v="Maharashtra"/>
    <n v="9968"/>
    <s v="Dalaja Kade"/>
    <n v="2000"/>
    <n v="47"/>
    <n v="15068"/>
    <n v="3.5"/>
    <s v="Yes"/>
    <n v="2654"/>
    <s v="Outlet"/>
    <n v="5368222394"/>
    <s v="ishwargolla@bhagat.com"/>
  </r>
  <r>
    <s v="O1071"/>
    <s v="C030"/>
    <s v="P110"/>
    <n v="45851"/>
    <n v="3"/>
    <n v="85386"/>
    <n v="426930"/>
    <n v="9"/>
    <s v="Cash on Delivery"/>
    <s v="Cancelled"/>
    <n v="45864"/>
    <s v="No"/>
    <n v="15"/>
    <s v="No"/>
    <s v="No"/>
    <s v="C030"/>
    <s v="Manthan Modi"/>
    <s v="kotharijagat@example.net"/>
    <n v="9993867749"/>
    <s v="Jaipur"/>
    <s v="Rajasthan"/>
    <n v="499091"/>
    <s v="Female"/>
    <n v="26912"/>
    <n v="44683"/>
    <s v="Grocery"/>
    <n v="6835"/>
    <s v="Married"/>
    <s v="Engineer"/>
    <n v="1612147"/>
    <s v="P110"/>
    <s v="Maiores Rice"/>
    <s v="Electronics"/>
    <s v="Smart"/>
    <s v="Iyengar PLC"/>
    <n v="85386"/>
    <n v="9"/>
    <n v="930"/>
    <n v="24"/>
    <s v="China"/>
    <s v="Yes"/>
    <n v="2.6"/>
    <n v="45606"/>
    <s v="No"/>
    <n v="5729"/>
    <n v="20"/>
    <n v="20"/>
    <s v="S020"/>
    <s v="Oommen Group Mart"/>
    <s v="Ahmedabad"/>
    <s v="Gujarat"/>
    <n v="252175"/>
    <s v="Dhriti Bhardwaj"/>
    <n v="2002"/>
    <n v="21"/>
    <n v="8411"/>
    <n v="4"/>
    <s v="No"/>
    <n v="576"/>
    <s v="Retail"/>
    <n v="917432927129"/>
    <s v="zsanghvi@sood-rajagopal.com"/>
  </r>
  <r>
    <s v="O1072"/>
    <s v="C063"/>
    <s v="P130"/>
    <n v="45498"/>
    <n v="3"/>
    <n v="50486"/>
    <n v="252430"/>
    <n v="23"/>
    <s v="Net Banking"/>
    <s v="Cancelled"/>
    <n v="45860"/>
    <s v="Yes"/>
    <n v="348"/>
    <s v="No"/>
    <s v="Yes"/>
    <s v="C063"/>
    <s v="Jairaj Batta"/>
    <s v="onishankar@example.org"/>
    <n v="917980893246"/>
    <s v="Jaipur"/>
    <s v="Rajasthan"/>
    <n v="953962"/>
    <s v="Female"/>
    <n v="38261"/>
    <n v="44293"/>
    <s v="Home Appliance"/>
    <n v="3243"/>
    <s v="Married"/>
    <s v="Business"/>
    <n v="1620438"/>
    <s v="P130"/>
    <s v="Quod TV"/>
    <s v="Grocery"/>
    <s v="Smart"/>
    <s v="Narayanan PLC"/>
    <n v="50486"/>
    <n v="23"/>
    <n v="367"/>
    <n v="24"/>
    <s v="Vietnam"/>
    <s v="Yes"/>
    <n v="4.9000000000000004"/>
    <n v="45421"/>
    <s v="No"/>
    <n v="5498"/>
    <n v="70"/>
    <n v="70"/>
    <s v="S070"/>
    <s v="Chandran-Mital Mart"/>
    <s v="Hyderabad"/>
    <s v="Telangana"/>
    <n v="961055"/>
    <s v="Omaja Dara"/>
    <n v="2008"/>
    <n v="73"/>
    <n v="2832"/>
    <n v="4.5"/>
    <s v="Yes"/>
    <n v="3681"/>
    <s v="Franchise"/>
    <n v="919060480589"/>
    <s v="etathakkar@kant.biz"/>
  </r>
  <r>
    <s v="O1073"/>
    <s v="C099"/>
    <s v="P180"/>
    <n v="45699"/>
    <n v="3"/>
    <n v="31647"/>
    <n v="63294"/>
    <n v="14"/>
    <s v="Credit Card"/>
    <s v="Delivered"/>
    <n v="45863"/>
    <s v="No"/>
    <n v="78"/>
    <s v="No"/>
    <s v="Yes"/>
    <s v="C099"/>
    <s v="Frederick Merchant"/>
    <s v="ethanbutala@example.com"/>
    <n v="916265511047"/>
    <s v="Pune"/>
    <s v="Maharashtra"/>
    <n v="412126"/>
    <s v="Male"/>
    <n v="32904"/>
    <n v="45758"/>
    <s v="Grocery"/>
    <n v="8141"/>
    <s v="Married"/>
    <s v="Engineer"/>
    <n v="395147"/>
    <s v="P180"/>
    <s v="Accusamus TV"/>
    <s v="Grocery"/>
    <s v="Cotton"/>
    <s v="Oza, Dara and Sami"/>
    <n v="31647"/>
    <n v="14"/>
    <n v="124"/>
    <n v="6"/>
    <s v="China"/>
    <s v="No"/>
    <n v="4.0999999999999996"/>
    <n v="45837"/>
    <s v="No"/>
    <n v="2030"/>
    <n v="52"/>
    <n v="52"/>
    <s v="S052"/>
    <s v="Gokhale Group Mart"/>
    <s v="Lucknow"/>
    <s v="Uttar Pradesh"/>
    <n v="539423"/>
    <s v="Ryan Keer"/>
    <n v="2018"/>
    <n v="12"/>
    <n v="15253"/>
    <n v="4.3"/>
    <s v="Yes"/>
    <n v="2439"/>
    <s v="Franchise"/>
    <n v="3433339521"/>
    <s v="brarwaida@ahuja.com"/>
  </r>
  <r>
    <s v="O1074"/>
    <s v="C095"/>
    <s v="P150"/>
    <n v="45735"/>
    <n v="3"/>
    <n v="98841"/>
    <n v="296523"/>
    <n v="18"/>
    <s v="Credit Card"/>
    <s v="Delivered"/>
    <n v="45855"/>
    <s v="Yes"/>
    <n v="482"/>
    <s v="No"/>
    <s v="No"/>
    <s v="C095"/>
    <s v="Kashvi Bhasin"/>
    <s v="bsura@example.org"/>
    <n v="8600848408"/>
    <s v="Hyderabad"/>
    <s v="Telangana"/>
    <n v="211823"/>
    <s v="Male"/>
    <n v="26518"/>
    <n v="45663"/>
    <s v="Fashion"/>
    <n v="7485"/>
    <s v="Single"/>
    <s v="Business"/>
    <n v="1395061"/>
    <s v="P150"/>
    <s v="Aliquid Phone"/>
    <s v="Grocery"/>
    <s v="Notebook"/>
    <s v="Kar-Yogi"/>
    <n v="98841"/>
    <n v="18"/>
    <n v="888"/>
    <n v="6"/>
    <s v="Vietnam"/>
    <s v="No"/>
    <n v="3.4"/>
    <n v="45207"/>
    <s v="Yes"/>
    <n v="3536"/>
    <n v="40"/>
    <n v="40"/>
    <s v="S040"/>
    <s v="Sarin, Malhotra and Parsa Mart"/>
    <s v="Lucknow"/>
    <s v="Uttar Pradesh"/>
    <n v="577754"/>
    <s v="Ikbal Gill"/>
    <n v="2005"/>
    <n v="52"/>
    <n v="6154"/>
    <n v="3.5"/>
    <s v="Yes"/>
    <n v="1444"/>
    <s v="Retail"/>
    <n v="9142834110"/>
    <s v="ravelsimon@lad.net"/>
  </r>
  <r>
    <s v="O1075"/>
    <s v="C047"/>
    <s v="P198"/>
    <n v="45619"/>
    <n v="3"/>
    <n v="59479"/>
    <n v="59479"/>
    <n v="19"/>
    <s v="Debit Card"/>
    <s v="Delivered"/>
    <n v="45855"/>
    <s v="Yes"/>
    <n v="220"/>
    <s v="No"/>
    <s v="No"/>
    <s v="C047"/>
    <s v="Caleb Verma"/>
    <s v="tara00@example.com"/>
    <n v="6177115921"/>
    <s v="Mumbai"/>
    <s v="Maharashtra"/>
    <n v="499856"/>
    <s v="Male"/>
    <n v="36596"/>
    <n v="45676"/>
    <s v="Fashion"/>
    <n v="4716"/>
    <s v="Single"/>
    <s v="Teacher"/>
    <n v="626974"/>
    <s v="P198"/>
    <s v="Illo Laptop"/>
    <s v="Fashion"/>
    <s v="LED"/>
    <s v="Thaker, Sagar and Sampath"/>
    <n v="59479"/>
    <n v="19"/>
    <n v="696"/>
    <n v="24"/>
    <s v="China"/>
    <s v="Yes"/>
    <n v="4.4000000000000004"/>
    <n v="45849"/>
    <s v="Yes"/>
    <n v="8089"/>
    <n v="18"/>
    <n v="18"/>
    <s v="S018"/>
    <s v="Bhandari PLC Mart"/>
    <s v="Mumbai"/>
    <s v="Maharashtra"/>
    <n v="520744"/>
    <s v="Nidhi Rama"/>
    <n v="2020"/>
    <n v="51"/>
    <n v="9204"/>
    <n v="3.2"/>
    <s v="Yes"/>
    <n v="924"/>
    <s v="Franchise"/>
    <n v="993538758"/>
    <s v="onkar82@chatterjee-sinha.com"/>
  </r>
  <r>
    <s v="O1076"/>
    <s v="C014"/>
    <s v="P104"/>
    <n v="45783"/>
    <n v="1"/>
    <n v="38790"/>
    <n v="116370"/>
    <n v="27"/>
    <s v="Cash on Delivery"/>
    <s v="Delivered"/>
    <n v="45864"/>
    <s v="No"/>
    <n v="442"/>
    <s v="No"/>
    <s v="Yes"/>
    <s v="C014"/>
    <s v="Gauri De"/>
    <s v="neel78@example.net"/>
    <n v="8011280598"/>
    <s v="Bangalore"/>
    <s v="Karnataka"/>
    <n v="620450"/>
    <s v="Male"/>
    <n v="30641"/>
    <n v="44680"/>
    <s v="Fashion"/>
    <n v="9677"/>
    <s v="Married"/>
    <s v="Student"/>
    <n v="1037603"/>
    <s v="P104"/>
    <s v="Deleniti TV"/>
    <s v="Electronics"/>
    <s v="Organic"/>
    <s v="Ahuja-Randhawa"/>
    <n v="38790"/>
    <n v="27"/>
    <n v="966"/>
    <n v="12"/>
    <s v="Japan"/>
    <s v="Yes"/>
    <n v="4.7"/>
    <n v="45275"/>
    <s v="No"/>
    <n v="8691"/>
    <n v="28"/>
    <n v="28"/>
    <s v="S028"/>
    <s v="Raval Group Mart"/>
    <s v="Delhi"/>
    <s v="Delhi"/>
    <n v="880199"/>
    <s v="Yashoda Jhaveri"/>
    <n v="2007"/>
    <n v="68"/>
    <n v="13644"/>
    <n v="3.2"/>
    <s v="No"/>
    <n v="1081"/>
    <s v="Outlet"/>
    <n v="7550375899"/>
    <s v="tpatla@comar-chatterjee.com"/>
  </r>
  <r>
    <s v="O1077"/>
    <s v="C038"/>
    <s v="P153"/>
    <n v="45818"/>
    <n v="4"/>
    <n v="83491"/>
    <n v="83491"/>
    <n v="5"/>
    <s v="Cash on Delivery"/>
    <s v="Shipped"/>
    <n v="45862"/>
    <s v="Yes"/>
    <n v="350"/>
    <s v="No"/>
    <s v="Yes"/>
    <s v="C038"/>
    <s v="Falan Singh"/>
    <s v="hamsini96@example.net"/>
    <n v="915865780913"/>
    <s v="Pune"/>
    <s v="Maharashtra"/>
    <n v="316117"/>
    <s v="Male"/>
    <n v="25883"/>
    <n v="44958"/>
    <s v="Fashion"/>
    <n v="1036"/>
    <s v="Single"/>
    <s v="Student"/>
    <n v="1199897"/>
    <s v="P153"/>
    <s v="Quis Shirt"/>
    <s v="Electronics"/>
    <s v="Notebook"/>
    <s v="Sastry PLC"/>
    <n v="83491"/>
    <n v="5"/>
    <n v="93"/>
    <n v="12"/>
    <s v="Japan"/>
    <s v="No"/>
    <n v="3.6"/>
    <n v="45098"/>
    <s v="Yes"/>
    <n v="7063"/>
    <n v="197"/>
    <n v="197"/>
    <s v=""/>
    <s v=""/>
    <s v=""/>
    <s v=""/>
    <s v=""/>
    <s v=""/>
    <s v=""/>
    <s v=""/>
    <s v=""/>
    <s v=""/>
    <s v=""/>
    <s v=""/>
    <s v=""/>
    <s v=""/>
    <s v=""/>
  </r>
  <r>
    <s v="O1078"/>
    <s v="C018"/>
    <s v="P135"/>
    <n v="45529"/>
    <n v="3"/>
    <n v="12336"/>
    <n v="37008"/>
    <n v="30"/>
    <s v="Net Banking"/>
    <s v="Shipped"/>
    <n v="45859"/>
    <s v="Yes"/>
    <n v="85"/>
    <s v="No"/>
    <s v="No"/>
    <s v="C018"/>
    <s v="Owen Mitra"/>
    <s v="tacharya@example.com"/>
    <n v="916995777387"/>
    <s v="Mumbai"/>
    <s v="Maharashtra"/>
    <n v="148951"/>
    <s v="Female"/>
    <n v="27585"/>
    <n v="44992"/>
    <s v="Fashion"/>
    <n v="1927"/>
    <s v="Married"/>
    <s v="Business"/>
    <n v="531680"/>
    <s v="P135"/>
    <s v="At Rice"/>
    <s v="Grocery"/>
    <s v="Cotton"/>
    <s v="Chaudry, Yadav and Grover"/>
    <n v="12336"/>
    <n v="30"/>
    <n v="404"/>
    <n v="6"/>
    <s v="Vietnam"/>
    <s v="Yes"/>
    <n v="3.6"/>
    <n v="45327"/>
    <s v="No"/>
    <n v="7243"/>
    <n v="136"/>
    <n v="136"/>
    <s v=""/>
    <s v=""/>
    <s v=""/>
    <s v=""/>
    <s v=""/>
    <s v=""/>
    <s v=""/>
    <s v=""/>
    <s v=""/>
    <s v=""/>
    <s v=""/>
    <s v=""/>
    <s v=""/>
    <s v=""/>
    <s v=""/>
  </r>
  <r>
    <s v="O1079"/>
    <s v="C054"/>
    <s v="P139"/>
    <n v="45694"/>
    <n v="4"/>
    <n v="49066"/>
    <n v="49066"/>
    <n v="11"/>
    <s v="UPI"/>
    <s v="Pending"/>
    <n v="45860"/>
    <s v="Yes"/>
    <n v="369"/>
    <s v="No"/>
    <s v="Yes"/>
    <s v="C054"/>
    <s v="Ishwar Ravel"/>
    <s v="naironveer@example.net"/>
    <n v="5161369681"/>
    <s v="Delhi"/>
    <s v="Delhi"/>
    <n v="453521"/>
    <s v="Male"/>
    <n v="34436"/>
    <n v="44382"/>
    <s v="Fashion"/>
    <n v="6845"/>
    <s v="Single"/>
    <s v="Teacher"/>
    <n v="533862"/>
    <s v="P139"/>
    <s v="Officia TV"/>
    <s v="Fashion"/>
    <s v="Notebook"/>
    <s v="Gera, Mishra and Chad"/>
    <n v="49066"/>
    <n v="11"/>
    <n v="454"/>
    <n v="36"/>
    <s v="China"/>
    <s v="No"/>
    <n v="2.7"/>
    <n v="45803"/>
    <s v="No"/>
    <n v="9921"/>
    <n v="191"/>
    <n v="191"/>
    <s v=""/>
    <s v=""/>
    <s v=""/>
    <s v=""/>
    <s v=""/>
    <s v=""/>
    <s v=""/>
    <s v=""/>
    <s v=""/>
    <s v=""/>
    <s v=""/>
    <s v=""/>
    <s v=""/>
    <s v=""/>
    <s v=""/>
  </r>
  <r>
    <s v="O1080"/>
    <s v="C059"/>
    <s v="P114"/>
    <n v="45652"/>
    <n v="2"/>
    <n v="54455"/>
    <n v="163365"/>
    <n v="27"/>
    <s v="Credit Card"/>
    <s v="Cancelled"/>
    <n v="45866"/>
    <s v="No"/>
    <n v="430"/>
    <s v="No"/>
    <s v="No"/>
    <s v="C059"/>
    <s v="Andrew Patil"/>
    <s v="pranit35@example.com"/>
    <n v="913221418880"/>
    <s v="Lucknow"/>
    <s v="Uttar Pradesh"/>
    <n v="929622"/>
    <s v="Female"/>
    <n v="26242"/>
    <n v="44542"/>
    <s v="Electronics"/>
    <n v="1876"/>
    <s v="Married"/>
    <s v="Teacher"/>
    <n v="1727869"/>
    <s v="P114"/>
    <s v="Dolor Shirt"/>
    <s v="Electronics"/>
    <s v="Cotton"/>
    <s v="Sampath, Purohit and Borah"/>
    <n v="54455"/>
    <n v="27"/>
    <n v="507"/>
    <n v="24"/>
    <s v="Japan"/>
    <s v="Yes"/>
    <n v="3.6"/>
    <n v="45456"/>
    <s v="No"/>
    <n v="5136"/>
    <n v="158"/>
    <n v="158"/>
    <s v=""/>
    <s v=""/>
    <s v=""/>
    <s v=""/>
    <s v=""/>
    <s v=""/>
    <s v=""/>
    <s v=""/>
    <s v=""/>
    <s v=""/>
    <s v=""/>
    <s v=""/>
    <s v=""/>
    <s v=""/>
    <s v=""/>
  </r>
  <r>
    <s v="O1081"/>
    <s v="C057"/>
    <s v="P143"/>
    <n v="45512"/>
    <n v="4"/>
    <n v="35282"/>
    <n v="176410"/>
    <n v="6"/>
    <s v="Debit Card"/>
    <s v="Pending"/>
    <n v="45858"/>
    <s v="No"/>
    <n v="308"/>
    <s v="Yes"/>
    <s v="No"/>
    <s v="C057"/>
    <s v="Vamakshi Thaker"/>
    <s v="davidseshadri@example.org"/>
    <n v="1820377889"/>
    <s v="Hyderabad"/>
    <s v="Telangana"/>
    <n v="554665"/>
    <s v="Female"/>
    <n v="38622"/>
    <n v="44190"/>
    <s v="Fashion"/>
    <n v="4664"/>
    <s v="Single"/>
    <s v="Teacher"/>
    <n v="936406"/>
    <s v="P143"/>
    <s v="Molestiae TV"/>
    <s v="Fashion"/>
    <s v="Smart"/>
    <s v="Grewal-Sur"/>
    <n v="35282"/>
    <n v="6"/>
    <n v="129"/>
    <n v="36"/>
    <s v="India"/>
    <s v="Yes"/>
    <n v="3.7"/>
    <n v="45746"/>
    <s v="No"/>
    <n v="9409"/>
    <n v="32"/>
    <n v="32"/>
    <s v="S032"/>
    <s v="Mangat Ltd Mart"/>
    <s v="Jaipur"/>
    <s v="Rajasthan"/>
    <n v="204380"/>
    <s v="Sneha Chaudry"/>
    <n v="2002"/>
    <n v="86"/>
    <n v="18582"/>
    <n v="4.0999999999999996"/>
    <s v="Yes"/>
    <n v="2773"/>
    <s v="Retail"/>
    <n v="8386384066"/>
    <s v="jmunshi@arya.com"/>
  </r>
  <r>
    <s v="O1082"/>
    <s v="C041"/>
    <s v="P123"/>
    <n v="45765"/>
    <n v="4"/>
    <n v="19394"/>
    <n v="58182"/>
    <n v="18"/>
    <s v="UPI"/>
    <s v="Cancelled"/>
    <n v="45861"/>
    <s v="Yes"/>
    <n v="166"/>
    <s v="No"/>
    <s v="No"/>
    <s v="C041"/>
    <s v="Anthony Randhawa"/>
    <s v="abhiram90@example.net"/>
    <n v="7439533942"/>
    <s v="Lucknow"/>
    <s v="Uttar Pradesh"/>
    <n v="47095"/>
    <s v="Male"/>
    <n v="25014"/>
    <n v="44308"/>
    <s v="Electronics"/>
    <n v="6968"/>
    <s v="Married"/>
    <s v="Teacher"/>
    <n v="628362"/>
    <s v="P123"/>
    <s v="Perspiciatis TV"/>
    <s v="Grocery"/>
    <s v="Notebook"/>
    <s v="Merchant Group"/>
    <n v="19394"/>
    <n v="18"/>
    <n v="891"/>
    <n v="12"/>
    <s v="India"/>
    <s v="No"/>
    <n v="4.5"/>
    <n v="44892"/>
    <s v="No"/>
    <n v="6547"/>
    <n v="14"/>
    <n v="14"/>
    <s v="S014"/>
    <s v="Khanna-Bawa Mart"/>
    <s v="Kolkata"/>
    <s v="West Bengal"/>
    <n v="450544"/>
    <s v="Vyanjana Chaudhari"/>
    <n v="2002"/>
    <n v="73"/>
    <n v="14032"/>
    <n v="3.4"/>
    <s v="No"/>
    <n v="2235"/>
    <s v="Franchise"/>
    <n v="912475469137"/>
    <s v="niharikasundaram@prakash.com"/>
  </r>
  <r>
    <s v="O1083"/>
    <s v="C051"/>
    <s v="P147"/>
    <n v="45525"/>
    <n v="1"/>
    <n v="72764"/>
    <n v="363820"/>
    <n v="28"/>
    <s v="Debit Card"/>
    <s v="Shipped"/>
    <n v="45856"/>
    <s v="Yes"/>
    <n v="487"/>
    <s v="No"/>
    <s v="Yes"/>
    <s v="C051"/>
    <s v="Nandini Boase"/>
    <s v="azaanchand@example.net"/>
    <n v="3667525459"/>
    <s v="Delhi"/>
    <s v="Delhi"/>
    <n v="22901"/>
    <s v="Female"/>
    <n v="28511"/>
    <n v="45404"/>
    <s v="Home Appliance"/>
    <n v="7141"/>
    <s v="Single"/>
    <s v="Engineer"/>
    <n v="846464"/>
    <s v="P147"/>
    <s v="Earum Laptop"/>
    <s v="Electronics"/>
    <s v="Notebook"/>
    <s v="Tiwari-Talwar"/>
    <n v="72764"/>
    <n v="28"/>
    <n v="886"/>
    <n v="12"/>
    <s v="Japan"/>
    <s v="No"/>
    <n v="4.7"/>
    <n v="45394"/>
    <s v="No"/>
    <n v="6554"/>
    <n v="21"/>
    <n v="21"/>
    <s v="S021"/>
    <s v="Walla and Sons Mart"/>
    <s v="Kolkata"/>
    <s v="West Bengal"/>
    <n v="58300"/>
    <s v="Upkaar Padmanabhan"/>
    <n v="2003"/>
    <n v="59"/>
    <n v="5331"/>
    <n v="4"/>
    <s v="Yes"/>
    <n v="3638"/>
    <s v="Retail"/>
    <n v="2168942104"/>
    <s v="tamanna89@nazareth.com"/>
  </r>
  <r>
    <s v="O1084"/>
    <s v="C057"/>
    <s v="P138"/>
    <n v="45846"/>
    <n v="1"/>
    <n v="97904"/>
    <n v="391616"/>
    <n v="27"/>
    <s v="Net Banking"/>
    <s v="Shipped"/>
    <n v="45860"/>
    <s v="No"/>
    <n v="123"/>
    <s v="No"/>
    <s v="Yes"/>
    <s v="C057"/>
    <s v="Vamakshi Thaker"/>
    <s v="davidseshadri@example.org"/>
    <n v="1820377889"/>
    <s v="Hyderabad"/>
    <s v="Telangana"/>
    <n v="554665"/>
    <s v="Female"/>
    <n v="38622"/>
    <n v="44190"/>
    <s v="Fashion"/>
    <n v="4664"/>
    <s v="Single"/>
    <s v="Teacher"/>
    <n v="936406"/>
    <s v="P138"/>
    <s v="Molestias Phone"/>
    <s v="Grocery"/>
    <s v="Notebook"/>
    <s v="Ramanathan, Comar and Pall"/>
    <n v="97904"/>
    <n v="27"/>
    <n v="968"/>
    <n v="36"/>
    <s v="China"/>
    <s v="No"/>
    <n v="4.0999999999999996"/>
    <n v="45305"/>
    <s v="No"/>
    <n v="7687"/>
    <n v="181"/>
    <n v="181"/>
    <s v=""/>
    <s v=""/>
    <s v=""/>
    <s v=""/>
    <s v=""/>
    <s v=""/>
    <s v=""/>
    <s v=""/>
    <s v=""/>
    <s v=""/>
    <s v=""/>
    <s v=""/>
    <s v=""/>
    <s v=""/>
    <s v=""/>
  </r>
  <r>
    <s v="O1085"/>
    <s v="C092"/>
    <s v="P155"/>
    <n v="45837"/>
    <n v="4"/>
    <n v="56076"/>
    <n v="56076"/>
    <n v="20"/>
    <s v="Net Banking"/>
    <s v="Cancelled"/>
    <n v="45867"/>
    <s v="No"/>
    <n v="273"/>
    <s v="No"/>
    <s v="Yes"/>
    <s v="C092"/>
    <s v="Ranveer Dalal"/>
    <s v="skibe@example.net"/>
    <n v="3638546785"/>
    <s v="Pune"/>
    <s v="Maharashtra"/>
    <n v="458771"/>
    <s v="Female"/>
    <n v="33417"/>
    <n v="45022"/>
    <s v="Electronics"/>
    <n v="6982"/>
    <s v="Married"/>
    <s v="Engineer"/>
    <n v="1109164"/>
    <s v="P155"/>
    <s v="Odio Washing Machine"/>
    <s v="Fashion"/>
    <s v="Notebook"/>
    <s v="Pall-Chahal"/>
    <n v="56076"/>
    <n v="20"/>
    <n v="621"/>
    <n v="36"/>
    <s v="Japan"/>
    <s v="No"/>
    <n v="3"/>
    <n v="45441"/>
    <s v="Yes"/>
    <n v="6656"/>
    <n v="109"/>
    <n v="109"/>
    <s v=""/>
    <s v=""/>
    <s v=""/>
    <s v=""/>
    <s v=""/>
    <s v=""/>
    <s v=""/>
    <s v=""/>
    <s v=""/>
    <s v=""/>
    <s v=""/>
    <s v=""/>
    <s v=""/>
    <s v=""/>
    <s v=""/>
  </r>
  <r>
    <s v="O1086"/>
    <s v="C047"/>
    <s v="P190"/>
    <n v="45649"/>
    <n v="5"/>
    <n v="10335"/>
    <n v="51675"/>
    <n v="26"/>
    <s v="Credit Card"/>
    <s v="Delivered"/>
    <n v="45864"/>
    <s v="Yes"/>
    <n v="336"/>
    <s v="No"/>
    <s v="Yes"/>
    <s v="C047"/>
    <s v="Caleb Verma"/>
    <s v="tara00@example.com"/>
    <n v="6177115921"/>
    <s v="Mumbai"/>
    <s v="Maharashtra"/>
    <n v="499856"/>
    <s v="Male"/>
    <n v="36596"/>
    <n v="45676"/>
    <s v="Fashion"/>
    <n v="4716"/>
    <s v="Single"/>
    <s v="Teacher"/>
    <n v="626974"/>
    <s v="P190"/>
    <s v="Sapiente Laptop"/>
    <s v="Fashion"/>
    <s v="LED"/>
    <s v="Mane, Bala and Mitra"/>
    <n v="10335"/>
    <n v="26"/>
    <n v="652"/>
    <n v="36"/>
    <s v="Vietnam"/>
    <s v="Yes"/>
    <n v="4.9000000000000004"/>
    <n v="45078"/>
    <s v="Yes"/>
    <n v="8180"/>
    <n v="38"/>
    <n v="38"/>
    <s v="S038"/>
    <s v="Prakash, Apte and Dhaliwal Mart"/>
    <s v="Mumbai"/>
    <s v="Maharashtra"/>
    <n v="9968"/>
    <s v="Dalaja Kade"/>
    <n v="2000"/>
    <n v="47"/>
    <n v="15068"/>
    <n v="3.5"/>
    <s v="Yes"/>
    <n v="2654"/>
    <s v="Outlet"/>
    <n v="5368222394"/>
    <s v="ishwargolla@bhagat.com"/>
  </r>
  <r>
    <s v="O1087"/>
    <s v="C083"/>
    <s v="P179"/>
    <n v="45667"/>
    <n v="1"/>
    <n v="59299"/>
    <n v="296495"/>
    <n v="24"/>
    <s v="Net Banking"/>
    <s v="Pending"/>
    <n v="45857"/>
    <s v="No"/>
    <n v="54"/>
    <s v="Yes"/>
    <s v="Yes"/>
    <s v="C083"/>
    <s v="Aarini Grewal"/>
    <s v="nazarethchakrika@example.net"/>
    <n v="3296685161"/>
    <s v="Jaipur"/>
    <s v="Rajasthan"/>
    <n v="275304"/>
    <s v="Male"/>
    <n v="31281"/>
    <n v="44759"/>
    <s v="Grocery"/>
    <n v="3077"/>
    <s v="Single"/>
    <s v="Teacher"/>
    <n v="995038"/>
    <s v="P179"/>
    <s v="Delectus Laptop"/>
    <s v="Home Appliance"/>
    <s v="Android"/>
    <s v="Kara, Venkataraman and Saxena"/>
    <n v="59299"/>
    <n v="24"/>
    <n v="5"/>
    <n v="6"/>
    <s v="India"/>
    <s v="No"/>
    <n v="3"/>
    <n v="44773"/>
    <s v="Yes"/>
    <n v="9992"/>
    <n v="63"/>
    <n v="63"/>
    <s v="S063"/>
    <s v="Misra, Issac and Patel Mart"/>
    <s v="Delhi"/>
    <s v="Delhi"/>
    <n v="313650"/>
    <s v="Anya Dar"/>
    <n v="2012"/>
    <n v="92"/>
    <n v="14980"/>
    <n v="3.3"/>
    <s v="Yes"/>
    <n v="2033"/>
    <s v="Franchise"/>
    <n v="3009792513"/>
    <s v="xalakchand@nigam.com"/>
  </r>
  <r>
    <s v="O1088"/>
    <s v="C034"/>
    <s v="P129"/>
    <n v="45714"/>
    <n v="5"/>
    <n v="39710"/>
    <n v="198550"/>
    <n v="25"/>
    <s v="Cash on Delivery"/>
    <s v="Shipped"/>
    <n v="45857"/>
    <s v="No"/>
    <n v="191"/>
    <s v="No"/>
    <s v="No"/>
    <s v="C034"/>
    <s v="Nandini Bansal"/>
    <s v="uchakrabarti@example.com"/>
    <n v="1680876038"/>
    <s v="Pune"/>
    <s v="Maharashtra"/>
    <n v="977034"/>
    <s v="Male"/>
    <n v="35398"/>
    <n v="44435"/>
    <s v="Electronics"/>
    <n v="3972"/>
    <s v="Single"/>
    <s v="Business"/>
    <n v="1218463"/>
    <s v="P129"/>
    <s v="Corrupti Phone"/>
    <s v="Grocery"/>
    <s v="Organic"/>
    <s v="Gala, Kohli and Varty"/>
    <n v="39710"/>
    <n v="25"/>
    <n v="985"/>
    <n v="36"/>
    <s v="Vietnam"/>
    <s v="No"/>
    <n v="4.5999999999999996"/>
    <n v="45030"/>
    <s v="Yes"/>
    <n v="7303"/>
    <n v="44"/>
    <n v="44"/>
    <s v="S044"/>
    <s v="Edwin Ltd Mart"/>
    <s v="Pune"/>
    <s v="Maharashtra"/>
    <n v="30299"/>
    <s v="Krish Vala"/>
    <n v="2021"/>
    <n v="11"/>
    <n v="6876"/>
    <n v="3.4"/>
    <s v="Yes"/>
    <n v="3784"/>
    <s v="Retail"/>
    <n v="919202428699"/>
    <s v="manderfrederick@sen.info"/>
  </r>
  <r>
    <s v="O1089"/>
    <s v="C099"/>
    <s v="P187"/>
    <n v="45685"/>
    <n v="5"/>
    <n v="52931"/>
    <n v="264655"/>
    <n v="28"/>
    <s v="Debit Card"/>
    <s v="Pending"/>
    <n v="45858"/>
    <s v="Yes"/>
    <n v="247"/>
    <s v="Yes"/>
    <s v="No"/>
    <s v="C099"/>
    <s v="Frederick Merchant"/>
    <s v="ethanbutala@example.com"/>
    <n v="916265511047"/>
    <s v="Pune"/>
    <s v="Maharashtra"/>
    <n v="412126"/>
    <s v="Male"/>
    <n v="32904"/>
    <n v="45758"/>
    <s v="Grocery"/>
    <n v="8141"/>
    <s v="Married"/>
    <s v="Engineer"/>
    <n v="395147"/>
    <s v="P187"/>
    <s v="Commodi Phone"/>
    <s v="Electronics"/>
    <s v="Android"/>
    <s v="Dey Inc"/>
    <n v="52931"/>
    <n v="28"/>
    <n v="450"/>
    <n v="36"/>
    <s v="Vietnam"/>
    <s v="Yes"/>
    <n v="3.7"/>
    <n v="45674"/>
    <s v="No"/>
    <n v="7019"/>
    <n v="60"/>
    <n v="60"/>
    <s v="S060"/>
    <s v="Prakash, Gulati and Sabharwal Mart"/>
    <s v="Jaipur"/>
    <s v="Rajasthan"/>
    <n v="632663"/>
    <s v="Fariq Sami"/>
    <n v="2011"/>
    <n v="92"/>
    <n v="3753"/>
    <n v="4.2"/>
    <s v="No"/>
    <n v="1114"/>
    <s v="Retail"/>
    <n v="3894484631"/>
    <s v="labanmann@shah.info"/>
  </r>
  <r>
    <s v="O1090"/>
    <s v="C054"/>
    <s v="P111"/>
    <n v="45736"/>
    <n v="1"/>
    <n v="90766"/>
    <n v="181532"/>
    <n v="14"/>
    <s v="UPI"/>
    <s v="Pending"/>
    <n v="45864"/>
    <s v="No"/>
    <n v="233"/>
    <s v="Yes"/>
    <s v="No"/>
    <s v="C054"/>
    <s v="Ishwar Ravel"/>
    <s v="naironveer@example.net"/>
    <n v="5161369681"/>
    <s v="Delhi"/>
    <s v="Delhi"/>
    <n v="453521"/>
    <s v="Male"/>
    <n v="34436"/>
    <n v="44382"/>
    <s v="Fashion"/>
    <n v="6845"/>
    <s v="Single"/>
    <s v="Teacher"/>
    <n v="533862"/>
    <s v="P111"/>
    <s v="Ducimus TV"/>
    <s v="Grocery"/>
    <s v="Android"/>
    <s v="Bala, Shenoy and Kadakia"/>
    <n v="90766"/>
    <n v="14"/>
    <n v="716"/>
    <n v="36"/>
    <s v="Vietnam"/>
    <s v="No"/>
    <n v="3.6"/>
    <n v="45440"/>
    <s v="Yes"/>
    <n v="8079"/>
    <n v="200"/>
    <n v="200"/>
    <s v=""/>
    <s v=""/>
    <s v=""/>
    <s v=""/>
    <s v=""/>
    <s v=""/>
    <s v=""/>
    <s v=""/>
    <s v=""/>
    <s v=""/>
    <s v=""/>
    <s v=""/>
    <s v=""/>
    <s v=""/>
    <s v=""/>
  </r>
  <r>
    <s v="O1091"/>
    <s v="C045"/>
    <s v="P161"/>
    <n v="45518"/>
    <n v="1"/>
    <n v="98254"/>
    <n v="393016"/>
    <n v="15"/>
    <s v="Net Banking"/>
    <s v="Pending"/>
    <n v="45869"/>
    <s v="Yes"/>
    <n v="153"/>
    <s v="Yes"/>
    <s v="Yes"/>
    <s v="C045"/>
    <s v="Darsh Rao"/>
    <s v="ranveer17@example.org"/>
    <n v="3900532931"/>
    <s v="Chennai"/>
    <s v="Tamil Nadu"/>
    <n v="933529"/>
    <s v="Male"/>
    <n v="21818"/>
    <n v="44889"/>
    <s v="Grocery"/>
    <n v="9000"/>
    <s v="Married"/>
    <s v="Student"/>
    <n v="1892611"/>
    <s v="P161"/>
    <s v="Veritatis Washing Machine"/>
    <s v="Electronics"/>
    <s v="Cotton"/>
    <s v="Deshmukh Group"/>
    <n v="98254"/>
    <n v="15"/>
    <n v="226"/>
    <n v="24"/>
    <s v="China"/>
    <s v="Yes"/>
    <n v="3.8"/>
    <n v="44851"/>
    <s v="Yes"/>
    <n v="9694"/>
    <n v="70"/>
    <n v="70"/>
    <s v="S070"/>
    <s v="Chandran-Mital Mart"/>
    <s v="Hyderabad"/>
    <s v="Telangana"/>
    <n v="961055"/>
    <s v="Omaja Dara"/>
    <n v="2008"/>
    <n v="73"/>
    <n v="2832"/>
    <n v="4.5"/>
    <s v="Yes"/>
    <n v="3681"/>
    <s v="Franchise"/>
    <n v="919060480589"/>
    <s v="etathakkar@kant.biz"/>
  </r>
  <r>
    <s v="O1092"/>
    <s v="C003"/>
    <s v="P144"/>
    <n v="45709"/>
    <n v="1"/>
    <n v="29538"/>
    <n v="59076"/>
    <n v="24"/>
    <s v="Debit Card"/>
    <s v="Shipped"/>
    <n v="45856"/>
    <s v="Yes"/>
    <n v="169"/>
    <s v="No"/>
    <s v="No"/>
    <s v="C003"/>
    <s v="Chakradev Kari"/>
    <s v="fariq31@example.com"/>
    <n v="7525534192"/>
    <s v="Hyderabad"/>
    <s v="Telangana"/>
    <n v="276483"/>
    <s v="Male"/>
    <n v="38764"/>
    <n v="45035"/>
    <s v="Home Appliance"/>
    <n v="9028"/>
    <s v="Married"/>
    <s v="Doctor"/>
    <n v="1142059"/>
    <s v="P144"/>
    <s v="Quidem Washing Machine"/>
    <s v="Electronics"/>
    <s v="Organic"/>
    <s v="Ghose, Ganesan and Suri"/>
    <n v="29538"/>
    <n v="24"/>
    <n v="44"/>
    <n v="24"/>
    <s v="Japan"/>
    <s v="Yes"/>
    <n v="2.7"/>
    <n v="45207"/>
    <s v="No"/>
    <n v="7581"/>
    <n v="131"/>
    <n v="131"/>
    <s v=""/>
    <s v=""/>
    <s v=""/>
    <s v=""/>
    <s v=""/>
    <s v=""/>
    <s v=""/>
    <s v=""/>
    <s v=""/>
    <s v=""/>
    <s v=""/>
    <s v=""/>
    <s v=""/>
    <s v=""/>
    <s v=""/>
  </r>
  <r>
    <s v="O1093"/>
    <s v="C030"/>
    <s v="P152"/>
    <n v="45657"/>
    <n v="2"/>
    <n v="92604"/>
    <n v="185208"/>
    <n v="29"/>
    <s v="Net Banking"/>
    <s v="Cancelled"/>
    <n v="45858"/>
    <s v="Yes"/>
    <n v="377"/>
    <s v="Yes"/>
    <s v="No"/>
    <s v="C030"/>
    <s v="Manthan Modi"/>
    <s v="kotharijagat@example.net"/>
    <n v="9993867749"/>
    <s v="Jaipur"/>
    <s v="Rajasthan"/>
    <n v="499091"/>
    <s v="Female"/>
    <n v="26912"/>
    <n v="44683"/>
    <s v="Grocery"/>
    <n v="6835"/>
    <s v="Married"/>
    <s v="Engineer"/>
    <n v="1612147"/>
    <s v="P152"/>
    <s v="Rem Shirt"/>
    <s v="Electronics"/>
    <s v="Cotton"/>
    <s v="Loyal PLC"/>
    <n v="92604"/>
    <n v="29"/>
    <n v="316"/>
    <n v="24"/>
    <s v="Vietnam"/>
    <s v="Yes"/>
    <n v="3"/>
    <n v="45328"/>
    <s v="Yes"/>
    <n v="7567"/>
    <n v="35"/>
    <n v="35"/>
    <s v="S035"/>
    <s v="Wali, Soman and Andra Mart"/>
    <s v="Hyderabad"/>
    <s v="Telangana"/>
    <n v="573993"/>
    <s v="Ekani Raj"/>
    <n v="2002"/>
    <n v="60"/>
    <n v="4800"/>
    <n v="3.9"/>
    <s v="Yes"/>
    <n v="3033"/>
    <s v="Outlet"/>
    <n v="916484085887"/>
    <s v="sbassi@hans.com"/>
  </r>
  <r>
    <s v="O1094"/>
    <s v="C076"/>
    <s v="P155"/>
    <n v="45580"/>
    <n v="4"/>
    <n v="56076"/>
    <n v="56076"/>
    <n v="20"/>
    <s v="Debit Card"/>
    <s v="Shipped"/>
    <n v="45862"/>
    <s v="No"/>
    <n v="385"/>
    <s v="Yes"/>
    <s v="Yes"/>
    <s v="C076"/>
    <s v="Jagat Dave"/>
    <s v="rameshkashvi@example.com"/>
    <n v="5239868000"/>
    <s v="Bangalore"/>
    <s v="Karnataka"/>
    <n v="578729"/>
    <s v="Male"/>
    <n v="34560"/>
    <n v="44462"/>
    <s v="Home Appliance"/>
    <n v="6375"/>
    <s v="Single"/>
    <s v="Doctor"/>
    <n v="334697"/>
    <s v="P155"/>
    <s v="Odio Washing Machine"/>
    <s v="Fashion"/>
    <s v="Notebook"/>
    <s v="Pall-Chahal"/>
    <n v="56076"/>
    <n v="20"/>
    <n v="621"/>
    <n v="36"/>
    <s v="Japan"/>
    <s v="No"/>
    <n v="3"/>
    <n v="45441"/>
    <s v="Yes"/>
    <n v="6656"/>
    <n v="109"/>
    <n v="109"/>
    <s v=""/>
    <s v=""/>
    <s v=""/>
    <s v=""/>
    <s v=""/>
    <s v=""/>
    <s v=""/>
    <s v=""/>
    <s v=""/>
    <s v=""/>
    <s v=""/>
    <s v=""/>
    <s v=""/>
    <s v=""/>
    <s v=""/>
  </r>
  <r>
    <s v="O1095"/>
    <s v="C069"/>
    <s v="P124"/>
    <n v="45590"/>
    <n v="3"/>
    <n v="43565"/>
    <n v="130695"/>
    <n v="26"/>
    <s v="Debit Card"/>
    <s v="Cancelled"/>
    <n v="45862"/>
    <s v="Yes"/>
    <n v="134"/>
    <s v="No"/>
    <s v="No"/>
    <s v="C069"/>
    <s v="Ryan Das"/>
    <s v="ethanseth@example.org"/>
    <n v="7155188442"/>
    <s v="Mumbai"/>
    <s v="Maharashtra"/>
    <n v="583132"/>
    <s v="Female"/>
    <n v="27632"/>
    <n v="45562"/>
    <s v="Grocery"/>
    <n v="9531"/>
    <s v="Single"/>
    <s v="Business"/>
    <n v="1236784"/>
    <s v="P124"/>
    <s v="Cum Laptop"/>
    <s v="Grocery"/>
    <s v="LED"/>
    <s v="Dhar, Pall and Muni"/>
    <n v="43565"/>
    <n v="26"/>
    <n v="879"/>
    <n v="36"/>
    <s v="Vietnam"/>
    <s v="No"/>
    <n v="4.7"/>
    <n v="45291"/>
    <s v="Yes"/>
    <n v="2122"/>
    <n v="128"/>
    <n v="128"/>
    <s v=""/>
    <s v=""/>
    <s v=""/>
    <s v=""/>
    <s v=""/>
    <s v=""/>
    <s v=""/>
    <s v=""/>
    <s v=""/>
    <s v=""/>
    <s v=""/>
    <s v=""/>
    <s v=""/>
    <s v=""/>
    <s v=""/>
  </r>
  <r>
    <s v="O1096"/>
    <s v="C077"/>
    <s v="P150"/>
    <n v="45848"/>
    <n v="5"/>
    <n v="98841"/>
    <n v="395364"/>
    <n v="18"/>
    <s v="Cash on Delivery"/>
    <s v="Delivered"/>
    <n v="45864"/>
    <s v="No"/>
    <n v="180"/>
    <s v="No"/>
    <s v="Yes"/>
    <s v="C077"/>
    <s v="Eiravati Gaba"/>
    <s v="lmistry@example.com"/>
    <n v="8879470551"/>
    <s v="Jaipur"/>
    <s v="Rajasthan"/>
    <n v="940974"/>
    <s v="Female"/>
    <n v="38042"/>
    <n v="45825"/>
    <s v="Fashion"/>
    <n v="8990"/>
    <s v="Married"/>
    <s v="Business"/>
    <n v="330580"/>
    <s v="P150"/>
    <s v="Aliquid Phone"/>
    <s v="Grocery"/>
    <s v="Notebook"/>
    <s v="Kar-Yogi"/>
    <n v="98841"/>
    <n v="18"/>
    <n v="888"/>
    <n v="6"/>
    <s v="Vietnam"/>
    <s v="No"/>
    <n v="3.4"/>
    <n v="45207"/>
    <s v="Yes"/>
    <n v="3536"/>
    <n v="40"/>
    <n v="40"/>
    <s v="S040"/>
    <s v="Sarin, Malhotra and Parsa Mart"/>
    <s v="Lucknow"/>
    <s v="Uttar Pradesh"/>
    <n v="577754"/>
    <s v="Ikbal Gill"/>
    <n v="2005"/>
    <n v="52"/>
    <n v="6154"/>
    <n v="3.5"/>
    <s v="Yes"/>
    <n v="1444"/>
    <s v="Retail"/>
    <n v="9142834110"/>
    <s v="ravelsimon@lad.net"/>
  </r>
  <r>
    <s v="O1097"/>
    <s v="C087"/>
    <s v="P191"/>
    <n v="45761"/>
    <n v="3"/>
    <n v="31432"/>
    <n v="157160"/>
    <n v="29"/>
    <s v="Cash on Delivery"/>
    <s v="Delivered"/>
    <n v="45862"/>
    <s v="Yes"/>
    <n v="160"/>
    <s v="Yes"/>
    <s v="Yes"/>
    <s v="C087"/>
    <s v="Urmi Balay"/>
    <s v="nilima22@example.net"/>
    <n v="6567661825"/>
    <s v="Delhi"/>
    <s v="Delhi"/>
    <n v="286823"/>
    <s v="Male"/>
    <n v="21834"/>
    <n v="44098"/>
    <s v="Home Appliance"/>
    <n v="2168"/>
    <s v="Married"/>
    <s v="Engineer"/>
    <n v="1382729"/>
    <s v="P191"/>
    <s v="Quas Shirt"/>
    <s v="Electronics"/>
    <s v="LED"/>
    <s v="Upadhyay, Gulati and Ramanathan"/>
    <n v="31432"/>
    <n v="29"/>
    <n v="660"/>
    <n v="24"/>
    <s v="Vietnam"/>
    <s v="No"/>
    <n v="4.9000000000000004"/>
    <n v="45218"/>
    <s v="Yes"/>
    <n v="3514"/>
    <n v="19"/>
    <n v="19"/>
    <s v="S019"/>
    <s v="Kuruvilla, Goswami and Nayak Mart"/>
    <s v="Chennai"/>
    <s v="Tamil Nadu"/>
    <n v="353465"/>
    <s v="Abha Menon"/>
    <n v="2022"/>
    <n v="34"/>
    <n v="15065"/>
    <n v="4.3"/>
    <s v="Yes"/>
    <n v="508"/>
    <s v="Retail"/>
    <n v="1709991738"/>
    <s v="rajchanchal@bhagat-dora.com"/>
  </r>
  <r>
    <s v="O1098"/>
    <s v="C040"/>
    <s v="P115"/>
    <n v="45612"/>
    <n v="2"/>
    <n v="67949"/>
    <n v="203847"/>
    <n v="5"/>
    <s v="Debit Card"/>
    <s v="Cancelled"/>
    <n v="45865"/>
    <s v="No"/>
    <n v="305"/>
    <s v="Yes"/>
    <s v="No"/>
    <s v="C040"/>
    <s v="Aadhya Andra"/>
    <s v="rmani@example.net"/>
    <n v="911759464743"/>
    <s v="Lucknow"/>
    <s v="Uttar Pradesh"/>
    <n v="713695"/>
    <s v="Male"/>
    <n v="36035"/>
    <n v="44947"/>
    <s v="Home Appliance"/>
    <n v="6715"/>
    <s v="Single"/>
    <s v="Student"/>
    <n v="716351"/>
    <s v="P115"/>
    <s v="Sapiente TV"/>
    <s v="Fashion"/>
    <s v="Android"/>
    <s v="Rattan-Warrior"/>
    <n v="67949"/>
    <n v="5"/>
    <n v="673"/>
    <n v="36"/>
    <s v="Japan"/>
    <s v="Yes"/>
    <n v="3"/>
    <n v="45545"/>
    <s v="No"/>
    <n v="9168"/>
    <n v="63"/>
    <n v="63"/>
    <s v="S063"/>
    <s v="Misra, Issac and Patel Mart"/>
    <s v="Delhi"/>
    <s v="Delhi"/>
    <n v="313650"/>
    <s v="Anya Dar"/>
    <n v="2012"/>
    <n v="92"/>
    <n v="14980"/>
    <n v="3.3"/>
    <s v="Yes"/>
    <n v="2033"/>
    <s v="Franchise"/>
    <n v="3009792513"/>
    <s v="xalakchand@nigam.com"/>
  </r>
  <r>
    <s v="O1099"/>
    <s v="C055"/>
    <s v="P124"/>
    <n v="45594"/>
    <n v="4"/>
    <n v="43565"/>
    <n v="217825"/>
    <n v="26"/>
    <s v="Debit Card"/>
    <s v="Shipped"/>
    <n v="45860"/>
    <s v="No"/>
    <n v="147"/>
    <s v="Yes"/>
    <s v="Yes"/>
    <s v="C055"/>
    <s v="Ikshita Panchal"/>
    <s v="warinderchauhan@example.org"/>
    <n v="3292127799"/>
    <s v="Mumbai"/>
    <s v="Maharashtra"/>
    <n v="995527"/>
    <s v="Female"/>
    <n v="23445"/>
    <n v="45484"/>
    <s v="Electronics"/>
    <n v="7811"/>
    <s v="Single"/>
    <s v="Doctor"/>
    <n v="1912506"/>
    <s v="P124"/>
    <s v="Cum Laptop"/>
    <s v="Grocery"/>
    <s v="LED"/>
    <s v="Dhar, Pall and Muni"/>
    <n v="43565"/>
    <n v="26"/>
    <n v="879"/>
    <n v="36"/>
    <s v="Vietnam"/>
    <s v="No"/>
    <n v="4.7"/>
    <n v="45291"/>
    <s v="Yes"/>
    <n v="2122"/>
    <n v="128"/>
    <n v="128"/>
    <s v=""/>
    <s v=""/>
    <s v=""/>
    <s v=""/>
    <s v=""/>
    <s v=""/>
    <s v=""/>
    <s v=""/>
    <s v=""/>
    <s v=""/>
    <s v=""/>
    <s v=""/>
    <s v=""/>
    <s v=""/>
    <s v=""/>
  </r>
  <r>
    <s v="O1100"/>
    <s v="C041"/>
    <s v="P158"/>
    <n v="45518"/>
    <n v="5"/>
    <n v="92731"/>
    <n v="92731"/>
    <n v="12"/>
    <s v="UPI"/>
    <s v="Delivered"/>
    <n v="45859"/>
    <s v="No"/>
    <n v="69"/>
    <s v="Yes"/>
    <s v="No"/>
    <s v="C041"/>
    <s v="Anthony Randhawa"/>
    <s v="abhiram90@example.net"/>
    <n v="7439533942"/>
    <s v="Lucknow"/>
    <s v="Uttar Pradesh"/>
    <n v="47095"/>
    <s v="Male"/>
    <n v="25014"/>
    <n v="44308"/>
    <s v="Electronics"/>
    <n v="6968"/>
    <s v="Married"/>
    <s v="Teacher"/>
    <n v="628362"/>
    <s v="P158"/>
    <s v="Deserunt Washing Machine"/>
    <s v="Home Appliance"/>
    <s v="Organic"/>
    <s v="Jhaveri Inc"/>
    <n v="92731"/>
    <n v="12"/>
    <n v="512"/>
    <n v="24"/>
    <s v="India"/>
    <s v="No"/>
    <n v="4.7"/>
    <n v="45644"/>
    <s v="Yes"/>
    <n v="8148"/>
    <n v="121"/>
    <n v="121"/>
    <s v="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D0BE5-2218-470C-9405-C49CCECCF5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19" firstHeaderRow="1" firstDataRow="1" firstDataCol="0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667B43-FA74-495D-8C4A-24F9EF683938}" autoFormatId="16" applyNumberFormats="0" applyBorderFormats="0" applyFontFormats="0" applyPatternFormats="0" applyAlignmentFormats="0" applyWidthHeightFormats="0">
  <queryTableRefresh nextId="16">
    <queryTableFields count="15">
      <queryTableField id="1" name="CustomerID" tableColumnId="1"/>
      <queryTableField id="2" name="CustomerName" tableColumnId="2"/>
      <queryTableField id="3" name="Email" tableColumnId="3"/>
      <queryTableField id="4" name="Phone" tableColumnId="4"/>
      <queryTableField id="5" name="City" tableColumnId="5"/>
      <queryTableField id="6" name="State" tableColumnId="6"/>
      <queryTableField id="7" name="Pincode" tableColumnId="7"/>
      <queryTableField id="8" name="Gender" tableColumnId="8"/>
      <queryTableField id="9" name="DateOfBirth" tableColumnId="9"/>
      <queryTableField id="10" name="CustomerSince" tableColumnId="10"/>
      <queryTableField id="11" name="PreferredCategory" tableColumnId="11"/>
      <queryTableField id="12" name="LoyaltyPoints" tableColumnId="12"/>
      <queryTableField id="13" name="MaritalStatus" tableColumnId="13"/>
      <queryTableField id="14" name="Occupation" tableColumnId="14"/>
      <queryTableField id="15" name="AnnualIncom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C143E5-8DDF-419F-9D52-CC1669F512D8}" autoFormatId="16" applyNumberFormats="0" applyBorderFormats="0" applyFontFormats="0" applyPatternFormats="0" applyAlignmentFormats="0" applyWidthHeightFormats="0">
  <queryTableRefresh nextId="17">
    <queryTableFields count="16">
      <queryTableField id="1" name="ProductID" tableColumnId="1"/>
      <queryTableField id="2" name="ProductName" tableColumnId="2"/>
      <queryTableField id="3" name="Category" tableColumnId="3"/>
      <queryTableField id="4" name="SubCategory" tableColumnId="4"/>
      <queryTableField id="5" name="Brand" tableColumnId="5"/>
      <queryTableField id="6" name="Price" tableColumnId="6"/>
      <queryTableField id="7" name="Discount" tableColumnId="7"/>
      <queryTableField id="8" name="StockQty" tableColumnId="8"/>
      <queryTableField id="9" name="WarrantyMonths" tableColumnId="9"/>
      <queryTableField id="10" name="MadeIn" tableColumnId="10"/>
      <queryTableField id="11" name="IsAvailable" tableColumnId="11"/>
      <queryTableField id="12" name="Rating" tableColumnId="12"/>
      <queryTableField id="13" name="LaunchDate" tableColumnId="13"/>
      <queryTableField id="14" name="Returnable" tableColumnId="14"/>
      <queryTableField id="15" name="HSNCode" tableColumnId="15"/>
      <queryTableField id="16" name="Store ID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114A054-E6EE-4F02-BB12-80BDB5FDB5FC}" autoFormatId="16" applyNumberFormats="0" applyBorderFormats="0" applyFontFormats="0" applyPatternFormats="0" applyAlignmentFormats="0" applyWidthHeightFormats="0">
  <queryTableRefresh nextId="17">
    <queryTableFields count="16">
      <queryTableField id="1" name="New Store Id" tableColumnId="1"/>
      <queryTableField id="2" name="Store ID" tableColumnId="2"/>
      <queryTableField id="3" name="StoreName" tableColumnId="3"/>
      <queryTableField id="4" name="City" tableColumnId="4"/>
      <queryTableField id="5" name="State" tableColumnId="5"/>
      <queryTableField id="6" name="Pincode" tableColumnId="6"/>
      <queryTableField id="7" name="Manager" tableColumnId="7"/>
      <queryTableField id="8" name="EstablishedYear" tableColumnId="8"/>
      <queryTableField id="9" name="Employees" tableColumnId="9"/>
      <queryTableField id="10" name="MonthlyFootfall" tableColumnId="10"/>
      <queryTableField id="11" name="StoreRating" tableColumnId="11"/>
      <queryTableField id="12" name="OnlineEnabled" tableColumnId="12"/>
      <queryTableField id="13" name="AreaSqFt" tableColumnId="13"/>
      <queryTableField id="14" name="StoreType" tableColumnId="14"/>
      <queryTableField id="15" name="ContactNumber" tableColumnId="15"/>
      <queryTableField id="16" name="Email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D48B6-149D-4076-B962-5AD739FECD72}" name="orders" displayName="orders" ref="A1:O101" totalsRowShown="0">
  <autoFilter ref="A1:O101" xr:uid="{80AD48B6-149D-4076-B962-5AD739FECD72}"/>
  <tableColumns count="15">
    <tableColumn id="1" xr3:uid="{11C021B8-7693-4832-923E-E306D3D7F83D}" name="OrderID"/>
    <tableColumn id="2" xr3:uid="{3B4FD978-4DB5-465A-AB70-D657DC895334}" name="CustomerID"/>
    <tableColumn id="3" xr3:uid="{8CDB70A5-AC18-4461-BCE5-22895BF786AE}" name="ProductID"/>
    <tableColumn id="4" xr3:uid="{A4388D4B-3B1A-486B-BA8D-833DD9747534}" name="OrderDate" dataDxfId="97"/>
    <tableColumn id="5" xr3:uid="{FB556619-5202-487E-AB31-23659257725B}" name="Quantity"/>
    <tableColumn id="6" xr3:uid="{2F844B7F-EDD9-4575-AB7C-EA90C3B4E68E}" name="UnitPrice"/>
    <tableColumn id="7" xr3:uid="{7C12ED64-710E-4CAB-9453-AEB18B8CAFEE}" name="TotalAmount"/>
    <tableColumn id="8" xr3:uid="{E7BF28A3-5761-4DAD-8991-117C0C86398F}" name="DiscountApplied"/>
    <tableColumn id="9" xr3:uid="{2BD32FF9-46C2-4AFB-A9D6-8CA76875350A}" name="PaymentMode"/>
    <tableColumn id="10" xr3:uid="{6F05645A-E321-40BD-82B2-647FB669A1C6}" name="OrderStatus"/>
    <tableColumn id="11" xr3:uid="{BF8F572E-E567-457F-96FE-BB741C8869B2}" name="DeliveryDate" dataDxfId="96"/>
    <tableColumn id="12" xr3:uid="{7FB42F35-0519-4EF2-A7F8-9056CD9B21A8}" name="IsGift"/>
    <tableColumn id="13" xr3:uid="{423A4EFF-CA3F-46BA-8134-6E18330774B4}" name="ShippingCharges"/>
    <tableColumn id="14" xr3:uid="{B3C55828-CB15-45E2-8418-A7CCA95FF4A7}" name="CouponUsed"/>
    <tableColumn id="15" xr3:uid="{03823243-09F1-473A-ACC4-984C44CFAA2C}" name="ReviewGiv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34D11-E3D1-4525-9B31-618FEA9DDF12}" name="Customers" displayName="Customers" ref="A1:O101" tableType="queryTable" totalsRowShown="0">
  <autoFilter ref="A1:O101" xr:uid="{C3B34D11-E3D1-4525-9B31-618FEA9DDF12}"/>
  <tableColumns count="15">
    <tableColumn id="1" xr3:uid="{2B00CBC9-D791-45E5-8F76-36DB84BDA47A}" uniqueName="1" name="CustomerID" queryTableFieldId="1" dataDxfId="95"/>
    <tableColumn id="2" xr3:uid="{F215A440-EC1F-4184-91CF-C971AEBCFB12}" uniqueName="2" name="CustomerName" queryTableFieldId="2" dataDxfId="94"/>
    <tableColumn id="3" xr3:uid="{0510202A-2AE8-45E4-B269-3FB45AF22AB9}" uniqueName="3" name="Email" queryTableFieldId="3" dataDxfId="93"/>
    <tableColumn id="4" xr3:uid="{3861D4F8-C3BA-444D-87E8-A27094E03E86}" uniqueName="4" name="Phone" queryTableFieldId="4"/>
    <tableColumn id="5" xr3:uid="{5A29522F-2CDA-4544-97F1-4351F7900716}" uniqueName="5" name="City" queryTableFieldId="5" dataDxfId="92"/>
    <tableColumn id="6" xr3:uid="{EA7AED55-2DE5-4AC7-BF0A-B0814BA3C362}" uniqueName="6" name="State" queryTableFieldId="6" dataDxfId="91"/>
    <tableColumn id="7" xr3:uid="{99A9390B-8B24-4B3E-91F8-D014A5C15499}" uniqueName="7" name="Pincode" queryTableFieldId="7"/>
    <tableColumn id="8" xr3:uid="{C3E5C59D-9EF6-4770-81E4-6F6DC649EE43}" uniqueName="8" name="Gender" queryTableFieldId="8" dataDxfId="90"/>
    <tableColumn id="9" xr3:uid="{3A39ABF3-08DB-4F03-842C-28EAD2C25BBA}" uniqueName="9" name="DateOfBirth" queryTableFieldId="9" dataDxfId="89"/>
    <tableColumn id="10" xr3:uid="{6AA770AB-3A29-4056-859E-2A6087D4AC4D}" uniqueName="10" name="CustomerSince" queryTableFieldId="10" dataDxfId="88"/>
    <tableColumn id="11" xr3:uid="{7C9C5492-2765-4C43-957B-5F44AF786923}" uniqueName="11" name="PreferredCategory" queryTableFieldId="11" dataDxfId="87"/>
    <tableColumn id="12" xr3:uid="{A3C8FDCB-DF4C-4BC4-88BD-3E8A217AD697}" uniqueName="12" name="LoyaltyPoints" queryTableFieldId="12"/>
    <tableColumn id="13" xr3:uid="{41C2D574-AF43-48B2-9441-93B1695A9020}" uniqueName="13" name="MaritalStatus" queryTableFieldId="13" dataDxfId="86"/>
    <tableColumn id="14" xr3:uid="{F8E3BBFF-22E1-4A3A-A13A-21474A274182}" uniqueName="14" name="Occupation" queryTableFieldId="14" dataDxfId="85"/>
    <tableColumn id="15" xr3:uid="{7E3B8FD5-EB67-4EE7-BFB2-0C124B255A75}" uniqueName="15" name="AnnualIncom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6326B-9483-415C-9C51-346A16DBA824}" name="products" displayName="products" ref="A1:P101" tableType="queryTable" totalsRowShown="0">
  <autoFilter ref="A1:P101" xr:uid="{9266326B-9483-415C-9C51-346A16DBA824}"/>
  <tableColumns count="16">
    <tableColumn id="1" xr3:uid="{A95FFDAB-A26B-41E7-B91C-934C2B458BEA}" uniqueName="1" name="ProductID" queryTableFieldId="1" dataDxfId="84"/>
    <tableColumn id="2" xr3:uid="{A4770E20-2F4C-4EDE-9B51-A4D4D066304F}" uniqueName="2" name="ProductName" queryTableFieldId="2" dataDxfId="83"/>
    <tableColumn id="3" xr3:uid="{D761D821-D2DA-42BC-8EAB-E163F75B91ED}" uniqueName="3" name="Category" queryTableFieldId="3" dataDxfId="82"/>
    <tableColumn id="4" xr3:uid="{2475E4B4-C8CD-4D81-9476-BD8DD8032E54}" uniqueName="4" name="SubCategory" queryTableFieldId="4" dataDxfId="81"/>
    <tableColumn id="5" xr3:uid="{1623A20C-10C9-4425-80B8-FB558FB3B7AC}" uniqueName="5" name="Brand" queryTableFieldId="5" dataDxfId="80"/>
    <tableColumn id="6" xr3:uid="{CCBF3A59-64B8-45F2-BBB1-19819A62618E}" uniqueName="6" name="Price" queryTableFieldId="6"/>
    <tableColumn id="7" xr3:uid="{47D6F592-A21C-4239-A2BA-7381C3A3B6C9}" uniqueName="7" name="Discount" queryTableFieldId="7"/>
    <tableColumn id="8" xr3:uid="{7860882C-9C91-4871-B9D0-33D5D587B29C}" uniqueName="8" name="StockQty" queryTableFieldId="8"/>
    <tableColumn id="9" xr3:uid="{0ACED69F-7CA8-4C92-A5AB-EBD9AB2823AF}" uniqueName="9" name="WarrantyMonths" queryTableFieldId="9"/>
    <tableColumn id="10" xr3:uid="{0655A6F7-0DCD-4FBB-96CE-E3F22E4DF533}" uniqueName="10" name="MadeIn" queryTableFieldId="10" dataDxfId="79"/>
    <tableColumn id="11" xr3:uid="{8BB87FA6-D928-431F-BB0F-FCE0CCF0C365}" uniqueName="11" name="IsAvailable" queryTableFieldId="11" dataDxfId="78"/>
    <tableColumn id="12" xr3:uid="{79494AEB-8269-4110-A913-DDFAE13E3873}" uniqueName="12" name="Rating" queryTableFieldId="12"/>
    <tableColumn id="13" xr3:uid="{7E7ACD89-5754-430F-A41E-7C776B7D6824}" uniqueName="13" name="LaunchDate" queryTableFieldId="13" dataDxfId="77"/>
    <tableColumn id="14" xr3:uid="{93C6C670-B9EA-44DF-9D7B-2F6F4F398D49}" uniqueName="14" name="Returnable" queryTableFieldId="14" dataDxfId="76"/>
    <tableColumn id="15" xr3:uid="{B55C882F-EA13-40F6-9CB2-19D1B36A5B75}" uniqueName="15" name="HSNCode" queryTableFieldId="15"/>
    <tableColumn id="16" xr3:uid="{1F9E86E1-59FF-48EA-8F18-7AF4C869C67B}" uniqueName="16" name="Store Id" queryTableFieldId="1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C06AE-C1BC-4468-9180-6C9EF7C499A0}" name="stores" displayName="stores" ref="A1:P101" tableType="queryTable" totalsRowShown="0">
  <autoFilter ref="A1:P101" xr:uid="{156C06AE-C1BC-4468-9180-6C9EF7C499A0}"/>
  <tableColumns count="16">
    <tableColumn id="1" xr3:uid="{16B6FA70-AE31-4C0B-8D29-80B1ED0DEA07}" uniqueName="1" name="New Store Id" queryTableFieldId="1"/>
    <tableColumn id="2" xr3:uid="{94153B11-EF2E-4BA5-A188-632C3119D193}" uniqueName="2" name="Store ID" queryTableFieldId="2" dataDxfId="75"/>
    <tableColumn id="3" xr3:uid="{FE770DFC-56CE-4348-BF7E-BF9483A51AA2}" uniqueName="3" name="StoreName" queryTableFieldId="3" dataDxfId="74"/>
    <tableColumn id="4" xr3:uid="{16976F79-9646-4632-96DC-F01FB53B979C}" uniqueName="4" name="City" queryTableFieldId="4" dataDxfId="73"/>
    <tableColumn id="5" xr3:uid="{088474A9-AB38-4A88-B43A-B989B384D5AA}" uniqueName="5" name="State" queryTableFieldId="5" dataDxfId="72"/>
    <tableColumn id="6" xr3:uid="{B8A10EA9-EA79-443C-9E06-892EAE0428F3}" uniqueName="6" name="Pincode" queryTableFieldId="6"/>
    <tableColumn id="7" xr3:uid="{2D77750A-2642-450E-810F-DC47FB028F16}" uniqueName="7" name="Manager" queryTableFieldId="7" dataDxfId="71"/>
    <tableColumn id="8" xr3:uid="{6D69692C-A029-4979-AD78-42DA0FCC9E85}" uniqueName="8" name="EstablishedYear" queryTableFieldId="8"/>
    <tableColumn id="9" xr3:uid="{A651EEF9-DA0B-4364-8732-3F1233F9BCB0}" uniqueName="9" name="Employees" queryTableFieldId="9"/>
    <tableColumn id="10" xr3:uid="{B6969923-81E7-4282-A89B-7EDC51F8B197}" uniqueName="10" name="MonthlyFootfall" queryTableFieldId="10"/>
    <tableColumn id="11" xr3:uid="{9608B74B-4DAA-49CD-B0E8-809487E32D92}" uniqueName="11" name="StoreRating" queryTableFieldId="11"/>
    <tableColumn id="12" xr3:uid="{F3715DFB-9915-4A29-86F4-138EACDD5498}" uniqueName="12" name="OnlineEnabled" queryTableFieldId="12" dataDxfId="70"/>
    <tableColumn id="13" xr3:uid="{A9B397E9-D2D4-4583-80B2-3AB585EBCB06}" uniqueName="13" name="AreaSqFt" queryTableFieldId="13"/>
    <tableColumn id="14" xr3:uid="{4D03B894-5968-4D0D-BB90-2600BF82F682}" uniqueName="14" name="StoreType" queryTableFieldId="14" dataDxfId="69"/>
    <tableColumn id="15" xr3:uid="{00AB5292-571B-4DBF-BA03-012485DAACF0}" uniqueName="15" name="ContactNumber" queryTableFieldId="15"/>
    <tableColumn id="16" xr3:uid="{61E618B3-9F55-4EFF-95F2-2B13B9CEF47A}" uniqueName="16" name="Email" queryTableFieldId="16" dataDxf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9E4CC-4160-4B15-B7C9-D51A1BEFDA62}" name="Combined_data" displayName="Combined_data" ref="A1:BM101" totalsRowShown="0" headerRowDxfId="67" dataDxfId="66">
  <autoFilter ref="A1:BM101" xr:uid="{9169E4CC-4160-4B15-B7C9-D51A1BEFDA62}"/>
  <tableColumns count="65">
    <tableColumn id="1" xr3:uid="{27BE8240-1507-48E1-A2B4-D95605117E9E}" name="OrderID" dataDxfId="65">
      <calculatedColumnFormula>'All Combined Data'!A2</calculatedColumnFormula>
    </tableColumn>
    <tableColumn id="2" xr3:uid="{2B6C3D07-A04C-4227-B2C0-52F059E833D4}" name="CustomerID" dataDxfId="64">
      <calculatedColumnFormula>'All Combined Data'!B2</calculatedColumnFormula>
    </tableColumn>
    <tableColumn id="3" xr3:uid="{BE3AFFDD-9D09-43A4-B5B5-09E1060D7476}" name="ProductID" dataDxfId="63">
      <calculatedColumnFormula>'All Combined Data'!C2</calculatedColumnFormula>
    </tableColumn>
    <tableColumn id="4" xr3:uid="{D993C139-E2E8-48E3-BD70-E759C1783998}" name="OrderDate" dataDxfId="62">
      <calculatedColumnFormula>'All Combined Data'!D2</calculatedColumnFormula>
    </tableColumn>
    <tableColumn id="5" xr3:uid="{36DDE533-FFE9-464C-BD0F-E83777917170}" name="Quantity" dataDxfId="61">
      <calculatedColumnFormula>'All Combined Data'!E2</calculatedColumnFormula>
    </tableColumn>
    <tableColumn id="6" xr3:uid="{71C0CEC9-7C3B-4530-AC66-A75B8144F86F}" name="UnitPrice" dataDxfId="60">
      <calculatedColumnFormula>'All Combined Data'!F2</calculatedColumnFormula>
    </tableColumn>
    <tableColumn id="7" xr3:uid="{6BEB0AD8-C9B2-4378-BCB9-3A6067FA618D}" name="TotalAmount" dataDxfId="59">
      <calculatedColumnFormula>'All Combined Data'!G2</calculatedColumnFormula>
    </tableColumn>
    <tableColumn id="8" xr3:uid="{12C1F79F-0AF3-4C50-84D6-67044C84750C}" name="DiscountApplied" dataDxfId="58">
      <calculatedColumnFormula>'All Combined Data'!H2</calculatedColumnFormula>
    </tableColumn>
    <tableColumn id="9" xr3:uid="{DB36779B-DBA6-4798-9B70-0F8F297896A0}" name="PaymentMode" dataDxfId="57">
      <calculatedColumnFormula>'All Combined Data'!I2</calculatedColumnFormula>
    </tableColumn>
    <tableColumn id="10" xr3:uid="{195628E4-A6CF-47B2-BBAC-E3D03654F2CF}" name="OrderStatus" dataDxfId="56">
      <calculatedColumnFormula>'All Combined Data'!J2</calculatedColumnFormula>
    </tableColumn>
    <tableColumn id="11" xr3:uid="{CFB5C642-92BC-4818-ABFF-1EF9952B0A32}" name="DeliveryDate" dataDxfId="55">
      <calculatedColumnFormula>'All Combined Data'!K2</calculatedColumnFormula>
    </tableColumn>
    <tableColumn id="12" xr3:uid="{BB4EFB1D-ED96-4A8A-BCBB-40EB71C72473}" name="IsGift" dataDxfId="54">
      <calculatedColumnFormula>'All Combined Data'!L2</calculatedColumnFormula>
    </tableColumn>
    <tableColumn id="13" xr3:uid="{9D5D460F-8F53-4BA2-9B35-81AA2E5E141F}" name="ShippingCharges" dataDxfId="53">
      <calculatedColumnFormula>'All Combined Data'!M2</calculatedColumnFormula>
    </tableColumn>
    <tableColumn id="14" xr3:uid="{493F178A-F91C-4201-8532-DD69F2EEDD76}" name="CouponUsed" dataDxfId="52">
      <calculatedColumnFormula>'All Combined Data'!N2</calculatedColumnFormula>
    </tableColumn>
    <tableColumn id="15" xr3:uid="{F1AE4830-FBF1-4DBF-9F66-F7AD4CDC1EF3}" name="ReviewGiven" dataDxfId="51">
      <calculatedColumnFormula>'All Combined Data'!O2</calculatedColumnFormula>
    </tableColumn>
    <tableColumn id="16" xr3:uid="{B803BD9F-1387-46A9-BA1C-E2099CBAF401}" name="CustomerID2" dataDxfId="50">
      <calculatedColumnFormula>'All Combined Data'!P2</calculatedColumnFormula>
    </tableColumn>
    <tableColumn id="17" xr3:uid="{ED890129-C8CE-4197-8F41-DB8C618817FD}" name="CustomerName" dataDxfId="49">
      <calculatedColumnFormula>'All Combined Data'!Q2</calculatedColumnFormula>
    </tableColumn>
    <tableColumn id="18" xr3:uid="{BE3C66B9-7DD4-4C9B-9AF9-BD5D2BE35DA6}" name="Email" dataDxfId="48">
      <calculatedColumnFormula>'All Combined Data'!R2</calculatedColumnFormula>
    </tableColumn>
    <tableColumn id="19" xr3:uid="{296A50D6-8961-48F8-8465-38AAD07CE49B}" name="Phone" dataDxfId="47">
      <calculatedColumnFormula>'All Combined Data'!S2</calculatedColumnFormula>
    </tableColumn>
    <tableColumn id="20" xr3:uid="{61D58F04-255B-4E20-9547-E7837F597539}" name="City" dataDxfId="46">
      <calculatedColumnFormula>'All Combined Data'!T2</calculatedColumnFormula>
    </tableColumn>
    <tableColumn id="21" xr3:uid="{51A38A7B-C22B-4718-971B-0F05845D6E5C}" name="State" dataDxfId="45">
      <calculatedColumnFormula>'All Combined Data'!U2</calculatedColumnFormula>
    </tableColumn>
    <tableColumn id="22" xr3:uid="{16BCBC7E-CC61-4899-8B3F-325E258328D6}" name="Pincode" dataDxfId="44">
      <calculatedColumnFormula>'All Combined Data'!V2</calculatedColumnFormula>
    </tableColumn>
    <tableColumn id="23" xr3:uid="{C65E40D6-BDD7-480E-9E57-0E466644311F}" name="Gender" dataDxfId="43">
      <calculatedColumnFormula>'All Combined Data'!W2</calculatedColumnFormula>
    </tableColumn>
    <tableColumn id="24" xr3:uid="{B394EB2C-7D51-4139-9D0F-E75483632263}" name="DateOfBirth" dataDxfId="42">
      <calculatedColumnFormula>'All Combined Data'!X2</calculatedColumnFormula>
    </tableColumn>
    <tableColumn id="25" xr3:uid="{D73ACD68-F064-4CF6-AC4F-F6D593CFF86F}" name="CustomerSince" dataDxfId="41">
      <calculatedColumnFormula>'All Combined Data'!Y2</calculatedColumnFormula>
    </tableColumn>
    <tableColumn id="26" xr3:uid="{12EBC411-E6B2-4B3D-8B40-1B4E71C84333}" name="PreferredCategory" dataDxfId="40">
      <calculatedColumnFormula>'All Combined Data'!Z2</calculatedColumnFormula>
    </tableColumn>
    <tableColumn id="27" xr3:uid="{1214584B-1B05-4830-8C15-3BFD18A0E5F5}" name="LoyaltyPoints" dataDxfId="39">
      <calculatedColumnFormula>'All Combined Data'!AA2</calculatedColumnFormula>
    </tableColumn>
    <tableColumn id="28" xr3:uid="{90BBE387-94EE-4B59-8080-33B814D331B2}" name="MaritalStatus" dataDxfId="38">
      <calculatedColumnFormula>'All Combined Data'!AB2</calculatedColumnFormula>
    </tableColumn>
    <tableColumn id="29" xr3:uid="{37331DE7-02E2-48D0-B0C9-08FE29371F6C}" name="Occupation" dataDxfId="37">
      <calculatedColumnFormula>'All Combined Data'!AC2</calculatedColumnFormula>
    </tableColumn>
    <tableColumn id="30" xr3:uid="{0D81EEFD-8F84-439D-BEEF-B7516CB098A0}" name="AnnualIncome" dataDxfId="36">
      <calculatedColumnFormula>'All Combined Data'!AD2</calculatedColumnFormula>
    </tableColumn>
    <tableColumn id="31" xr3:uid="{425DD1D5-DC28-4108-A09C-79F32C304BF3}" name="ProductID3" dataDxfId="35">
      <calculatedColumnFormula>'All Combined Data'!AE2</calculatedColumnFormula>
    </tableColumn>
    <tableColumn id="32" xr3:uid="{37DC0E10-9DC6-4723-B4FF-FA9B78018D2B}" name="ProductName" dataDxfId="34">
      <calculatedColumnFormula>'All Combined Data'!AF2</calculatedColumnFormula>
    </tableColumn>
    <tableColumn id="33" xr3:uid="{F77E8D13-B515-4C63-8281-E6A18EBED52B}" name="Category" dataDxfId="33">
      <calculatedColumnFormula>'All Combined Data'!AG2</calculatedColumnFormula>
    </tableColumn>
    <tableColumn id="34" xr3:uid="{6A369200-4F6F-4D01-ABC4-4894BD88CD98}" name="SubCategory" dataDxfId="32">
      <calculatedColumnFormula>'All Combined Data'!AH2</calculatedColumnFormula>
    </tableColumn>
    <tableColumn id="35" xr3:uid="{90FDCFA8-3289-4908-9716-A9A28A846590}" name="Brand" dataDxfId="31">
      <calculatedColumnFormula>'All Combined Data'!AI2</calculatedColumnFormula>
    </tableColumn>
    <tableColumn id="36" xr3:uid="{94F213E4-54ED-43F5-BE21-4FE0C5C34C5B}" name="Price" dataDxfId="30">
      <calculatedColumnFormula>'All Combined Data'!AJ2</calculatedColumnFormula>
    </tableColumn>
    <tableColumn id="37" xr3:uid="{D2589172-7425-45C0-B8D6-2D43491B9E5E}" name="Discount" dataDxfId="29">
      <calculatedColumnFormula>'All Combined Data'!AK2</calculatedColumnFormula>
    </tableColumn>
    <tableColumn id="38" xr3:uid="{F994367B-A22A-4428-9B5E-8B477CE8070E}" name="StockQty" dataDxfId="28">
      <calculatedColumnFormula>'All Combined Data'!AL2</calculatedColumnFormula>
    </tableColumn>
    <tableColumn id="39" xr3:uid="{B2BECAE3-C925-4BBA-AFB2-6DF25CBF2ECF}" name="WarrantyMonths" dataDxfId="27">
      <calculatedColumnFormula>'All Combined Data'!AM2</calculatedColumnFormula>
    </tableColumn>
    <tableColumn id="40" xr3:uid="{A7BC1673-FC22-492C-9716-3950053F0E90}" name="MadeIn" dataDxfId="26">
      <calculatedColumnFormula>'All Combined Data'!AN2</calculatedColumnFormula>
    </tableColumn>
    <tableColumn id="41" xr3:uid="{D7E26B5D-25E8-4880-AF73-3063FE588770}" name="IsAvailable" dataDxfId="25">
      <calculatedColumnFormula>'All Combined Data'!AO2</calculatedColumnFormula>
    </tableColumn>
    <tableColumn id="42" xr3:uid="{EB75A030-66F9-4B16-84D5-5235A96D22C7}" name="Rating" dataDxfId="24">
      <calculatedColumnFormula>'All Combined Data'!AP2</calculatedColumnFormula>
    </tableColumn>
    <tableColumn id="43" xr3:uid="{525BCEE5-BD30-4869-971E-030E512968C9}" name="LaunchDate" dataDxfId="23">
      <calculatedColumnFormula>'All Combined Data'!AQ2</calculatedColumnFormula>
    </tableColumn>
    <tableColumn id="44" xr3:uid="{61D32130-324D-4AA3-B504-9F687BCAEF68}" name="Returnable" dataDxfId="22">
      <calculatedColumnFormula>'All Combined Data'!AR2</calculatedColumnFormula>
    </tableColumn>
    <tableColumn id="45" xr3:uid="{0C58C36F-DDC5-491D-BA6C-2D1DD0C32B8E}" name="HSNCode" dataDxfId="21">
      <calculatedColumnFormula>'All Combined Data'!AS2</calculatedColumnFormula>
    </tableColumn>
    <tableColumn id="46" xr3:uid="{F335AC8C-9B00-4FC1-A150-A794B56D7D07}" name="Store Id" dataDxfId="20">
      <calculatedColumnFormula>'All Combined Data'!AT2</calculatedColumnFormula>
    </tableColumn>
    <tableColumn id="47" xr3:uid="{141625E8-D327-46C1-98FD-AA36C53727F7}" name="New Store Id" dataDxfId="19">
      <calculatedColumnFormula>'All Combined Data'!AU2</calculatedColumnFormula>
    </tableColumn>
    <tableColumn id="48" xr3:uid="{8165DF15-F12F-4B4B-AA4A-36481A923F73}" name="Store ID4" dataDxfId="18">
      <calculatedColumnFormula>'All Combined Data'!AV2</calculatedColumnFormula>
    </tableColumn>
    <tableColumn id="49" xr3:uid="{274A13EE-8AC1-4571-A911-2F2E791E5540}" name="StoreName" dataDxfId="17">
      <calculatedColumnFormula>'All Combined Data'!AW2</calculatedColumnFormula>
    </tableColumn>
    <tableColumn id="50" xr3:uid="{EFEBD8B2-78C0-4036-87DD-F4ABEFF687F2}" name="City5" dataDxfId="16">
      <calculatedColumnFormula>'All Combined Data'!AX2</calculatedColumnFormula>
    </tableColumn>
    <tableColumn id="51" xr3:uid="{930D22BC-8AD0-42B1-B7B9-5C72D96C066A}" name="State6" dataDxfId="15">
      <calculatedColumnFormula>'All Combined Data'!AY2</calculatedColumnFormula>
    </tableColumn>
    <tableColumn id="52" xr3:uid="{DBB5D147-F33B-4B63-86B4-230BC2109C0D}" name="Pincode7" dataDxfId="14">
      <calculatedColumnFormula>'All Combined Data'!AZ2</calculatedColumnFormula>
    </tableColumn>
    <tableColumn id="53" xr3:uid="{6742159F-544D-4C7F-9203-4538E9EDF800}" name="Manager" dataDxfId="13">
      <calculatedColumnFormula>'All Combined Data'!BA2</calculatedColumnFormula>
    </tableColumn>
    <tableColumn id="54" xr3:uid="{F971CA97-FDA1-47AF-AD5B-A902A50D5542}" name="EstablishedYear" dataDxfId="12">
      <calculatedColumnFormula>'All Combined Data'!BB2</calculatedColumnFormula>
    </tableColumn>
    <tableColumn id="55" xr3:uid="{0C5330D0-2E8E-4826-922E-632A5B4DF9DC}" name="Employees" dataDxfId="11">
      <calculatedColumnFormula>'All Combined Data'!BC2</calculatedColumnFormula>
    </tableColumn>
    <tableColumn id="56" xr3:uid="{6D2B41C4-3509-427B-8BF9-FC574317039A}" name="MonthlyFootfall" dataDxfId="10">
      <calculatedColumnFormula>'All Combined Data'!BD2</calculatedColumnFormula>
    </tableColumn>
    <tableColumn id="57" xr3:uid="{2748105B-30DB-427F-9C29-7919EA2A6FD4}" name="StoreRating" dataDxfId="9">
      <calculatedColumnFormula>'All Combined Data'!BE2</calculatedColumnFormula>
    </tableColumn>
    <tableColumn id="58" xr3:uid="{78FAF2F5-2C2F-4426-9B6E-8369BC79E5EC}" name="OnlineEnabled" dataDxfId="8">
      <calculatedColumnFormula>'All Combined Data'!BF2</calculatedColumnFormula>
    </tableColumn>
    <tableColumn id="59" xr3:uid="{DEC6A1E6-33ED-4DE7-84CD-3B048A06980B}" name="AreaSqFt" dataDxfId="7">
      <calculatedColumnFormula>'All Combined Data'!BG2</calculatedColumnFormula>
    </tableColumn>
    <tableColumn id="60" xr3:uid="{1A1FE47D-9852-46B1-AD52-B8E603C8CD12}" name="StoreType" dataDxfId="6">
      <calculatedColumnFormula>'All Combined Data'!BH2</calculatedColumnFormula>
    </tableColumn>
    <tableColumn id="61" xr3:uid="{33F9B530-085D-420F-8C62-FC6DA091DAE0}" name="ContactNumber" dataDxfId="5">
      <calculatedColumnFormula>'All Combined Data'!BI2</calculatedColumnFormula>
    </tableColumn>
    <tableColumn id="62" xr3:uid="{E2539330-DA06-47CA-962C-EA575684F581}" name="Email8" dataDxfId="4">
      <calculatedColumnFormula>'All Combined Data'!BJ2</calculatedColumnFormula>
    </tableColumn>
    <tableColumn id="63" xr3:uid="{54AAF40C-6C58-48F9-B400-39B1AF8F6583}" name="Revenue" dataDxfId="3">
      <calculatedColumnFormula>Combined_data[[#This Row],[Quantity]]*Combined_data[[#This Row],[UnitPrice]]</calculatedColumnFormula>
    </tableColumn>
    <tableColumn id="65" xr3:uid="{3CE9ED4E-BF0C-4B8C-A0B3-A9DE1E9E2C5B}" name="Final Amount" dataDxfId="2">
      <calculatedColumnFormula>Combined_data[[#This Row],[TotalAmount]]*(100-Combined_data[[#This Row],[DiscountApplied]])/100</calculatedColumnFormula>
    </tableColumn>
    <tableColumn id="66" xr3:uid="{81BF16F8-9B18-4553-BB74-BA4D21EACFDB}" name="Profit" dataDxfId="0">
      <calculatedColumnFormula>Combined_data[[#This Row],[Revenue]]-Combined_data[[#This Row],[Final Amount]]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BA4E-8814-4006-B15E-562C65D01E1D}">
  <sheetPr>
    <tabColor rgb="FFC00000"/>
  </sheetPr>
  <dimension ref="A1:O101"/>
  <sheetViews>
    <sheetView workbookViewId="0">
      <selection activeCell="E3" sqref="E3"/>
    </sheetView>
  </sheetViews>
  <sheetFormatPr defaultRowHeight="14.4" x14ac:dyDescent="0.3"/>
  <cols>
    <col min="1" max="1" width="9.44140625" customWidth="1"/>
    <col min="2" max="2" width="12.77734375" customWidth="1"/>
    <col min="3" max="3" width="11.33203125" customWidth="1"/>
    <col min="4" max="4" width="11.5546875" customWidth="1"/>
    <col min="5" max="5" width="10.21875" customWidth="1"/>
    <col min="6" max="6" width="10.5546875" customWidth="1"/>
    <col min="7" max="7" width="14" customWidth="1"/>
    <col min="8" max="8" width="16.6640625" customWidth="1"/>
    <col min="9" max="9" width="15.44140625" customWidth="1"/>
    <col min="10" max="10" width="12.88671875" customWidth="1"/>
    <col min="11" max="11" width="13.5546875" customWidth="1"/>
    <col min="13" max="13" width="16.88671875" customWidth="1"/>
    <col min="14" max="14" width="13.77734375" customWidth="1"/>
    <col min="15" max="15" width="1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>
        <v>45687</v>
      </c>
      <c r="E2">
        <v>5</v>
      </c>
      <c r="F2">
        <v>31647</v>
      </c>
      <c r="G2">
        <v>94941</v>
      </c>
      <c r="H2">
        <v>14</v>
      </c>
      <c r="I2" t="s">
        <v>18</v>
      </c>
      <c r="J2" t="s">
        <v>19</v>
      </c>
      <c r="K2" s="1">
        <v>45859</v>
      </c>
      <c r="L2" t="s">
        <v>20</v>
      </c>
      <c r="M2">
        <v>41</v>
      </c>
      <c r="N2" t="s">
        <v>20</v>
      </c>
      <c r="O2" t="s">
        <v>21</v>
      </c>
    </row>
    <row r="3" spans="1:15" x14ac:dyDescent="0.3">
      <c r="A3" t="s">
        <v>22</v>
      </c>
      <c r="B3" t="s">
        <v>23</v>
      </c>
      <c r="C3" t="s">
        <v>24</v>
      </c>
      <c r="D3" s="1">
        <v>45802</v>
      </c>
      <c r="E3">
        <v>5</v>
      </c>
      <c r="F3">
        <v>24100</v>
      </c>
      <c r="G3">
        <v>96400</v>
      </c>
      <c r="H3">
        <v>10</v>
      </c>
      <c r="I3" t="s">
        <v>18</v>
      </c>
      <c r="J3" t="s">
        <v>19</v>
      </c>
      <c r="K3" s="1">
        <v>45858</v>
      </c>
      <c r="L3" t="s">
        <v>21</v>
      </c>
      <c r="M3">
        <v>455</v>
      </c>
      <c r="N3" t="s">
        <v>21</v>
      </c>
      <c r="O3" t="s">
        <v>21</v>
      </c>
    </row>
    <row r="4" spans="1:15" x14ac:dyDescent="0.3">
      <c r="A4" t="s">
        <v>25</v>
      </c>
      <c r="B4" t="s">
        <v>26</v>
      </c>
      <c r="C4" t="s">
        <v>27</v>
      </c>
      <c r="D4" s="1">
        <v>45697</v>
      </c>
      <c r="E4">
        <v>4</v>
      </c>
      <c r="F4">
        <v>89335</v>
      </c>
      <c r="G4">
        <v>268005</v>
      </c>
      <c r="H4">
        <v>29</v>
      </c>
      <c r="I4" t="s">
        <v>28</v>
      </c>
      <c r="J4" t="s">
        <v>19</v>
      </c>
      <c r="K4" s="1">
        <v>45862</v>
      </c>
      <c r="L4" t="s">
        <v>20</v>
      </c>
      <c r="M4">
        <v>80</v>
      </c>
      <c r="N4" t="s">
        <v>21</v>
      </c>
      <c r="O4" t="s">
        <v>21</v>
      </c>
    </row>
    <row r="5" spans="1:15" x14ac:dyDescent="0.3">
      <c r="A5" t="s">
        <v>29</v>
      </c>
      <c r="B5" t="s">
        <v>26</v>
      </c>
      <c r="C5" t="s">
        <v>30</v>
      </c>
      <c r="D5" s="1">
        <v>45640</v>
      </c>
      <c r="E5">
        <v>2</v>
      </c>
      <c r="F5">
        <v>90888</v>
      </c>
      <c r="G5">
        <v>272664</v>
      </c>
      <c r="H5">
        <v>16</v>
      </c>
      <c r="I5" t="s">
        <v>18</v>
      </c>
      <c r="J5" t="s">
        <v>31</v>
      </c>
      <c r="K5" s="1">
        <v>45869</v>
      </c>
      <c r="L5" t="s">
        <v>21</v>
      </c>
      <c r="M5">
        <v>441</v>
      </c>
      <c r="N5" t="s">
        <v>21</v>
      </c>
      <c r="O5" t="s">
        <v>21</v>
      </c>
    </row>
    <row r="6" spans="1:15" x14ac:dyDescent="0.3">
      <c r="A6" t="s">
        <v>32</v>
      </c>
      <c r="B6" t="s">
        <v>33</v>
      </c>
      <c r="C6" t="s">
        <v>34</v>
      </c>
      <c r="D6" s="1">
        <v>45735</v>
      </c>
      <c r="E6">
        <v>3</v>
      </c>
      <c r="F6">
        <v>72884</v>
      </c>
      <c r="G6">
        <v>364420</v>
      </c>
      <c r="H6">
        <v>18</v>
      </c>
      <c r="I6" t="s">
        <v>18</v>
      </c>
      <c r="J6" t="s">
        <v>19</v>
      </c>
      <c r="K6" s="1">
        <v>45856</v>
      </c>
      <c r="L6" t="s">
        <v>21</v>
      </c>
      <c r="M6">
        <v>123</v>
      </c>
      <c r="N6" t="s">
        <v>21</v>
      </c>
      <c r="O6" t="s">
        <v>20</v>
      </c>
    </row>
    <row r="7" spans="1:15" x14ac:dyDescent="0.3">
      <c r="A7" t="s">
        <v>35</v>
      </c>
      <c r="B7" t="s">
        <v>36</v>
      </c>
      <c r="C7" t="s">
        <v>37</v>
      </c>
      <c r="D7" s="1">
        <v>45609</v>
      </c>
      <c r="E7">
        <v>2</v>
      </c>
      <c r="F7">
        <v>92731</v>
      </c>
      <c r="G7">
        <v>185462</v>
      </c>
      <c r="H7">
        <v>12</v>
      </c>
      <c r="I7" t="s">
        <v>38</v>
      </c>
      <c r="J7" t="s">
        <v>19</v>
      </c>
      <c r="K7" s="1">
        <v>45865</v>
      </c>
      <c r="L7" t="s">
        <v>21</v>
      </c>
      <c r="M7">
        <v>484</v>
      </c>
      <c r="N7" t="s">
        <v>21</v>
      </c>
      <c r="O7" t="s">
        <v>21</v>
      </c>
    </row>
    <row r="8" spans="1:15" x14ac:dyDescent="0.3">
      <c r="A8" t="s">
        <v>39</v>
      </c>
      <c r="B8" t="s">
        <v>40</v>
      </c>
      <c r="C8" t="s">
        <v>41</v>
      </c>
      <c r="D8" s="1">
        <v>45772</v>
      </c>
      <c r="E8">
        <v>3</v>
      </c>
      <c r="F8">
        <v>25227</v>
      </c>
      <c r="G8">
        <v>126135</v>
      </c>
      <c r="H8">
        <v>27</v>
      </c>
      <c r="I8" t="s">
        <v>42</v>
      </c>
      <c r="J8" t="s">
        <v>31</v>
      </c>
      <c r="K8" s="1">
        <v>45860</v>
      </c>
      <c r="L8" t="s">
        <v>20</v>
      </c>
      <c r="M8">
        <v>255</v>
      </c>
      <c r="N8" t="s">
        <v>21</v>
      </c>
      <c r="O8" t="s">
        <v>21</v>
      </c>
    </row>
    <row r="9" spans="1:15" x14ac:dyDescent="0.3">
      <c r="A9" t="s">
        <v>43</v>
      </c>
      <c r="B9" t="s">
        <v>44</v>
      </c>
      <c r="C9" t="s">
        <v>45</v>
      </c>
      <c r="D9" s="1">
        <v>45511</v>
      </c>
      <c r="E9">
        <v>1</v>
      </c>
      <c r="F9">
        <v>61962</v>
      </c>
      <c r="G9">
        <v>61962</v>
      </c>
      <c r="H9">
        <v>19</v>
      </c>
      <c r="I9" t="s">
        <v>28</v>
      </c>
      <c r="J9" t="s">
        <v>46</v>
      </c>
      <c r="K9" s="1">
        <v>45860</v>
      </c>
      <c r="L9" t="s">
        <v>20</v>
      </c>
      <c r="M9">
        <v>110</v>
      </c>
      <c r="N9" t="s">
        <v>21</v>
      </c>
      <c r="O9" t="s">
        <v>20</v>
      </c>
    </row>
    <row r="10" spans="1:15" x14ac:dyDescent="0.3">
      <c r="A10" t="s">
        <v>47</v>
      </c>
      <c r="B10" t="s">
        <v>48</v>
      </c>
      <c r="C10" t="s">
        <v>49</v>
      </c>
      <c r="D10" s="1">
        <v>45522</v>
      </c>
      <c r="E10">
        <v>4</v>
      </c>
      <c r="F10">
        <v>6443</v>
      </c>
      <c r="G10">
        <v>32215</v>
      </c>
      <c r="H10">
        <v>6</v>
      </c>
      <c r="I10" t="s">
        <v>28</v>
      </c>
      <c r="J10" t="s">
        <v>50</v>
      </c>
      <c r="K10" s="1">
        <v>45865</v>
      </c>
      <c r="L10" t="s">
        <v>20</v>
      </c>
      <c r="M10">
        <v>433</v>
      </c>
      <c r="N10" t="s">
        <v>20</v>
      </c>
      <c r="O10" t="s">
        <v>21</v>
      </c>
    </row>
    <row r="11" spans="1:15" x14ac:dyDescent="0.3">
      <c r="A11" t="s">
        <v>51</v>
      </c>
      <c r="B11" t="s">
        <v>52</v>
      </c>
      <c r="C11" t="s">
        <v>53</v>
      </c>
      <c r="D11" s="1">
        <v>45534</v>
      </c>
      <c r="E11">
        <v>3</v>
      </c>
      <c r="F11">
        <v>63656</v>
      </c>
      <c r="G11">
        <v>254624</v>
      </c>
      <c r="H11">
        <v>30</v>
      </c>
      <c r="I11" t="s">
        <v>42</v>
      </c>
      <c r="J11" t="s">
        <v>19</v>
      </c>
      <c r="K11" s="1">
        <v>45866</v>
      </c>
      <c r="L11" t="s">
        <v>21</v>
      </c>
      <c r="M11">
        <v>26</v>
      </c>
      <c r="N11" t="s">
        <v>20</v>
      </c>
      <c r="O11" t="s">
        <v>21</v>
      </c>
    </row>
    <row r="12" spans="1:15" x14ac:dyDescent="0.3">
      <c r="A12" t="s">
        <v>54</v>
      </c>
      <c r="B12" t="s">
        <v>55</v>
      </c>
      <c r="C12" t="s">
        <v>49</v>
      </c>
      <c r="D12" s="1">
        <v>45726</v>
      </c>
      <c r="E12">
        <v>1</v>
      </c>
      <c r="F12">
        <v>6443</v>
      </c>
      <c r="G12">
        <v>25772</v>
      </c>
      <c r="H12">
        <v>6</v>
      </c>
      <c r="I12" t="s">
        <v>18</v>
      </c>
      <c r="J12" t="s">
        <v>46</v>
      </c>
      <c r="K12" s="1">
        <v>45869</v>
      </c>
      <c r="L12" t="s">
        <v>21</v>
      </c>
      <c r="M12">
        <v>422</v>
      </c>
      <c r="N12" t="s">
        <v>20</v>
      </c>
      <c r="O12" t="s">
        <v>20</v>
      </c>
    </row>
    <row r="13" spans="1:15" x14ac:dyDescent="0.3">
      <c r="A13" t="s">
        <v>56</v>
      </c>
      <c r="B13" t="s">
        <v>57</v>
      </c>
      <c r="C13" t="s">
        <v>58</v>
      </c>
      <c r="D13" s="1">
        <v>45510</v>
      </c>
      <c r="E13">
        <v>3</v>
      </c>
      <c r="F13">
        <v>46390</v>
      </c>
      <c r="G13">
        <v>139170</v>
      </c>
      <c r="H13">
        <v>22</v>
      </c>
      <c r="I13" t="s">
        <v>18</v>
      </c>
      <c r="J13" t="s">
        <v>50</v>
      </c>
      <c r="K13" s="1">
        <v>45862</v>
      </c>
      <c r="L13" t="s">
        <v>20</v>
      </c>
      <c r="M13">
        <v>101</v>
      </c>
      <c r="N13" t="s">
        <v>21</v>
      </c>
      <c r="O13" t="s">
        <v>20</v>
      </c>
    </row>
    <row r="14" spans="1:15" x14ac:dyDescent="0.3">
      <c r="A14" t="s">
        <v>59</v>
      </c>
      <c r="B14" t="s">
        <v>60</v>
      </c>
      <c r="C14" t="s">
        <v>61</v>
      </c>
      <c r="D14" s="1">
        <v>45747</v>
      </c>
      <c r="E14">
        <v>2</v>
      </c>
      <c r="F14">
        <v>24664</v>
      </c>
      <c r="G14">
        <v>73992</v>
      </c>
      <c r="H14">
        <v>6</v>
      </c>
      <c r="I14" t="s">
        <v>28</v>
      </c>
      <c r="J14" t="s">
        <v>46</v>
      </c>
      <c r="K14" s="1">
        <v>45859</v>
      </c>
      <c r="L14" t="s">
        <v>20</v>
      </c>
      <c r="M14">
        <v>310</v>
      </c>
      <c r="N14" t="s">
        <v>20</v>
      </c>
      <c r="O14" t="s">
        <v>21</v>
      </c>
    </row>
    <row r="15" spans="1:15" x14ac:dyDescent="0.3">
      <c r="A15" t="s">
        <v>62</v>
      </c>
      <c r="B15" t="s">
        <v>63</v>
      </c>
      <c r="C15" t="s">
        <v>64</v>
      </c>
      <c r="D15" s="1">
        <v>45535</v>
      </c>
      <c r="E15">
        <v>2</v>
      </c>
      <c r="F15">
        <v>74500</v>
      </c>
      <c r="G15">
        <v>298000</v>
      </c>
      <c r="H15">
        <v>11</v>
      </c>
      <c r="I15" t="s">
        <v>18</v>
      </c>
      <c r="J15" t="s">
        <v>50</v>
      </c>
      <c r="K15" s="1">
        <v>45855</v>
      </c>
      <c r="L15" t="s">
        <v>21</v>
      </c>
      <c r="M15">
        <v>259</v>
      </c>
      <c r="N15" t="s">
        <v>21</v>
      </c>
      <c r="O15" t="s">
        <v>21</v>
      </c>
    </row>
    <row r="16" spans="1:15" x14ac:dyDescent="0.3">
      <c r="A16" t="s">
        <v>65</v>
      </c>
      <c r="B16" t="s">
        <v>66</v>
      </c>
      <c r="C16" t="s">
        <v>67</v>
      </c>
      <c r="D16" s="1">
        <v>45763</v>
      </c>
      <c r="E16">
        <v>3</v>
      </c>
      <c r="F16">
        <v>39329</v>
      </c>
      <c r="G16">
        <v>117987</v>
      </c>
      <c r="H16">
        <v>12</v>
      </c>
      <c r="I16" t="s">
        <v>38</v>
      </c>
      <c r="J16" t="s">
        <v>46</v>
      </c>
      <c r="K16" s="1">
        <v>45858</v>
      </c>
      <c r="L16" t="s">
        <v>21</v>
      </c>
      <c r="M16">
        <v>407</v>
      </c>
      <c r="N16" t="s">
        <v>20</v>
      </c>
      <c r="O16" t="s">
        <v>21</v>
      </c>
    </row>
    <row r="17" spans="1:15" x14ac:dyDescent="0.3">
      <c r="A17" t="s">
        <v>68</v>
      </c>
      <c r="B17" t="s">
        <v>69</v>
      </c>
      <c r="C17" t="s">
        <v>70</v>
      </c>
      <c r="D17" s="1">
        <v>45761</v>
      </c>
      <c r="E17">
        <v>5</v>
      </c>
      <c r="F17">
        <v>72067</v>
      </c>
      <c r="G17">
        <v>360335</v>
      </c>
      <c r="H17">
        <v>15</v>
      </c>
      <c r="I17" t="s">
        <v>71</v>
      </c>
      <c r="J17" t="s">
        <v>19</v>
      </c>
      <c r="K17" s="1">
        <v>45855</v>
      </c>
      <c r="L17" t="s">
        <v>21</v>
      </c>
      <c r="M17">
        <v>87</v>
      </c>
      <c r="N17" t="s">
        <v>21</v>
      </c>
      <c r="O17" t="s">
        <v>20</v>
      </c>
    </row>
    <row r="18" spans="1:15" x14ac:dyDescent="0.3">
      <c r="A18" t="s">
        <v>72</v>
      </c>
      <c r="B18" t="s">
        <v>73</v>
      </c>
      <c r="C18" t="s">
        <v>27</v>
      </c>
      <c r="D18" s="1">
        <v>45552</v>
      </c>
      <c r="E18">
        <v>1</v>
      </c>
      <c r="F18">
        <v>89335</v>
      </c>
      <c r="G18">
        <v>446675</v>
      </c>
      <c r="H18">
        <v>29</v>
      </c>
      <c r="I18" t="s">
        <v>38</v>
      </c>
      <c r="J18" t="s">
        <v>31</v>
      </c>
      <c r="K18" s="1">
        <v>45867</v>
      </c>
      <c r="L18" t="s">
        <v>20</v>
      </c>
      <c r="M18">
        <v>225</v>
      </c>
      <c r="N18" t="s">
        <v>21</v>
      </c>
      <c r="O18" t="s">
        <v>21</v>
      </c>
    </row>
    <row r="19" spans="1:15" x14ac:dyDescent="0.3">
      <c r="A19" t="s">
        <v>74</v>
      </c>
      <c r="B19" t="s">
        <v>75</v>
      </c>
      <c r="C19" t="s">
        <v>76</v>
      </c>
      <c r="D19" s="1">
        <v>45623</v>
      </c>
      <c r="E19">
        <v>2</v>
      </c>
      <c r="F19">
        <v>83491</v>
      </c>
      <c r="G19">
        <v>333964</v>
      </c>
      <c r="H19">
        <v>5</v>
      </c>
      <c r="I19" t="s">
        <v>18</v>
      </c>
      <c r="J19" t="s">
        <v>46</v>
      </c>
      <c r="K19" s="1">
        <v>45867</v>
      </c>
      <c r="L19" t="s">
        <v>20</v>
      </c>
      <c r="M19">
        <v>361</v>
      </c>
      <c r="N19" t="s">
        <v>20</v>
      </c>
      <c r="O19" t="s">
        <v>20</v>
      </c>
    </row>
    <row r="20" spans="1:15" x14ac:dyDescent="0.3">
      <c r="A20" t="s">
        <v>77</v>
      </c>
      <c r="B20" t="s">
        <v>78</v>
      </c>
      <c r="C20" t="s">
        <v>79</v>
      </c>
      <c r="D20" s="1">
        <v>45689</v>
      </c>
      <c r="E20">
        <v>4</v>
      </c>
      <c r="F20">
        <v>71307</v>
      </c>
      <c r="G20">
        <v>356535</v>
      </c>
      <c r="H20">
        <v>13</v>
      </c>
      <c r="I20" t="s">
        <v>28</v>
      </c>
      <c r="J20" t="s">
        <v>50</v>
      </c>
      <c r="K20" s="1">
        <v>45861</v>
      </c>
      <c r="L20" t="s">
        <v>20</v>
      </c>
      <c r="M20">
        <v>235</v>
      </c>
      <c r="N20" t="s">
        <v>21</v>
      </c>
      <c r="O20" t="s">
        <v>21</v>
      </c>
    </row>
    <row r="21" spans="1:15" x14ac:dyDescent="0.3">
      <c r="A21" t="s">
        <v>80</v>
      </c>
      <c r="B21" t="s">
        <v>81</v>
      </c>
      <c r="C21" t="s">
        <v>82</v>
      </c>
      <c r="D21" s="1">
        <v>45553</v>
      </c>
      <c r="E21">
        <v>3</v>
      </c>
      <c r="F21">
        <v>20556</v>
      </c>
      <c r="G21">
        <v>102780</v>
      </c>
      <c r="H21">
        <v>14</v>
      </c>
      <c r="I21" t="s">
        <v>28</v>
      </c>
      <c r="J21" t="s">
        <v>31</v>
      </c>
      <c r="K21" s="1">
        <v>45864</v>
      </c>
      <c r="L21" t="s">
        <v>20</v>
      </c>
      <c r="M21">
        <v>142</v>
      </c>
      <c r="N21" t="s">
        <v>21</v>
      </c>
      <c r="O21" t="s">
        <v>20</v>
      </c>
    </row>
    <row r="22" spans="1:15" x14ac:dyDescent="0.3">
      <c r="A22" t="s">
        <v>83</v>
      </c>
      <c r="B22" t="s">
        <v>84</v>
      </c>
      <c r="C22" t="s">
        <v>82</v>
      </c>
      <c r="D22" s="1">
        <v>45538</v>
      </c>
      <c r="E22">
        <v>3</v>
      </c>
      <c r="F22">
        <v>20556</v>
      </c>
      <c r="G22">
        <v>41112</v>
      </c>
      <c r="H22">
        <v>14</v>
      </c>
      <c r="I22" t="s">
        <v>28</v>
      </c>
      <c r="J22" t="s">
        <v>50</v>
      </c>
      <c r="K22" s="1">
        <v>45861</v>
      </c>
      <c r="L22" t="s">
        <v>21</v>
      </c>
      <c r="M22">
        <v>178</v>
      </c>
      <c r="N22" t="s">
        <v>21</v>
      </c>
      <c r="O22" t="s">
        <v>21</v>
      </c>
    </row>
    <row r="23" spans="1:15" x14ac:dyDescent="0.3">
      <c r="A23" t="s">
        <v>85</v>
      </c>
      <c r="B23" t="s">
        <v>86</v>
      </c>
      <c r="C23" t="s">
        <v>87</v>
      </c>
      <c r="D23" s="1">
        <v>45773</v>
      </c>
      <c r="E23">
        <v>5</v>
      </c>
      <c r="F23">
        <v>31171</v>
      </c>
      <c r="G23">
        <v>124684</v>
      </c>
      <c r="H23">
        <v>22</v>
      </c>
      <c r="I23" t="s">
        <v>28</v>
      </c>
      <c r="J23" t="s">
        <v>50</v>
      </c>
      <c r="K23" s="1">
        <v>45857</v>
      </c>
      <c r="L23" t="s">
        <v>20</v>
      </c>
      <c r="M23">
        <v>148</v>
      </c>
      <c r="N23" t="s">
        <v>20</v>
      </c>
      <c r="O23" t="s">
        <v>21</v>
      </c>
    </row>
    <row r="24" spans="1:15" x14ac:dyDescent="0.3">
      <c r="A24" t="s">
        <v>88</v>
      </c>
      <c r="B24" t="s">
        <v>89</v>
      </c>
      <c r="C24" t="s">
        <v>90</v>
      </c>
      <c r="D24" s="1">
        <v>45788</v>
      </c>
      <c r="E24">
        <v>3</v>
      </c>
      <c r="F24">
        <v>90766</v>
      </c>
      <c r="G24">
        <v>363064</v>
      </c>
      <c r="H24">
        <v>14</v>
      </c>
      <c r="I24" t="s">
        <v>42</v>
      </c>
      <c r="J24" t="s">
        <v>46</v>
      </c>
      <c r="K24" s="1">
        <v>45855</v>
      </c>
      <c r="L24" t="s">
        <v>20</v>
      </c>
      <c r="M24">
        <v>103</v>
      </c>
      <c r="N24" t="s">
        <v>21</v>
      </c>
      <c r="O24" t="s">
        <v>21</v>
      </c>
    </row>
    <row r="25" spans="1:15" x14ac:dyDescent="0.3">
      <c r="A25" t="s">
        <v>91</v>
      </c>
      <c r="B25" t="s">
        <v>52</v>
      </c>
      <c r="C25" t="s">
        <v>92</v>
      </c>
      <c r="D25" s="1">
        <v>45619</v>
      </c>
      <c r="E25">
        <v>5</v>
      </c>
      <c r="F25">
        <v>54455</v>
      </c>
      <c r="G25">
        <v>272275</v>
      </c>
      <c r="H25">
        <v>27</v>
      </c>
      <c r="I25" t="s">
        <v>71</v>
      </c>
      <c r="J25" t="s">
        <v>31</v>
      </c>
      <c r="K25" s="1">
        <v>45865</v>
      </c>
      <c r="L25" t="s">
        <v>20</v>
      </c>
      <c r="M25">
        <v>342</v>
      </c>
      <c r="N25" t="s">
        <v>20</v>
      </c>
      <c r="O25" t="s">
        <v>20</v>
      </c>
    </row>
    <row r="26" spans="1:15" x14ac:dyDescent="0.3">
      <c r="A26" t="s">
        <v>93</v>
      </c>
      <c r="B26" t="s">
        <v>48</v>
      </c>
      <c r="C26" t="s">
        <v>94</v>
      </c>
      <c r="D26" s="1">
        <v>45594</v>
      </c>
      <c r="E26">
        <v>4</v>
      </c>
      <c r="F26">
        <v>77220</v>
      </c>
      <c r="G26">
        <v>231660</v>
      </c>
      <c r="H26">
        <v>18</v>
      </c>
      <c r="I26" t="s">
        <v>28</v>
      </c>
      <c r="J26" t="s">
        <v>19</v>
      </c>
      <c r="K26" s="1">
        <v>45867</v>
      </c>
      <c r="L26" t="s">
        <v>20</v>
      </c>
      <c r="M26">
        <v>2</v>
      </c>
      <c r="N26" t="s">
        <v>20</v>
      </c>
      <c r="O26" t="s">
        <v>21</v>
      </c>
    </row>
    <row r="27" spans="1:15" x14ac:dyDescent="0.3">
      <c r="A27" t="s">
        <v>95</v>
      </c>
      <c r="B27" t="s">
        <v>23</v>
      </c>
      <c r="C27" t="s">
        <v>96</v>
      </c>
      <c r="D27" s="1">
        <v>45513</v>
      </c>
      <c r="E27">
        <v>4</v>
      </c>
      <c r="F27">
        <v>98254</v>
      </c>
      <c r="G27">
        <v>196508</v>
      </c>
      <c r="H27">
        <v>15</v>
      </c>
      <c r="I27" t="s">
        <v>42</v>
      </c>
      <c r="J27" t="s">
        <v>50</v>
      </c>
      <c r="K27" s="1">
        <v>45861</v>
      </c>
      <c r="L27" t="s">
        <v>21</v>
      </c>
      <c r="M27">
        <v>330</v>
      </c>
      <c r="N27" t="s">
        <v>20</v>
      </c>
      <c r="O27" t="s">
        <v>20</v>
      </c>
    </row>
    <row r="28" spans="1:15" x14ac:dyDescent="0.3">
      <c r="A28" t="s">
        <v>97</v>
      </c>
      <c r="B28" t="s">
        <v>23</v>
      </c>
      <c r="C28" t="s">
        <v>87</v>
      </c>
      <c r="D28" s="1">
        <v>45765</v>
      </c>
      <c r="E28">
        <v>2</v>
      </c>
      <c r="F28">
        <v>31171</v>
      </c>
      <c r="G28">
        <v>155855</v>
      </c>
      <c r="H28">
        <v>22</v>
      </c>
      <c r="I28" t="s">
        <v>38</v>
      </c>
      <c r="J28" t="s">
        <v>31</v>
      </c>
      <c r="K28" s="1">
        <v>45868</v>
      </c>
      <c r="L28" t="s">
        <v>21</v>
      </c>
      <c r="M28">
        <v>451</v>
      </c>
      <c r="N28" t="s">
        <v>20</v>
      </c>
      <c r="O28" t="s">
        <v>20</v>
      </c>
    </row>
    <row r="29" spans="1:15" x14ac:dyDescent="0.3">
      <c r="A29" t="s">
        <v>98</v>
      </c>
      <c r="B29" t="s">
        <v>99</v>
      </c>
      <c r="C29" t="s">
        <v>45</v>
      </c>
      <c r="D29" s="1">
        <v>45732</v>
      </c>
      <c r="E29">
        <v>2</v>
      </c>
      <c r="F29">
        <v>61962</v>
      </c>
      <c r="G29">
        <v>185886</v>
      </c>
      <c r="H29">
        <v>19</v>
      </c>
      <c r="I29" t="s">
        <v>38</v>
      </c>
      <c r="J29" t="s">
        <v>19</v>
      </c>
      <c r="K29" s="1">
        <v>45856</v>
      </c>
      <c r="L29" t="s">
        <v>21</v>
      </c>
      <c r="M29">
        <v>290</v>
      </c>
      <c r="N29" t="s">
        <v>20</v>
      </c>
      <c r="O29" t="s">
        <v>21</v>
      </c>
    </row>
    <row r="30" spans="1:15" x14ac:dyDescent="0.3">
      <c r="A30" t="s">
        <v>100</v>
      </c>
      <c r="B30" t="s">
        <v>101</v>
      </c>
      <c r="C30" t="s">
        <v>102</v>
      </c>
      <c r="D30" s="1">
        <v>45681</v>
      </c>
      <c r="E30">
        <v>5</v>
      </c>
      <c r="F30">
        <v>41533</v>
      </c>
      <c r="G30">
        <v>207665</v>
      </c>
      <c r="H30">
        <v>23</v>
      </c>
      <c r="I30" t="s">
        <v>28</v>
      </c>
      <c r="J30" t="s">
        <v>31</v>
      </c>
      <c r="K30" s="1">
        <v>45866</v>
      </c>
      <c r="L30" t="s">
        <v>21</v>
      </c>
      <c r="M30">
        <v>139</v>
      </c>
      <c r="N30" t="s">
        <v>20</v>
      </c>
      <c r="O30" t="s">
        <v>20</v>
      </c>
    </row>
    <row r="31" spans="1:15" x14ac:dyDescent="0.3">
      <c r="A31" t="s">
        <v>103</v>
      </c>
      <c r="B31" t="s">
        <v>104</v>
      </c>
      <c r="C31" t="s">
        <v>41</v>
      </c>
      <c r="D31" s="1">
        <v>45687</v>
      </c>
      <c r="E31">
        <v>4</v>
      </c>
      <c r="F31">
        <v>25227</v>
      </c>
      <c r="G31">
        <v>75681</v>
      </c>
      <c r="H31">
        <v>27</v>
      </c>
      <c r="I31" t="s">
        <v>71</v>
      </c>
      <c r="J31" t="s">
        <v>19</v>
      </c>
      <c r="K31" s="1">
        <v>45863</v>
      </c>
      <c r="L31" t="s">
        <v>21</v>
      </c>
      <c r="M31">
        <v>404</v>
      </c>
      <c r="N31" t="s">
        <v>21</v>
      </c>
      <c r="O31" t="s">
        <v>20</v>
      </c>
    </row>
    <row r="32" spans="1:15" x14ac:dyDescent="0.3">
      <c r="A32" t="s">
        <v>105</v>
      </c>
      <c r="B32" t="s">
        <v>106</v>
      </c>
      <c r="C32" t="s">
        <v>107</v>
      </c>
      <c r="D32" s="1">
        <v>45510</v>
      </c>
      <c r="E32">
        <v>4</v>
      </c>
      <c r="F32">
        <v>59299</v>
      </c>
      <c r="G32">
        <v>237196</v>
      </c>
      <c r="H32">
        <v>24</v>
      </c>
      <c r="I32" t="s">
        <v>18</v>
      </c>
      <c r="J32" t="s">
        <v>50</v>
      </c>
      <c r="K32" s="1">
        <v>45867</v>
      </c>
      <c r="L32" t="s">
        <v>20</v>
      </c>
      <c r="M32">
        <v>205</v>
      </c>
      <c r="N32" t="s">
        <v>20</v>
      </c>
      <c r="O32" t="s">
        <v>20</v>
      </c>
    </row>
    <row r="33" spans="1:15" x14ac:dyDescent="0.3">
      <c r="A33" t="s">
        <v>108</v>
      </c>
      <c r="B33" t="s">
        <v>52</v>
      </c>
      <c r="C33" t="s">
        <v>109</v>
      </c>
      <c r="D33" s="1">
        <v>45822</v>
      </c>
      <c r="E33">
        <v>3</v>
      </c>
      <c r="F33">
        <v>95839</v>
      </c>
      <c r="G33">
        <v>191678</v>
      </c>
      <c r="H33">
        <v>25</v>
      </c>
      <c r="I33" t="s">
        <v>38</v>
      </c>
      <c r="J33" t="s">
        <v>50</v>
      </c>
      <c r="K33" s="1">
        <v>45868</v>
      </c>
      <c r="L33" t="s">
        <v>21</v>
      </c>
      <c r="M33">
        <v>120</v>
      </c>
      <c r="N33" t="s">
        <v>21</v>
      </c>
      <c r="O33" t="s">
        <v>21</v>
      </c>
    </row>
    <row r="34" spans="1:15" x14ac:dyDescent="0.3">
      <c r="A34" t="s">
        <v>110</v>
      </c>
      <c r="B34" t="s">
        <v>104</v>
      </c>
      <c r="C34" t="s">
        <v>111</v>
      </c>
      <c r="D34" s="1">
        <v>45553</v>
      </c>
      <c r="E34">
        <v>5</v>
      </c>
      <c r="F34">
        <v>49066</v>
      </c>
      <c r="G34">
        <v>245330</v>
      </c>
      <c r="H34">
        <v>11</v>
      </c>
      <c r="I34" t="s">
        <v>38</v>
      </c>
      <c r="J34" t="s">
        <v>50</v>
      </c>
      <c r="K34" s="1">
        <v>45863</v>
      </c>
      <c r="L34" t="s">
        <v>21</v>
      </c>
      <c r="M34">
        <v>354</v>
      </c>
      <c r="N34" t="s">
        <v>20</v>
      </c>
      <c r="O34" t="s">
        <v>20</v>
      </c>
    </row>
    <row r="35" spans="1:15" x14ac:dyDescent="0.3">
      <c r="A35" t="s">
        <v>112</v>
      </c>
      <c r="B35" t="s">
        <v>113</v>
      </c>
      <c r="C35" t="s">
        <v>114</v>
      </c>
      <c r="D35" s="1">
        <v>45550</v>
      </c>
      <c r="E35">
        <v>4</v>
      </c>
      <c r="F35">
        <v>35503</v>
      </c>
      <c r="G35">
        <v>106509</v>
      </c>
      <c r="H35">
        <v>22</v>
      </c>
      <c r="I35" t="s">
        <v>71</v>
      </c>
      <c r="J35" t="s">
        <v>46</v>
      </c>
      <c r="K35" s="1">
        <v>45861</v>
      </c>
      <c r="L35" t="s">
        <v>21</v>
      </c>
      <c r="M35">
        <v>353</v>
      </c>
      <c r="N35" t="s">
        <v>20</v>
      </c>
      <c r="O35" t="s">
        <v>21</v>
      </c>
    </row>
    <row r="36" spans="1:15" x14ac:dyDescent="0.3">
      <c r="A36" t="s">
        <v>115</v>
      </c>
      <c r="B36" t="s">
        <v>116</v>
      </c>
      <c r="C36" t="s">
        <v>107</v>
      </c>
      <c r="D36" s="1">
        <v>45789</v>
      </c>
      <c r="E36">
        <v>2</v>
      </c>
      <c r="F36">
        <v>59299</v>
      </c>
      <c r="G36">
        <v>118598</v>
      </c>
      <c r="H36">
        <v>24</v>
      </c>
      <c r="I36" t="s">
        <v>71</v>
      </c>
      <c r="J36" t="s">
        <v>46</v>
      </c>
      <c r="K36" s="1">
        <v>45857</v>
      </c>
      <c r="L36" t="s">
        <v>20</v>
      </c>
      <c r="M36">
        <v>232</v>
      </c>
      <c r="N36" t="s">
        <v>21</v>
      </c>
      <c r="O36" t="s">
        <v>21</v>
      </c>
    </row>
    <row r="37" spans="1:15" x14ac:dyDescent="0.3">
      <c r="A37" t="s">
        <v>117</v>
      </c>
      <c r="B37" t="s">
        <v>118</v>
      </c>
      <c r="C37" t="s">
        <v>119</v>
      </c>
      <c r="D37" s="1">
        <v>45836</v>
      </c>
      <c r="E37">
        <v>4</v>
      </c>
      <c r="F37">
        <v>40983</v>
      </c>
      <c r="G37">
        <v>204915</v>
      </c>
      <c r="H37">
        <v>10</v>
      </c>
      <c r="I37" t="s">
        <v>71</v>
      </c>
      <c r="J37" t="s">
        <v>31</v>
      </c>
      <c r="K37" s="1">
        <v>45868</v>
      </c>
      <c r="L37" t="s">
        <v>20</v>
      </c>
      <c r="M37">
        <v>269</v>
      </c>
      <c r="N37" t="s">
        <v>21</v>
      </c>
      <c r="O37" t="s">
        <v>21</v>
      </c>
    </row>
    <row r="38" spans="1:15" x14ac:dyDescent="0.3">
      <c r="A38" t="s">
        <v>120</v>
      </c>
      <c r="B38" t="s">
        <v>121</v>
      </c>
      <c r="C38" t="s">
        <v>122</v>
      </c>
      <c r="D38" s="1">
        <v>45750</v>
      </c>
      <c r="E38">
        <v>1</v>
      </c>
      <c r="F38">
        <v>22197</v>
      </c>
      <c r="G38">
        <v>22197</v>
      </c>
      <c r="H38">
        <v>28</v>
      </c>
      <c r="I38" t="s">
        <v>18</v>
      </c>
      <c r="J38" t="s">
        <v>31</v>
      </c>
      <c r="K38" s="1">
        <v>45857</v>
      </c>
      <c r="L38" t="s">
        <v>20</v>
      </c>
      <c r="M38">
        <v>84</v>
      </c>
      <c r="N38" t="s">
        <v>21</v>
      </c>
      <c r="O38" t="s">
        <v>21</v>
      </c>
    </row>
    <row r="39" spans="1:15" x14ac:dyDescent="0.3">
      <c r="A39" t="s">
        <v>123</v>
      </c>
      <c r="B39" t="s">
        <v>124</v>
      </c>
      <c r="C39" t="s">
        <v>125</v>
      </c>
      <c r="D39" s="1">
        <v>45577</v>
      </c>
      <c r="E39">
        <v>2</v>
      </c>
      <c r="F39">
        <v>56140</v>
      </c>
      <c r="G39">
        <v>280700</v>
      </c>
      <c r="H39">
        <v>7</v>
      </c>
      <c r="I39" t="s">
        <v>28</v>
      </c>
      <c r="J39" t="s">
        <v>19</v>
      </c>
      <c r="K39" s="1">
        <v>45867</v>
      </c>
      <c r="L39" t="s">
        <v>21</v>
      </c>
      <c r="M39">
        <v>414</v>
      </c>
      <c r="N39" t="s">
        <v>20</v>
      </c>
      <c r="O39" t="s">
        <v>21</v>
      </c>
    </row>
    <row r="40" spans="1:15" x14ac:dyDescent="0.3">
      <c r="A40" t="s">
        <v>126</v>
      </c>
      <c r="B40" t="s">
        <v>127</v>
      </c>
      <c r="C40" t="s">
        <v>128</v>
      </c>
      <c r="D40" s="1">
        <v>45489</v>
      </c>
      <c r="E40">
        <v>4</v>
      </c>
      <c r="F40">
        <v>85937</v>
      </c>
      <c r="G40">
        <v>343748</v>
      </c>
      <c r="H40">
        <v>11</v>
      </c>
      <c r="I40" t="s">
        <v>18</v>
      </c>
      <c r="J40" t="s">
        <v>19</v>
      </c>
      <c r="K40" s="1">
        <v>45856</v>
      </c>
      <c r="L40" t="s">
        <v>21</v>
      </c>
      <c r="M40">
        <v>344</v>
      </c>
      <c r="N40" t="s">
        <v>21</v>
      </c>
      <c r="O40" t="s">
        <v>20</v>
      </c>
    </row>
    <row r="41" spans="1:15" x14ac:dyDescent="0.3">
      <c r="A41" t="s">
        <v>129</v>
      </c>
      <c r="B41" t="s">
        <v>99</v>
      </c>
      <c r="C41" t="s">
        <v>130</v>
      </c>
      <c r="D41" s="1">
        <v>45822</v>
      </c>
      <c r="E41">
        <v>1</v>
      </c>
      <c r="F41">
        <v>12313</v>
      </c>
      <c r="G41">
        <v>24626</v>
      </c>
      <c r="H41">
        <v>14</v>
      </c>
      <c r="I41" t="s">
        <v>18</v>
      </c>
      <c r="J41" t="s">
        <v>19</v>
      </c>
      <c r="K41" s="1">
        <v>45855</v>
      </c>
      <c r="L41" t="s">
        <v>20</v>
      </c>
      <c r="M41">
        <v>216</v>
      </c>
      <c r="N41" t="s">
        <v>21</v>
      </c>
      <c r="O41" t="s">
        <v>20</v>
      </c>
    </row>
    <row r="42" spans="1:15" x14ac:dyDescent="0.3">
      <c r="A42" t="s">
        <v>131</v>
      </c>
      <c r="B42" t="s">
        <v>132</v>
      </c>
      <c r="C42" t="s">
        <v>133</v>
      </c>
      <c r="D42" s="1">
        <v>45583</v>
      </c>
      <c r="E42">
        <v>1</v>
      </c>
      <c r="F42">
        <v>72850</v>
      </c>
      <c r="G42">
        <v>291400</v>
      </c>
      <c r="H42">
        <v>7</v>
      </c>
      <c r="I42" t="s">
        <v>38</v>
      </c>
      <c r="J42" t="s">
        <v>50</v>
      </c>
      <c r="K42" s="1">
        <v>45856</v>
      </c>
      <c r="L42" t="s">
        <v>21</v>
      </c>
      <c r="M42">
        <v>92</v>
      </c>
      <c r="N42" t="s">
        <v>20</v>
      </c>
      <c r="O42" t="s">
        <v>21</v>
      </c>
    </row>
    <row r="43" spans="1:15" x14ac:dyDescent="0.3">
      <c r="A43" t="s">
        <v>134</v>
      </c>
      <c r="B43" t="s">
        <v>116</v>
      </c>
      <c r="C43" t="s">
        <v>135</v>
      </c>
      <c r="D43" s="1">
        <v>45672</v>
      </c>
      <c r="E43">
        <v>4</v>
      </c>
      <c r="F43">
        <v>12719</v>
      </c>
      <c r="G43">
        <v>50876</v>
      </c>
      <c r="H43">
        <v>18</v>
      </c>
      <c r="I43" t="s">
        <v>28</v>
      </c>
      <c r="J43" t="s">
        <v>19</v>
      </c>
      <c r="K43" s="1">
        <v>45863</v>
      </c>
      <c r="L43" t="s">
        <v>20</v>
      </c>
      <c r="M43">
        <v>334</v>
      </c>
      <c r="N43" t="s">
        <v>21</v>
      </c>
      <c r="O43" t="s">
        <v>20</v>
      </c>
    </row>
    <row r="44" spans="1:15" x14ac:dyDescent="0.3">
      <c r="A44" t="s">
        <v>136</v>
      </c>
      <c r="B44" t="s">
        <v>106</v>
      </c>
      <c r="C44" t="s">
        <v>137</v>
      </c>
      <c r="D44" s="1">
        <v>45637</v>
      </c>
      <c r="E44">
        <v>4</v>
      </c>
      <c r="F44">
        <v>79497</v>
      </c>
      <c r="G44">
        <v>397485</v>
      </c>
      <c r="H44">
        <v>9</v>
      </c>
      <c r="I44" t="s">
        <v>71</v>
      </c>
      <c r="J44" t="s">
        <v>31</v>
      </c>
      <c r="K44" s="1">
        <v>45858</v>
      </c>
      <c r="L44" t="s">
        <v>20</v>
      </c>
      <c r="M44">
        <v>387</v>
      </c>
      <c r="N44" t="s">
        <v>20</v>
      </c>
      <c r="O44" t="s">
        <v>21</v>
      </c>
    </row>
    <row r="45" spans="1:15" x14ac:dyDescent="0.3">
      <c r="A45" t="s">
        <v>138</v>
      </c>
      <c r="B45" t="s">
        <v>139</v>
      </c>
      <c r="C45" t="s">
        <v>140</v>
      </c>
      <c r="D45" s="1">
        <v>45558</v>
      </c>
      <c r="E45">
        <v>5</v>
      </c>
      <c r="F45">
        <v>52931</v>
      </c>
      <c r="G45">
        <v>211724</v>
      </c>
      <c r="H45">
        <v>28</v>
      </c>
      <c r="I45" t="s">
        <v>18</v>
      </c>
      <c r="J45" t="s">
        <v>46</v>
      </c>
      <c r="K45" s="1">
        <v>45855</v>
      </c>
      <c r="L45" t="s">
        <v>20</v>
      </c>
      <c r="M45">
        <v>126</v>
      </c>
      <c r="N45" t="s">
        <v>21</v>
      </c>
      <c r="O45" t="s">
        <v>21</v>
      </c>
    </row>
    <row r="46" spans="1:15" x14ac:dyDescent="0.3">
      <c r="A46" t="s">
        <v>141</v>
      </c>
      <c r="B46" t="s">
        <v>75</v>
      </c>
      <c r="C46" t="s">
        <v>142</v>
      </c>
      <c r="D46" s="1">
        <v>45703</v>
      </c>
      <c r="E46">
        <v>2</v>
      </c>
      <c r="F46">
        <v>31147</v>
      </c>
      <c r="G46">
        <v>31147</v>
      </c>
      <c r="H46">
        <v>20</v>
      </c>
      <c r="I46" t="s">
        <v>38</v>
      </c>
      <c r="J46" t="s">
        <v>46</v>
      </c>
      <c r="K46" s="1">
        <v>45865</v>
      </c>
      <c r="L46" t="s">
        <v>20</v>
      </c>
      <c r="M46">
        <v>123</v>
      </c>
      <c r="N46" t="s">
        <v>20</v>
      </c>
      <c r="O46" t="s">
        <v>20</v>
      </c>
    </row>
    <row r="47" spans="1:15" x14ac:dyDescent="0.3">
      <c r="A47" t="s">
        <v>143</v>
      </c>
      <c r="B47" t="s">
        <v>57</v>
      </c>
      <c r="C47" t="s">
        <v>144</v>
      </c>
      <c r="D47" s="1">
        <v>45576</v>
      </c>
      <c r="E47">
        <v>1</v>
      </c>
      <c r="F47">
        <v>29602</v>
      </c>
      <c r="G47">
        <v>118408</v>
      </c>
      <c r="H47">
        <v>19</v>
      </c>
      <c r="I47" t="s">
        <v>18</v>
      </c>
      <c r="J47" t="s">
        <v>19</v>
      </c>
      <c r="K47" s="1">
        <v>45862</v>
      </c>
      <c r="L47" t="s">
        <v>20</v>
      </c>
      <c r="M47">
        <v>379</v>
      </c>
      <c r="N47" t="s">
        <v>20</v>
      </c>
      <c r="O47" t="s">
        <v>21</v>
      </c>
    </row>
    <row r="48" spans="1:15" x14ac:dyDescent="0.3">
      <c r="A48" t="s">
        <v>145</v>
      </c>
      <c r="B48" t="s">
        <v>146</v>
      </c>
      <c r="C48" t="s">
        <v>147</v>
      </c>
      <c r="D48" s="1">
        <v>45585</v>
      </c>
      <c r="E48">
        <v>5</v>
      </c>
      <c r="F48">
        <v>50486</v>
      </c>
      <c r="G48">
        <v>100972</v>
      </c>
      <c r="H48">
        <v>23</v>
      </c>
      <c r="I48" t="s">
        <v>38</v>
      </c>
      <c r="J48" t="s">
        <v>31</v>
      </c>
      <c r="K48" s="1">
        <v>45865</v>
      </c>
      <c r="L48" t="s">
        <v>21</v>
      </c>
      <c r="M48">
        <v>119</v>
      </c>
      <c r="N48" t="s">
        <v>21</v>
      </c>
      <c r="O48" t="s">
        <v>21</v>
      </c>
    </row>
    <row r="49" spans="1:15" x14ac:dyDescent="0.3">
      <c r="A49" t="s">
        <v>148</v>
      </c>
      <c r="B49" t="s">
        <v>149</v>
      </c>
      <c r="C49" t="s">
        <v>111</v>
      </c>
      <c r="D49" s="1">
        <v>45844</v>
      </c>
      <c r="E49">
        <v>2</v>
      </c>
      <c r="F49">
        <v>49066</v>
      </c>
      <c r="G49">
        <v>245330</v>
      </c>
      <c r="H49">
        <v>11</v>
      </c>
      <c r="I49" t="s">
        <v>71</v>
      </c>
      <c r="J49" t="s">
        <v>46</v>
      </c>
      <c r="K49" s="1">
        <v>45862</v>
      </c>
      <c r="L49" t="s">
        <v>21</v>
      </c>
      <c r="M49">
        <v>140</v>
      </c>
      <c r="N49" t="s">
        <v>20</v>
      </c>
      <c r="O49" t="s">
        <v>20</v>
      </c>
    </row>
    <row r="50" spans="1:15" x14ac:dyDescent="0.3">
      <c r="A50" t="s">
        <v>150</v>
      </c>
      <c r="B50" t="s">
        <v>151</v>
      </c>
      <c r="C50" t="s">
        <v>140</v>
      </c>
      <c r="D50" s="1">
        <v>45594</v>
      </c>
      <c r="E50">
        <v>4</v>
      </c>
      <c r="F50">
        <v>52931</v>
      </c>
      <c r="G50">
        <v>264655</v>
      </c>
      <c r="H50">
        <v>28</v>
      </c>
      <c r="I50" t="s">
        <v>28</v>
      </c>
      <c r="J50" t="s">
        <v>19</v>
      </c>
      <c r="K50" s="1">
        <v>45856</v>
      </c>
      <c r="L50" t="s">
        <v>21</v>
      </c>
      <c r="M50">
        <v>482</v>
      </c>
      <c r="N50" t="s">
        <v>21</v>
      </c>
      <c r="O50" t="s">
        <v>21</v>
      </c>
    </row>
    <row r="51" spans="1:15" x14ac:dyDescent="0.3">
      <c r="A51" t="s">
        <v>152</v>
      </c>
      <c r="B51" t="s">
        <v>118</v>
      </c>
      <c r="C51" t="s">
        <v>153</v>
      </c>
      <c r="D51" s="1">
        <v>45710</v>
      </c>
      <c r="E51">
        <v>4</v>
      </c>
      <c r="F51">
        <v>74895</v>
      </c>
      <c r="G51">
        <v>149790</v>
      </c>
      <c r="H51">
        <v>24</v>
      </c>
      <c r="I51" t="s">
        <v>42</v>
      </c>
      <c r="J51" t="s">
        <v>46</v>
      </c>
      <c r="K51" s="1">
        <v>45864</v>
      </c>
      <c r="L51" t="s">
        <v>20</v>
      </c>
      <c r="M51">
        <v>386</v>
      </c>
      <c r="N51" t="s">
        <v>21</v>
      </c>
      <c r="O51" t="s">
        <v>20</v>
      </c>
    </row>
    <row r="52" spans="1:15" x14ac:dyDescent="0.3">
      <c r="A52" t="s">
        <v>154</v>
      </c>
      <c r="B52" t="s">
        <v>155</v>
      </c>
      <c r="C52" t="s">
        <v>111</v>
      </c>
      <c r="D52" s="1">
        <v>45535</v>
      </c>
      <c r="E52">
        <v>2</v>
      </c>
      <c r="F52">
        <v>49066</v>
      </c>
      <c r="G52">
        <v>196264</v>
      </c>
      <c r="H52">
        <v>11</v>
      </c>
      <c r="I52" t="s">
        <v>38</v>
      </c>
      <c r="J52" t="s">
        <v>46</v>
      </c>
      <c r="K52" s="1">
        <v>45867</v>
      </c>
      <c r="L52" t="s">
        <v>21</v>
      </c>
      <c r="M52">
        <v>285</v>
      </c>
      <c r="N52" t="s">
        <v>20</v>
      </c>
      <c r="O52" t="s">
        <v>21</v>
      </c>
    </row>
    <row r="53" spans="1:15" x14ac:dyDescent="0.3">
      <c r="A53" t="s">
        <v>156</v>
      </c>
      <c r="B53" t="s">
        <v>40</v>
      </c>
      <c r="C53" t="s">
        <v>130</v>
      </c>
      <c r="D53" s="1">
        <v>45750</v>
      </c>
      <c r="E53">
        <v>2</v>
      </c>
      <c r="F53">
        <v>12313</v>
      </c>
      <c r="G53">
        <v>36939</v>
      </c>
      <c r="H53">
        <v>14</v>
      </c>
      <c r="I53" t="s">
        <v>38</v>
      </c>
      <c r="J53" t="s">
        <v>46</v>
      </c>
      <c r="K53" s="1">
        <v>45856</v>
      </c>
      <c r="L53" t="s">
        <v>21</v>
      </c>
      <c r="M53">
        <v>47</v>
      </c>
      <c r="N53" t="s">
        <v>20</v>
      </c>
      <c r="O53" t="s">
        <v>20</v>
      </c>
    </row>
    <row r="54" spans="1:15" x14ac:dyDescent="0.3">
      <c r="A54" t="s">
        <v>157</v>
      </c>
      <c r="B54" t="s">
        <v>36</v>
      </c>
      <c r="C54" t="s">
        <v>135</v>
      </c>
      <c r="D54" s="1">
        <v>45558</v>
      </c>
      <c r="E54">
        <v>5</v>
      </c>
      <c r="F54">
        <v>12719</v>
      </c>
      <c r="G54">
        <v>63595</v>
      </c>
      <c r="H54">
        <v>18</v>
      </c>
      <c r="I54" t="s">
        <v>38</v>
      </c>
      <c r="J54" t="s">
        <v>19</v>
      </c>
      <c r="K54" s="1">
        <v>45860</v>
      </c>
      <c r="L54" t="s">
        <v>20</v>
      </c>
      <c r="M54">
        <v>411</v>
      </c>
      <c r="N54" t="s">
        <v>20</v>
      </c>
      <c r="O54" t="s">
        <v>21</v>
      </c>
    </row>
    <row r="55" spans="1:15" x14ac:dyDescent="0.3">
      <c r="A55" t="s">
        <v>158</v>
      </c>
      <c r="B55" t="s">
        <v>159</v>
      </c>
      <c r="C55" t="s">
        <v>160</v>
      </c>
      <c r="D55" s="1">
        <v>45801</v>
      </c>
      <c r="E55">
        <v>3</v>
      </c>
      <c r="F55">
        <v>35282</v>
      </c>
      <c r="G55">
        <v>35282</v>
      </c>
      <c r="H55">
        <v>6</v>
      </c>
      <c r="I55" t="s">
        <v>71</v>
      </c>
      <c r="J55" t="s">
        <v>31</v>
      </c>
      <c r="K55" s="1">
        <v>45867</v>
      </c>
      <c r="L55" t="s">
        <v>20</v>
      </c>
      <c r="M55">
        <v>382</v>
      </c>
      <c r="N55" t="s">
        <v>21</v>
      </c>
      <c r="O55" t="s">
        <v>20</v>
      </c>
    </row>
    <row r="56" spans="1:15" x14ac:dyDescent="0.3">
      <c r="A56" t="s">
        <v>161</v>
      </c>
      <c r="B56" t="s">
        <v>118</v>
      </c>
      <c r="C56" t="s">
        <v>162</v>
      </c>
      <c r="D56" s="1">
        <v>45506</v>
      </c>
      <c r="E56">
        <v>2</v>
      </c>
      <c r="F56">
        <v>29930</v>
      </c>
      <c r="G56">
        <v>119720</v>
      </c>
      <c r="H56">
        <v>5</v>
      </c>
      <c r="I56" t="s">
        <v>71</v>
      </c>
      <c r="J56" t="s">
        <v>50</v>
      </c>
      <c r="K56" s="1">
        <v>45864</v>
      </c>
      <c r="L56" t="s">
        <v>21</v>
      </c>
      <c r="M56">
        <v>194</v>
      </c>
      <c r="N56" t="s">
        <v>21</v>
      </c>
      <c r="O56" t="s">
        <v>21</v>
      </c>
    </row>
    <row r="57" spans="1:15" x14ac:dyDescent="0.3">
      <c r="A57" t="s">
        <v>163</v>
      </c>
      <c r="B57" t="s">
        <v>44</v>
      </c>
      <c r="C57" t="s">
        <v>53</v>
      </c>
      <c r="D57" s="1">
        <v>45515</v>
      </c>
      <c r="E57">
        <v>3</v>
      </c>
      <c r="F57">
        <v>63656</v>
      </c>
      <c r="G57">
        <v>318280</v>
      </c>
      <c r="H57">
        <v>30</v>
      </c>
      <c r="I57" t="s">
        <v>28</v>
      </c>
      <c r="J57" t="s">
        <v>46</v>
      </c>
      <c r="K57" s="1">
        <v>45866</v>
      </c>
      <c r="L57" t="s">
        <v>20</v>
      </c>
      <c r="M57">
        <v>411</v>
      </c>
      <c r="N57" t="s">
        <v>21</v>
      </c>
      <c r="O57" t="s">
        <v>21</v>
      </c>
    </row>
    <row r="58" spans="1:15" x14ac:dyDescent="0.3">
      <c r="A58" t="s">
        <v>164</v>
      </c>
      <c r="B58" t="s">
        <v>159</v>
      </c>
      <c r="C58" t="s">
        <v>165</v>
      </c>
      <c r="D58" s="1">
        <v>45825</v>
      </c>
      <c r="E58">
        <v>3</v>
      </c>
      <c r="F58">
        <v>96131</v>
      </c>
      <c r="G58">
        <v>384524</v>
      </c>
      <c r="H58">
        <v>8</v>
      </c>
      <c r="I58" t="s">
        <v>38</v>
      </c>
      <c r="J58" t="s">
        <v>31</v>
      </c>
      <c r="K58" s="1">
        <v>45861</v>
      </c>
      <c r="L58" t="s">
        <v>20</v>
      </c>
      <c r="M58">
        <v>8</v>
      </c>
      <c r="N58" t="s">
        <v>21</v>
      </c>
      <c r="O58" t="s">
        <v>21</v>
      </c>
    </row>
    <row r="59" spans="1:15" x14ac:dyDescent="0.3">
      <c r="A59" t="s">
        <v>166</v>
      </c>
      <c r="B59" t="s">
        <v>167</v>
      </c>
      <c r="C59" t="s">
        <v>168</v>
      </c>
      <c r="D59" s="1">
        <v>45789</v>
      </c>
      <c r="E59">
        <v>2</v>
      </c>
      <c r="F59">
        <v>77431</v>
      </c>
      <c r="G59">
        <v>232293</v>
      </c>
      <c r="H59">
        <v>23</v>
      </c>
      <c r="I59" t="s">
        <v>71</v>
      </c>
      <c r="J59" t="s">
        <v>46</v>
      </c>
      <c r="K59" s="1">
        <v>45862</v>
      </c>
      <c r="L59" t="s">
        <v>20</v>
      </c>
      <c r="M59">
        <v>255</v>
      </c>
      <c r="N59" t="s">
        <v>21</v>
      </c>
      <c r="O59" t="s">
        <v>21</v>
      </c>
    </row>
    <row r="60" spans="1:15" x14ac:dyDescent="0.3">
      <c r="A60" t="s">
        <v>169</v>
      </c>
      <c r="B60" t="s">
        <v>170</v>
      </c>
      <c r="C60" t="s">
        <v>171</v>
      </c>
      <c r="D60" s="1">
        <v>45616</v>
      </c>
      <c r="E60">
        <v>4</v>
      </c>
      <c r="F60">
        <v>23718</v>
      </c>
      <c r="G60">
        <v>94872</v>
      </c>
      <c r="H60">
        <v>29</v>
      </c>
      <c r="I60" t="s">
        <v>71</v>
      </c>
      <c r="J60" t="s">
        <v>50</v>
      </c>
      <c r="K60" s="1">
        <v>45857</v>
      </c>
      <c r="L60" t="s">
        <v>20</v>
      </c>
      <c r="M60">
        <v>71</v>
      </c>
      <c r="N60" t="s">
        <v>21</v>
      </c>
      <c r="O60" t="s">
        <v>20</v>
      </c>
    </row>
    <row r="61" spans="1:15" x14ac:dyDescent="0.3">
      <c r="A61" t="s">
        <v>172</v>
      </c>
      <c r="B61" t="s">
        <v>132</v>
      </c>
      <c r="C61" t="s">
        <v>173</v>
      </c>
      <c r="D61" s="1">
        <v>45703</v>
      </c>
      <c r="E61">
        <v>1</v>
      </c>
      <c r="F61">
        <v>98452</v>
      </c>
      <c r="G61">
        <v>492260</v>
      </c>
      <c r="H61">
        <v>5</v>
      </c>
      <c r="I61" t="s">
        <v>38</v>
      </c>
      <c r="J61" t="s">
        <v>19</v>
      </c>
      <c r="K61" s="1">
        <v>45866</v>
      </c>
      <c r="L61" t="s">
        <v>20</v>
      </c>
      <c r="M61">
        <v>391</v>
      </c>
      <c r="N61" t="s">
        <v>20</v>
      </c>
      <c r="O61" t="s">
        <v>21</v>
      </c>
    </row>
    <row r="62" spans="1:15" x14ac:dyDescent="0.3">
      <c r="A62" t="s">
        <v>174</v>
      </c>
      <c r="B62" t="s">
        <v>52</v>
      </c>
      <c r="C62" t="s">
        <v>175</v>
      </c>
      <c r="D62" s="1">
        <v>45492</v>
      </c>
      <c r="E62">
        <v>2</v>
      </c>
      <c r="F62">
        <v>70761</v>
      </c>
      <c r="G62">
        <v>70761</v>
      </c>
      <c r="H62">
        <v>5</v>
      </c>
      <c r="I62" t="s">
        <v>71</v>
      </c>
      <c r="J62" t="s">
        <v>19</v>
      </c>
      <c r="K62" s="1">
        <v>45863</v>
      </c>
      <c r="L62" t="s">
        <v>20</v>
      </c>
      <c r="M62">
        <v>258</v>
      </c>
      <c r="N62" t="s">
        <v>21</v>
      </c>
      <c r="O62" t="s">
        <v>21</v>
      </c>
    </row>
    <row r="63" spans="1:15" x14ac:dyDescent="0.3">
      <c r="A63" t="s">
        <v>176</v>
      </c>
      <c r="B63" t="s">
        <v>177</v>
      </c>
      <c r="C63" t="s">
        <v>17</v>
      </c>
      <c r="D63" s="1">
        <v>45566</v>
      </c>
      <c r="E63">
        <v>5</v>
      </c>
      <c r="F63">
        <v>31647</v>
      </c>
      <c r="G63">
        <v>126588</v>
      </c>
      <c r="H63">
        <v>14</v>
      </c>
      <c r="I63" t="s">
        <v>28</v>
      </c>
      <c r="J63" t="s">
        <v>19</v>
      </c>
      <c r="K63" s="1">
        <v>45862</v>
      </c>
      <c r="L63" t="s">
        <v>20</v>
      </c>
      <c r="M63">
        <v>272</v>
      </c>
      <c r="N63" t="s">
        <v>21</v>
      </c>
      <c r="O63" t="s">
        <v>20</v>
      </c>
    </row>
    <row r="64" spans="1:15" x14ac:dyDescent="0.3">
      <c r="A64" t="s">
        <v>178</v>
      </c>
      <c r="B64" t="s">
        <v>179</v>
      </c>
      <c r="C64" t="s">
        <v>180</v>
      </c>
      <c r="D64" s="1">
        <v>45707</v>
      </c>
      <c r="E64">
        <v>3</v>
      </c>
      <c r="F64">
        <v>7363</v>
      </c>
      <c r="G64">
        <v>36815</v>
      </c>
      <c r="H64">
        <v>30</v>
      </c>
      <c r="I64" t="s">
        <v>42</v>
      </c>
      <c r="J64" t="s">
        <v>19</v>
      </c>
      <c r="K64" s="1">
        <v>45862</v>
      </c>
      <c r="L64" t="s">
        <v>21</v>
      </c>
      <c r="M64">
        <v>412</v>
      </c>
      <c r="N64" t="s">
        <v>20</v>
      </c>
      <c r="O64" t="s">
        <v>20</v>
      </c>
    </row>
    <row r="65" spans="1:15" x14ac:dyDescent="0.3">
      <c r="A65" t="s">
        <v>181</v>
      </c>
      <c r="B65" t="s">
        <v>57</v>
      </c>
      <c r="C65" t="s">
        <v>180</v>
      </c>
      <c r="D65" s="1">
        <v>45776</v>
      </c>
      <c r="E65">
        <v>2</v>
      </c>
      <c r="F65">
        <v>7363</v>
      </c>
      <c r="G65">
        <v>14726</v>
      </c>
      <c r="H65">
        <v>30</v>
      </c>
      <c r="I65" t="s">
        <v>71</v>
      </c>
      <c r="J65" t="s">
        <v>50</v>
      </c>
      <c r="K65" s="1">
        <v>45860</v>
      </c>
      <c r="L65" t="s">
        <v>21</v>
      </c>
      <c r="M65">
        <v>136</v>
      </c>
      <c r="N65" t="s">
        <v>21</v>
      </c>
      <c r="O65" t="s">
        <v>20</v>
      </c>
    </row>
    <row r="66" spans="1:15" x14ac:dyDescent="0.3">
      <c r="A66" t="s">
        <v>182</v>
      </c>
      <c r="B66" t="s">
        <v>116</v>
      </c>
      <c r="C66" t="s">
        <v>183</v>
      </c>
      <c r="D66" s="1">
        <v>45669</v>
      </c>
      <c r="E66">
        <v>4</v>
      </c>
      <c r="F66">
        <v>92604</v>
      </c>
      <c r="G66">
        <v>463020</v>
      </c>
      <c r="H66">
        <v>29</v>
      </c>
      <c r="I66" t="s">
        <v>71</v>
      </c>
      <c r="J66" t="s">
        <v>31</v>
      </c>
      <c r="K66" s="1">
        <v>45863</v>
      </c>
      <c r="L66" t="s">
        <v>21</v>
      </c>
      <c r="M66">
        <v>350</v>
      </c>
      <c r="N66" t="s">
        <v>20</v>
      </c>
      <c r="O66" t="s">
        <v>20</v>
      </c>
    </row>
    <row r="67" spans="1:15" x14ac:dyDescent="0.3">
      <c r="A67" t="s">
        <v>184</v>
      </c>
      <c r="B67" t="s">
        <v>185</v>
      </c>
      <c r="C67" t="s">
        <v>183</v>
      </c>
      <c r="D67" s="1">
        <v>45718</v>
      </c>
      <c r="E67">
        <v>4</v>
      </c>
      <c r="F67">
        <v>92604</v>
      </c>
      <c r="G67">
        <v>370416</v>
      </c>
      <c r="H67">
        <v>29</v>
      </c>
      <c r="I67" t="s">
        <v>18</v>
      </c>
      <c r="J67" t="s">
        <v>46</v>
      </c>
      <c r="K67" s="1">
        <v>45866</v>
      </c>
      <c r="L67" t="s">
        <v>20</v>
      </c>
      <c r="M67">
        <v>326</v>
      </c>
      <c r="N67" t="s">
        <v>20</v>
      </c>
      <c r="O67" t="s">
        <v>20</v>
      </c>
    </row>
    <row r="68" spans="1:15" x14ac:dyDescent="0.3">
      <c r="A68" t="s">
        <v>186</v>
      </c>
      <c r="B68" t="s">
        <v>187</v>
      </c>
      <c r="C68" t="s">
        <v>45</v>
      </c>
      <c r="D68" s="1">
        <v>45789</v>
      </c>
      <c r="E68">
        <v>4</v>
      </c>
      <c r="F68">
        <v>61962</v>
      </c>
      <c r="G68">
        <v>185886</v>
      </c>
      <c r="H68">
        <v>19</v>
      </c>
      <c r="I68" t="s">
        <v>18</v>
      </c>
      <c r="J68" t="s">
        <v>19</v>
      </c>
      <c r="K68" s="1">
        <v>45859</v>
      </c>
      <c r="L68" t="s">
        <v>20</v>
      </c>
      <c r="M68">
        <v>117</v>
      </c>
      <c r="N68" t="s">
        <v>20</v>
      </c>
      <c r="O68" t="s">
        <v>21</v>
      </c>
    </row>
    <row r="69" spans="1:15" x14ac:dyDescent="0.3">
      <c r="A69" t="s">
        <v>188</v>
      </c>
      <c r="B69" t="s">
        <v>36</v>
      </c>
      <c r="C69" t="s">
        <v>189</v>
      </c>
      <c r="D69" s="1">
        <v>45773</v>
      </c>
      <c r="E69">
        <v>1</v>
      </c>
      <c r="F69">
        <v>40324</v>
      </c>
      <c r="G69">
        <v>120972</v>
      </c>
      <c r="H69">
        <v>7</v>
      </c>
      <c r="I69" t="s">
        <v>18</v>
      </c>
      <c r="J69" t="s">
        <v>19</v>
      </c>
      <c r="K69" s="1">
        <v>45868</v>
      </c>
      <c r="L69" t="s">
        <v>20</v>
      </c>
      <c r="M69">
        <v>475</v>
      </c>
      <c r="N69" t="s">
        <v>21</v>
      </c>
      <c r="O69" t="s">
        <v>20</v>
      </c>
    </row>
    <row r="70" spans="1:15" x14ac:dyDescent="0.3">
      <c r="A70" t="s">
        <v>190</v>
      </c>
      <c r="B70" t="s">
        <v>159</v>
      </c>
      <c r="C70" t="s">
        <v>191</v>
      </c>
      <c r="D70" s="1">
        <v>45784</v>
      </c>
      <c r="E70">
        <v>2</v>
      </c>
      <c r="F70">
        <v>93744</v>
      </c>
      <c r="G70">
        <v>374976</v>
      </c>
      <c r="H70">
        <v>21</v>
      </c>
      <c r="I70" t="s">
        <v>38</v>
      </c>
      <c r="J70" t="s">
        <v>50</v>
      </c>
      <c r="K70" s="1">
        <v>45860</v>
      </c>
      <c r="L70" t="s">
        <v>20</v>
      </c>
      <c r="M70">
        <v>288</v>
      </c>
      <c r="N70" t="s">
        <v>20</v>
      </c>
      <c r="O70" t="s">
        <v>21</v>
      </c>
    </row>
    <row r="71" spans="1:15" x14ac:dyDescent="0.3">
      <c r="A71" t="s">
        <v>192</v>
      </c>
      <c r="B71" t="s">
        <v>81</v>
      </c>
      <c r="C71" t="s">
        <v>193</v>
      </c>
      <c r="D71" s="1">
        <v>45547</v>
      </c>
      <c r="E71">
        <v>3</v>
      </c>
      <c r="F71">
        <v>49872</v>
      </c>
      <c r="G71">
        <v>199488</v>
      </c>
      <c r="H71">
        <v>25</v>
      </c>
      <c r="I71" t="s">
        <v>71</v>
      </c>
      <c r="J71" t="s">
        <v>19</v>
      </c>
      <c r="K71" s="1">
        <v>45855</v>
      </c>
      <c r="L71" t="s">
        <v>21</v>
      </c>
      <c r="M71">
        <v>27</v>
      </c>
      <c r="N71" t="s">
        <v>20</v>
      </c>
      <c r="O71" t="s">
        <v>21</v>
      </c>
    </row>
    <row r="72" spans="1:15" x14ac:dyDescent="0.3">
      <c r="A72" t="s">
        <v>194</v>
      </c>
      <c r="B72" t="s">
        <v>195</v>
      </c>
      <c r="C72" t="s">
        <v>196</v>
      </c>
      <c r="D72" s="1">
        <v>45851</v>
      </c>
      <c r="E72">
        <v>3</v>
      </c>
      <c r="F72">
        <v>85386</v>
      </c>
      <c r="G72">
        <v>426930</v>
      </c>
      <c r="H72">
        <v>9</v>
      </c>
      <c r="I72" t="s">
        <v>18</v>
      </c>
      <c r="J72" t="s">
        <v>46</v>
      </c>
      <c r="K72" s="1">
        <v>45864</v>
      </c>
      <c r="L72" t="s">
        <v>21</v>
      </c>
      <c r="M72">
        <v>15</v>
      </c>
      <c r="N72" t="s">
        <v>21</v>
      </c>
      <c r="O72" t="s">
        <v>21</v>
      </c>
    </row>
    <row r="73" spans="1:15" x14ac:dyDescent="0.3">
      <c r="A73" t="s">
        <v>197</v>
      </c>
      <c r="B73" t="s">
        <v>198</v>
      </c>
      <c r="C73" t="s">
        <v>147</v>
      </c>
      <c r="D73" s="1">
        <v>45498</v>
      </c>
      <c r="E73">
        <v>3</v>
      </c>
      <c r="F73">
        <v>50486</v>
      </c>
      <c r="G73">
        <v>252430</v>
      </c>
      <c r="H73">
        <v>23</v>
      </c>
      <c r="I73" t="s">
        <v>28</v>
      </c>
      <c r="J73" t="s">
        <v>46</v>
      </c>
      <c r="K73" s="1">
        <v>45860</v>
      </c>
      <c r="L73" t="s">
        <v>20</v>
      </c>
      <c r="M73">
        <v>348</v>
      </c>
      <c r="N73" t="s">
        <v>21</v>
      </c>
      <c r="O73" t="s">
        <v>20</v>
      </c>
    </row>
    <row r="74" spans="1:15" x14ac:dyDescent="0.3">
      <c r="A74" t="s">
        <v>199</v>
      </c>
      <c r="B74" t="s">
        <v>200</v>
      </c>
      <c r="C74" t="s">
        <v>17</v>
      </c>
      <c r="D74" s="1">
        <v>45699</v>
      </c>
      <c r="E74">
        <v>3</v>
      </c>
      <c r="F74">
        <v>31647</v>
      </c>
      <c r="G74">
        <v>63294</v>
      </c>
      <c r="H74">
        <v>14</v>
      </c>
      <c r="I74" t="s">
        <v>38</v>
      </c>
      <c r="J74" t="s">
        <v>19</v>
      </c>
      <c r="K74" s="1">
        <v>45863</v>
      </c>
      <c r="L74" t="s">
        <v>21</v>
      </c>
      <c r="M74">
        <v>78</v>
      </c>
      <c r="N74" t="s">
        <v>21</v>
      </c>
      <c r="O74" t="s">
        <v>20</v>
      </c>
    </row>
    <row r="75" spans="1:15" x14ac:dyDescent="0.3">
      <c r="A75" t="s">
        <v>201</v>
      </c>
      <c r="B75" t="s">
        <v>202</v>
      </c>
      <c r="C75" t="s">
        <v>203</v>
      </c>
      <c r="D75" s="1">
        <v>45735</v>
      </c>
      <c r="E75">
        <v>3</v>
      </c>
      <c r="F75">
        <v>98841</v>
      </c>
      <c r="G75">
        <v>296523</v>
      </c>
      <c r="H75">
        <v>18</v>
      </c>
      <c r="I75" t="s">
        <v>38</v>
      </c>
      <c r="J75" t="s">
        <v>19</v>
      </c>
      <c r="K75" s="1">
        <v>45855</v>
      </c>
      <c r="L75" t="s">
        <v>20</v>
      </c>
      <c r="M75">
        <v>482</v>
      </c>
      <c r="N75" t="s">
        <v>21</v>
      </c>
      <c r="O75" t="s">
        <v>21</v>
      </c>
    </row>
    <row r="76" spans="1:15" x14ac:dyDescent="0.3">
      <c r="A76" t="s">
        <v>204</v>
      </c>
      <c r="B76" t="s">
        <v>205</v>
      </c>
      <c r="C76" t="s">
        <v>206</v>
      </c>
      <c r="D76" s="1">
        <v>45619</v>
      </c>
      <c r="E76">
        <v>3</v>
      </c>
      <c r="F76">
        <v>59479</v>
      </c>
      <c r="G76">
        <v>59479</v>
      </c>
      <c r="H76">
        <v>19</v>
      </c>
      <c r="I76" t="s">
        <v>71</v>
      </c>
      <c r="J76" t="s">
        <v>19</v>
      </c>
      <c r="K76" s="1">
        <v>45855</v>
      </c>
      <c r="L76" t="s">
        <v>20</v>
      </c>
      <c r="M76">
        <v>220</v>
      </c>
      <c r="N76" t="s">
        <v>21</v>
      </c>
      <c r="O76" t="s">
        <v>21</v>
      </c>
    </row>
    <row r="77" spans="1:15" x14ac:dyDescent="0.3">
      <c r="A77" t="s">
        <v>207</v>
      </c>
      <c r="B77" t="s">
        <v>208</v>
      </c>
      <c r="C77" t="s">
        <v>209</v>
      </c>
      <c r="D77" s="1">
        <v>45783</v>
      </c>
      <c r="E77">
        <v>1</v>
      </c>
      <c r="F77">
        <v>38790</v>
      </c>
      <c r="G77">
        <v>116370</v>
      </c>
      <c r="H77">
        <v>27</v>
      </c>
      <c r="I77" t="s">
        <v>18</v>
      </c>
      <c r="J77" t="s">
        <v>19</v>
      </c>
      <c r="K77" s="1">
        <v>45864</v>
      </c>
      <c r="L77" t="s">
        <v>21</v>
      </c>
      <c r="M77">
        <v>442</v>
      </c>
      <c r="N77" t="s">
        <v>21</v>
      </c>
      <c r="O77" t="s">
        <v>20</v>
      </c>
    </row>
    <row r="78" spans="1:15" x14ac:dyDescent="0.3">
      <c r="A78" t="s">
        <v>210</v>
      </c>
      <c r="B78" t="s">
        <v>167</v>
      </c>
      <c r="C78" t="s">
        <v>76</v>
      </c>
      <c r="D78" s="1">
        <v>45818</v>
      </c>
      <c r="E78">
        <v>4</v>
      </c>
      <c r="F78">
        <v>83491</v>
      </c>
      <c r="G78">
        <v>83491</v>
      </c>
      <c r="H78">
        <v>5</v>
      </c>
      <c r="I78" t="s">
        <v>18</v>
      </c>
      <c r="J78" t="s">
        <v>31</v>
      </c>
      <c r="K78" s="1">
        <v>45862</v>
      </c>
      <c r="L78" t="s">
        <v>20</v>
      </c>
      <c r="M78">
        <v>350</v>
      </c>
      <c r="N78" t="s">
        <v>21</v>
      </c>
      <c r="O78" t="s">
        <v>20</v>
      </c>
    </row>
    <row r="79" spans="1:15" x14ac:dyDescent="0.3">
      <c r="A79" t="s">
        <v>211</v>
      </c>
      <c r="B79" t="s">
        <v>52</v>
      </c>
      <c r="C79" t="s">
        <v>212</v>
      </c>
      <c r="D79" s="1">
        <v>45529</v>
      </c>
      <c r="E79">
        <v>3</v>
      </c>
      <c r="F79">
        <v>12336</v>
      </c>
      <c r="G79">
        <v>37008</v>
      </c>
      <c r="H79">
        <v>30</v>
      </c>
      <c r="I79" t="s">
        <v>28</v>
      </c>
      <c r="J79" t="s">
        <v>31</v>
      </c>
      <c r="K79" s="1">
        <v>45859</v>
      </c>
      <c r="L79" t="s">
        <v>20</v>
      </c>
      <c r="M79">
        <v>85</v>
      </c>
      <c r="N79" t="s">
        <v>21</v>
      </c>
      <c r="O79" t="s">
        <v>21</v>
      </c>
    </row>
    <row r="80" spans="1:15" x14ac:dyDescent="0.3">
      <c r="A80" t="s">
        <v>213</v>
      </c>
      <c r="B80" t="s">
        <v>214</v>
      </c>
      <c r="C80" t="s">
        <v>111</v>
      </c>
      <c r="D80" s="1">
        <v>45694</v>
      </c>
      <c r="E80">
        <v>4</v>
      </c>
      <c r="F80">
        <v>49066</v>
      </c>
      <c r="G80">
        <v>49066</v>
      </c>
      <c r="H80">
        <v>11</v>
      </c>
      <c r="I80" t="s">
        <v>42</v>
      </c>
      <c r="J80" t="s">
        <v>50</v>
      </c>
      <c r="K80" s="1">
        <v>45860</v>
      </c>
      <c r="L80" t="s">
        <v>20</v>
      </c>
      <c r="M80">
        <v>369</v>
      </c>
      <c r="N80" t="s">
        <v>21</v>
      </c>
      <c r="O80" t="s">
        <v>20</v>
      </c>
    </row>
    <row r="81" spans="1:15" x14ac:dyDescent="0.3">
      <c r="A81" t="s">
        <v>215</v>
      </c>
      <c r="B81" t="s">
        <v>216</v>
      </c>
      <c r="C81" t="s">
        <v>92</v>
      </c>
      <c r="D81" s="1">
        <v>45652</v>
      </c>
      <c r="E81">
        <v>2</v>
      </c>
      <c r="F81">
        <v>54455</v>
      </c>
      <c r="G81">
        <v>163365</v>
      </c>
      <c r="H81">
        <v>27</v>
      </c>
      <c r="I81" t="s">
        <v>38</v>
      </c>
      <c r="J81" t="s">
        <v>46</v>
      </c>
      <c r="K81" s="1">
        <v>45866</v>
      </c>
      <c r="L81" t="s">
        <v>21</v>
      </c>
      <c r="M81">
        <v>430</v>
      </c>
      <c r="N81" t="s">
        <v>21</v>
      </c>
      <c r="O81" t="s">
        <v>21</v>
      </c>
    </row>
    <row r="82" spans="1:15" x14ac:dyDescent="0.3">
      <c r="A82" t="s">
        <v>217</v>
      </c>
      <c r="B82" t="s">
        <v>146</v>
      </c>
      <c r="C82" t="s">
        <v>160</v>
      </c>
      <c r="D82" s="1">
        <v>45512</v>
      </c>
      <c r="E82">
        <v>4</v>
      </c>
      <c r="F82">
        <v>35282</v>
      </c>
      <c r="G82">
        <v>176410</v>
      </c>
      <c r="H82">
        <v>6</v>
      </c>
      <c r="I82" t="s">
        <v>71</v>
      </c>
      <c r="J82" t="s">
        <v>50</v>
      </c>
      <c r="K82" s="1">
        <v>45858</v>
      </c>
      <c r="L82" t="s">
        <v>21</v>
      </c>
      <c r="M82">
        <v>308</v>
      </c>
      <c r="N82" t="s">
        <v>20</v>
      </c>
      <c r="O82" t="s">
        <v>21</v>
      </c>
    </row>
    <row r="83" spans="1:15" x14ac:dyDescent="0.3">
      <c r="A83" t="s">
        <v>218</v>
      </c>
      <c r="B83" t="s">
        <v>219</v>
      </c>
      <c r="C83" t="s">
        <v>220</v>
      </c>
      <c r="D83" s="1">
        <v>45765</v>
      </c>
      <c r="E83">
        <v>4</v>
      </c>
      <c r="F83">
        <v>19394</v>
      </c>
      <c r="G83">
        <v>58182</v>
      </c>
      <c r="H83">
        <v>18</v>
      </c>
      <c r="I83" t="s">
        <v>42</v>
      </c>
      <c r="J83" t="s">
        <v>46</v>
      </c>
      <c r="K83" s="1">
        <v>45861</v>
      </c>
      <c r="L83" t="s">
        <v>20</v>
      </c>
      <c r="M83">
        <v>166</v>
      </c>
      <c r="N83" t="s">
        <v>21</v>
      </c>
      <c r="O83" t="s">
        <v>21</v>
      </c>
    </row>
    <row r="84" spans="1:15" x14ac:dyDescent="0.3">
      <c r="A84" t="s">
        <v>221</v>
      </c>
      <c r="B84" t="s">
        <v>99</v>
      </c>
      <c r="C84" t="s">
        <v>222</v>
      </c>
      <c r="D84" s="1">
        <v>45525</v>
      </c>
      <c r="E84">
        <v>1</v>
      </c>
      <c r="F84">
        <v>72764</v>
      </c>
      <c r="G84">
        <v>363820</v>
      </c>
      <c r="H84">
        <v>28</v>
      </c>
      <c r="I84" t="s">
        <v>71</v>
      </c>
      <c r="J84" t="s">
        <v>31</v>
      </c>
      <c r="K84" s="1">
        <v>45856</v>
      </c>
      <c r="L84" t="s">
        <v>20</v>
      </c>
      <c r="M84">
        <v>487</v>
      </c>
      <c r="N84" t="s">
        <v>21</v>
      </c>
      <c r="O84" t="s">
        <v>20</v>
      </c>
    </row>
    <row r="85" spans="1:15" x14ac:dyDescent="0.3">
      <c r="A85" t="s">
        <v>223</v>
      </c>
      <c r="B85" t="s">
        <v>146</v>
      </c>
      <c r="C85" t="s">
        <v>224</v>
      </c>
      <c r="D85" s="1">
        <v>45846</v>
      </c>
      <c r="E85">
        <v>1</v>
      </c>
      <c r="F85">
        <v>97904</v>
      </c>
      <c r="G85">
        <v>391616</v>
      </c>
      <c r="H85">
        <v>27</v>
      </c>
      <c r="I85" t="s">
        <v>28</v>
      </c>
      <c r="J85" t="s">
        <v>31</v>
      </c>
      <c r="K85" s="1">
        <v>45860</v>
      </c>
      <c r="L85" t="s">
        <v>21</v>
      </c>
      <c r="M85">
        <v>123</v>
      </c>
      <c r="N85" t="s">
        <v>21</v>
      </c>
      <c r="O85" t="s">
        <v>20</v>
      </c>
    </row>
    <row r="86" spans="1:15" x14ac:dyDescent="0.3">
      <c r="A86" t="s">
        <v>225</v>
      </c>
      <c r="B86" t="s">
        <v>89</v>
      </c>
      <c r="C86" t="s">
        <v>226</v>
      </c>
      <c r="D86" s="1">
        <v>45837</v>
      </c>
      <c r="E86">
        <v>4</v>
      </c>
      <c r="F86">
        <v>56076</v>
      </c>
      <c r="G86">
        <v>56076</v>
      </c>
      <c r="H86">
        <v>20</v>
      </c>
      <c r="I86" t="s">
        <v>28</v>
      </c>
      <c r="J86" t="s">
        <v>46</v>
      </c>
      <c r="K86" s="1">
        <v>45867</v>
      </c>
      <c r="L86" t="s">
        <v>21</v>
      </c>
      <c r="M86">
        <v>273</v>
      </c>
      <c r="N86" t="s">
        <v>21</v>
      </c>
      <c r="O86" t="s">
        <v>20</v>
      </c>
    </row>
    <row r="87" spans="1:15" x14ac:dyDescent="0.3">
      <c r="A87" t="s">
        <v>227</v>
      </c>
      <c r="B87" t="s">
        <v>205</v>
      </c>
      <c r="C87" t="s">
        <v>228</v>
      </c>
      <c r="D87" s="1">
        <v>45649</v>
      </c>
      <c r="E87">
        <v>5</v>
      </c>
      <c r="F87">
        <v>10335</v>
      </c>
      <c r="G87">
        <v>51675</v>
      </c>
      <c r="H87">
        <v>26</v>
      </c>
      <c r="I87" t="s">
        <v>38</v>
      </c>
      <c r="J87" t="s">
        <v>19</v>
      </c>
      <c r="K87" s="1">
        <v>45864</v>
      </c>
      <c r="L87" t="s">
        <v>20</v>
      </c>
      <c r="M87">
        <v>336</v>
      </c>
      <c r="N87" t="s">
        <v>21</v>
      </c>
      <c r="O87" t="s">
        <v>20</v>
      </c>
    </row>
    <row r="88" spans="1:15" x14ac:dyDescent="0.3">
      <c r="A88" t="s">
        <v>229</v>
      </c>
      <c r="B88" t="s">
        <v>230</v>
      </c>
      <c r="C88" t="s">
        <v>107</v>
      </c>
      <c r="D88" s="1">
        <v>45667</v>
      </c>
      <c r="E88">
        <v>1</v>
      </c>
      <c r="F88">
        <v>59299</v>
      </c>
      <c r="G88">
        <v>296495</v>
      </c>
      <c r="H88">
        <v>24</v>
      </c>
      <c r="I88" t="s">
        <v>28</v>
      </c>
      <c r="J88" t="s">
        <v>50</v>
      </c>
      <c r="K88" s="1">
        <v>45857</v>
      </c>
      <c r="L88" t="s">
        <v>21</v>
      </c>
      <c r="M88">
        <v>54</v>
      </c>
      <c r="N88" t="s">
        <v>20</v>
      </c>
      <c r="O88" t="s">
        <v>20</v>
      </c>
    </row>
    <row r="89" spans="1:15" x14ac:dyDescent="0.3">
      <c r="A89" t="s">
        <v>231</v>
      </c>
      <c r="B89" t="s">
        <v>69</v>
      </c>
      <c r="C89" t="s">
        <v>232</v>
      </c>
      <c r="D89" s="1">
        <v>45714</v>
      </c>
      <c r="E89">
        <v>5</v>
      </c>
      <c r="F89">
        <v>39710</v>
      </c>
      <c r="G89">
        <v>198550</v>
      </c>
      <c r="H89">
        <v>25</v>
      </c>
      <c r="I89" t="s">
        <v>18</v>
      </c>
      <c r="J89" t="s">
        <v>31</v>
      </c>
      <c r="K89" s="1">
        <v>45857</v>
      </c>
      <c r="L89" t="s">
        <v>21</v>
      </c>
      <c r="M89">
        <v>191</v>
      </c>
      <c r="N89" t="s">
        <v>21</v>
      </c>
      <c r="O89" t="s">
        <v>21</v>
      </c>
    </row>
    <row r="90" spans="1:15" x14ac:dyDescent="0.3">
      <c r="A90" t="s">
        <v>233</v>
      </c>
      <c r="B90" t="s">
        <v>200</v>
      </c>
      <c r="C90" t="s">
        <v>140</v>
      </c>
      <c r="D90" s="1">
        <v>45685</v>
      </c>
      <c r="E90">
        <v>5</v>
      </c>
      <c r="F90">
        <v>52931</v>
      </c>
      <c r="G90">
        <v>264655</v>
      </c>
      <c r="H90">
        <v>28</v>
      </c>
      <c r="I90" t="s">
        <v>71</v>
      </c>
      <c r="J90" t="s">
        <v>50</v>
      </c>
      <c r="K90" s="1">
        <v>45858</v>
      </c>
      <c r="L90" t="s">
        <v>20</v>
      </c>
      <c r="M90">
        <v>247</v>
      </c>
      <c r="N90" t="s">
        <v>20</v>
      </c>
      <c r="O90" t="s">
        <v>21</v>
      </c>
    </row>
    <row r="91" spans="1:15" x14ac:dyDescent="0.3">
      <c r="A91" t="s">
        <v>234</v>
      </c>
      <c r="B91" t="s">
        <v>214</v>
      </c>
      <c r="C91" t="s">
        <v>90</v>
      </c>
      <c r="D91" s="1">
        <v>45736</v>
      </c>
      <c r="E91">
        <v>1</v>
      </c>
      <c r="F91">
        <v>90766</v>
      </c>
      <c r="G91">
        <v>181532</v>
      </c>
      <c r="H91">
        <v>14</v>
      </c>
      <c r="I91" t="s">
        <v>42</v>
      </c>
      <c r="J91" t="s">
        <v>50</v>
      </c>
      <c r="K91" s="1">
        <v>45864</v>
      </c>
      <c r="L91" t="s">
        <v>21</v>
      </c>
      <c r="M91">
        <v>233</v>
      </c>
      <c r="N91" t="s">
        <v>20</v>
      </c>
      <c r="O91" t="s">
        <v>21</v>
      </c>
    </row>
    <row r="92" spans="1:15" x14ac:dyDescent="0.3">
      <c r="A92" t="s">
        <v>235</v>
      </c>
      <c r="B92" t="s">
        <v>236</v>
      </c>
      <c r="C92" t="s">
        <v>96</v>
      </c>
      <c r="D92" s="1">
        <v>45518</v>
      </c>
      <c r="E92">
        <v>1</v>
      </c>
      <c r="F92">
        <v>98254</v>
      </c>
      <c r="G92">
        <v>393016</v>
      </c>
      <c r="H92">
        <v>15</v>
      </c>
      <c r="I92" t="s">
        <v>28</v>
      </c>
      <c r="J92" t="s">
        <v>50</v>
      </c>
      <c r="K92" s="1">
        <v>45869</v>
      </c>
      <c r="L92" t="s">
        <v>20</v>
      </c>
      <c r="M92">
        <v>153</v>
      </c>
      <c r="N92" t="s">
        <v>20</v>
      </c>
      <c r="O92" t="s">
        <v>20</v>
      </c>
    </row>
    <row r="93" spans="1:15" x14ac:dyDescent="0.3">
      <c r="A93" t="s">
        <v>237</v>
      </c>
      <c r="B93" t="s">
        <v>179</v>
      </c>
      <c r="C93" t="s">
        <v>238</v>
      </c>
      <c r="D93" s="1">
        <v>45709</v>
      </c>
      <c r="E93">
        <v>1</v>
      </c>
      <c r="F93">
        <v>29538</v>
      </c>
      <c r="G93">
        <v>59076</v>
      </c>
      <c r="H93">
        <v>24</v>
      </c>
      <c r="I93" t="s">
        <v>71</v>
      </c>
      <c r="J93" t="s">
        <v>31</v>
      </c>
      <c r="K93" s="1">
        <v>45856</v>
      </c>
      <c r="L93" t="s">
        <v>20</v>
      </c>
      <c r="M93">
        <v>169</v>
      </c>
      <c r="N93" t="s">
        <v>21</v>
      </c>
      <c r="O93" t="s">
        <v>21</v>
      </c>
    </row>
    <row r="94" spans="1:15" x14ac:dyDescent="0.3">
      <c r="A94" t="s">
        <v>239</v>
      </c>
      <c r="B94" t="s">
        <v>195</v>
      </c>
      <c r="C94" t="s">
        <v>183</v>
      </c>
      <c r="D94" s="1">
        <v>45657</v>
      </c>
      <c r="E94">
        <v>2</v>
      </c>
      <c r="F94">
        <v>92604</v>
      </c>
      <c r="G94">
        <v>185208</v>
      </c>
      <c r="H94">
        <v>29</v>
      </c>
      <c r="I94" t="s">
        <v>28</v>
      </c>
      <c r="J94" t="s">
        <v>46</v>
      </c>
      <c r="K94" s="1">
        <v>45858</v>
      </c>
      <c r="L94" t="s">
        <v>20</v>
      </c>
      <c r="M94">
        <v>377</v>
      </c>
      <c r="N94" t="s">
        <v>20</v>
      </c>
      <c r="O94" t="s">
        <v>21</v>
      </c>
    </row>
    <row r="95" spans="1:15" x14ac:dyDescent="0.3">
      <c r="A95" t="s">
        <v>240</v>
      </c>
      <c r="B95" t="s">
        <v>241</v>
      </c>
      <c r="C95" t="s">
        <v>226</v>
      </c>
      <c r="D95" s="1">
        <v>45580</v>
      </c>
      <c r="E95">
        <v>4</v>
      </c>
      <c r="F95">
        <v>56076</v>
      </c>
      <c r="G95">
        <v>56076</v>
      </c>
      <c r="H95">
        <v>20</v>
      </c>
      <c r="I95" t="s">
        <v>71</v>
      </c>
      <c r="J95" t="s">
        <v>31</v>
      </c>
      <c r="K95" s="1">
        <v>45862</v>
      </c>
      <c r="L95" t="s">
        <v>21</v>
      </c>
      <c r="M95">
        <v>385</v>
      </c>
      <c r="N95" t="s">
        <v>20</v>
      </c>
      <c r="O95" t="s">
        <v>20</v>
      </c>
    </row>
    <row r="96" spans="1:15" x14ac:dyDescent="0.3">
      <c r="A96" t="s">
        <v>242</v>
      </c>
      <c r="B96" t="s">
        <v>243</v>
      </c>
      <c r="C96" t="s">
        <v>244</v>
      </c>
      <c r="D96" s="1">
        <v>45590</v>
      </c>
      <c r="E96">
        <v>3</v>
      </c>
      <c r="F96">
        <v>43565</v>
      </c>
      <c r="G96">
        <v>130695</v>
      </c>
      <c r="H96">
        <v>26</v>
      </c>
      <c r="I96" t="s">
        <v>71</v>
      </c>
      <c r="J96" t="s">
        <v>46</v>
      </c>
      <c r="K96" s="1">
        <v>45862</v>
      </c>
      <c r="L96" t="s">
        <v>20</v>
      </c>
      <c r="M96">
        <v>134</v>
      </c>
      <c r="N96" t="s">
        <v>21</v>
      </c>
      <c r="O96" t="s">
        <v>21</v>
      </c>
    </row>
    <row r="97" spans="1:15" x14ac:dyDescent="0.3">
      <c r="A97" t="s">
        <v>245</v>
      </c>
      <c r="B97" t="s">
        <v>246</v>
      </c>
      <c r="C97" t="s">
        <v>203</v>
      </c>
      <c r="D97" s="1">
        <v>45848</v>
      </c>
      <c r="E97">
        <v>5</v>
      </c>
      <c r="F97">
        <v>98841</v>
      </c>
      <c r="G97">
        <v>395364</v>
      </c>
      <c r="H97">
        <v>18</v>
      </c>
      <c r="I97" t="s">
        <v>18</v>
      </c>
      <c r="J97" t="s">
        <v>19</v>
      </c>
      <c r="K97" s="1">
        <v>45864</v>
      </c>
      <c r="L97" t="s">
        <v>21</v>
      </c>
      <c r="M97">
        <v>180</v>
      </c>
      <c r="N97" t="s">
        <v>21</v>
      </c>
      <c r="O97" t="s">
        <v>20</v>
      </c>
    </row>
    <row r="98" spans="1:15" x14ac:dyDescent="0.3">
      <c r="A98" t="s">
        <v>247</v>
      </c>
      <c r="B98" t="s">
        <v>81</v>
      </c>
      <c r="C98" t="s">
        <v>248</v>
      </c>
      <c r="D98" s="1">
        <v>45761</v>
      </c>
      <c r="E98">
        <v>3</v>
      </c>
      <c r="F98">
        <v>31432</v>
      </c>
      <c r="G98">
        <v>157160</v>
      </c>
      <c r="H98">
        <v>29</v>
      </c>
      <c r="I98" t="s">
        <v>18</v>
      </c>
      <c r="J98" t="s">
        <v>19</v>
      </c>
      <c r="K98" s="1">
        <v>45862</v>
      </c>
      <c r="L98" t="s">
        <v>20</v>
      </c>
      <c r="M98">
        <v>160</v>
      </c>
      <c r="N98" t="s">
        <v>20</v>
      </c>
      <c r="O98" t="s">
        <v>20</v>
      </c>
    </row>
    <row r="99" spans="1:15" x14ac:dyDescent="0.3">
      <c r="A99" t="s">
        <v>249</v>
      </c>
      <c r="B99" t="s">
        <v>44</v>
      </c>
      <c r="C99" t="s">
        <v>250</v>
      </c>
      <c r="D99" s="1">
        <v>45612</v>
      </c>
      <c r="E99">
        <v>2</v>
      </c>
      <c r="F99">
        <v>67949</v>
      </c>
      <c r="G99">
        <v>203847</v>
      </c>
      <c r="H99">
        <v>5</v>
      </c>
      <c r="I99" t="s">
        <v>71</v>
      </c>
      <c r="J99" t="s">
        <v>46</v>
      </c>
      <c r="K99" s="1">
        <v>45865</v>
      </c>
      <c r="L99" t="s">
        <v>21</v>
      </c>
      <c r="M99">
        <v>305</v>
      </c>
      <c r="N99" t="s">
        <v>20</v>
      </c>
      <c r="O99" t="s">
        <v>21</v>
      </c>
    </row>
    <row r="100" spans="1:15" x14ac:dyDescent="0.3">
      <c r="A100" t="s">
        <v>251</v>
      </c>
      <c r="B100" t="s">
        <v>252</v>
      </c>
      <c r="C100" t="s">
        <v>244</v>
      </c>
      <c r="D100" s="1">
        <v>45594</v>
      </c>
      <c r="E100">
        <v>4</v>
      </c>
      <c r="F100">
        <v>43565</v>
      </c>
      <c r="G100">
        <v>217825</v>
      </c>
      <c r="H100">
        <v>26</v>
      </c>
      <c r="I100" t="s">
        <v>71</v>
      </c>
      <c r="J100" t="s">
        <v>31</v>
      </c>
      <c r="K100" s="1">
        <v>45860</v>
      </c>
      <c r="L100" t="s">
        <v>21</v>
      </c>
      <c r="M100">
        <v>147</v>
      </c>
      <c r="N100" t="s">
        <v>20</v>
      </c>
      <c r="O100" t="s">
        <v>20</v>
      </c>
    </row>
    <row r="101" spans="1:15" x14ac:dyDescent="0.3">
      <c r="A101" t="s">
        <v>253</v>
      </c>
      <c r="B101" t="s">
        <v>219</v>
      </c>
      <c r="C101" t="s">
        <v>37</v>
      </c>
      <c r="D101" s="1">
        <v>45518</v>
      </c>
      <c r="E101">
        <v>5</v>
      </c>
      <c r="F101">
        <v>92731</v>
      </c>
      <c r="G101">
        <v>92731</v>
      </c>
      <c r="H101">
        <v>12</v>
      </c>
      <c r="I101" t="s">
        <v>42</v>
      </c>
      <c r="J101" t="s">
        <v>19</v>
      </c>
      <c r="K101" s="1">
        <v>45859</v>
      </c>
      <c r="L101" t="s">
        <v>21</v>
      </c>
      <c r="M101">
        <v>69</v>
      </c>
      <c r="N101" t="s">
        <v>20</v>
      </c>
      <c r="O10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6815-8A17-4442-80C9-F6B92B8275BE}">
  <sheetPr>
    <tabColor rgb="FFFFC000"/>
  </sheetPr>
  <dimension ref="A1:O101"/>
  <sheetViews>
    <sheetView topLeftCell="I1" workbookViewId="0">
      <selection activeCell="P1" sqref="P1"/>
    </sheetView>
  </sheetViews>
  <sheetFormatPr defaultRowHeight="14.4" x14ac:dyDescent="0.3"/>
  <cols>
    <col min="1" max="1" width="13.109375" bestFit="1" customWidth="1"/>
    <col min="2" max="2" width="22.77734375" bestFit="1" customWidth="1"/>
    <col min="3" max="3" width="31.44140625" bestFit="1" customWidth="1"/>
    <col min="4" max="4" width="12" bestFit="1" customWidth="1"/>
    <col min="5" max="5" width="10.6640625" bestFit="1" customWidth="1"/>
    <col min="6" max="6" width="12.21875" bestFit="1" customWidth="1"/>
    <col min="7" max="7" width="10" bestFit="1" customWidth="1"/>
    <col min="8" max="8" width="9.33203125" bestFit="1" customWidth="1"/>
    <col min="9" max="9" width="13.109375" bestFit="1" customWidth="1"/>
    <col min="10" max="10" width="15.88671875" bestFit="1" customWidth="1"/>
    <col min="11" max="11" width="18.77734375" bestFit="1" customWidth="1"/>
    <col min="12" max="12" width="14.5546875" bestFit="1" customWidth="1"/>
    <col min="13" max="13" width="14.44140625" bestFit="1" customWidth="1"/>
    <col min="14" max="14" width="12.88671875" bestFit="1" customWidth="1"/>
    <col min="15" max="15" width="15.6640625" bestFit="1" customWidth="1"/>
  </cols>
  <sheetData>
    <row r="1" spans="1:15" x14ac:dyDescent="0.3">
      <c r="A1" t="s">
        <v>1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</row>
    <row r="2" spans="1:15" x14ac:dyDescent="0.3">
      <c r="A2" t="s">
        <v>270</v>
      </c>
      <c r="B2" t="s">
        <v>271</v>
      </c>
      <c r="C2" t="s">
        <v>272</v>
      </c>
      <c r="D2">
        <v>918196001338</v>
      </c>
      <c r="E2" t="s">
        <v>273</v>
      </c>
      <c r="F2" t="s">
        <v>274</v>
      </c>
      <c r="G2">
        <v>838637</v>
      </c>
      <c r="H2" t="s">
        <v>275</v>
      </c>
      <c r="I2" s="1">
        <v>36394</v>
      </c>
      <c r="J2" s="1">
        <v>44892</v>
      </c>
      <c r="K2" t="s">
        <v>276</v>
      </c>
      <c r="L2">
        <v>4112</v>
      </c>
      <c r="M2" t="s">
        <v>277</v>
      </c>
      <c r="N2" t="s">
        <v>278</v>
      </c>
      <c r="O2">
        <v>1744492</v>
      </c>
    </row>
    <row r="3" spans="1:15" x14ac:dyDescent="0.3">
      <c r="A3" t="s">
        <v>279</v>
      </c>
      <c r="B3" t="s">
        <v>280</v>
      </c>
      <c r="C3" t="s">
        <v>281</v>
      </c>
      <c r="D3">
        <v>911615594078</v>
      </c>
      <c r="E3" t="s">
        <v>273</v>
      </c>
      <c r="F3" t="s">
        <v>274</v>
      </c>
      <c r="G3">
        <v>618495</v>
      </c>
      <c r="H3" t="s">
        <v>275</v>
      </c>
      <c r="I3" s="1">
        <v>36098</v>
      </c>
      <c r="J3" s="1">
        <v>44625</v>
      </c>
      <c r="K3" t="s">
        <v>282</v>
      </c>
      <c r="L3">
        <v>620</v>
      </c>
      <c r="M3" t="s">
        <v>277</v>
      </c>
      <c r="N3" t="s">
        <v>283</v>
      </c>
      <c r="O3">
        <v>658517</v>
      </c>
    </row>
    <row r="4" spans="1:15" x14ac:dyDescent="0.3">
      <c r="A4" t="s">
        <v>179</v>
      </c>
      <c r="B4" t="s">
        <v>284</v>
      </c>
      <c r="C4" t="s">
        <v>285</v>
      </c>
      <c r="D4">
        <v>7525534192</v>
      </c>
      <c r="E4" t="s">
        <v>286</v>
      </c>
      <c r="F4" t="s">
        <v>287</v>
      </c>
      <c r="G4">
        <v>276483</v>
      </c>
      <c r="H4" t="s">
        <v>275</v>
      </c>
      <c r="I4" s="1">
        <v>38764</v>
      </c>
      <c r="J4" s="1">
        <v>45035</v>
      </c>
      <c r="K4" t="s">
        <v>288</v>
      </c>
      <c r="L4">
        <v>9028</v>
      </c>
      <c r="M4" t="s">
        <v>289</v>
      </c>
      <c r="N4" t="s">
        <v>278</v>
      </c>
      <c r="O4">
        <v>1142059</v>
      </c>
    </row>
    <row r="5" spans="1:15" x14ac:dyDescent="0.3">
      <c r="A5" t="s">
        <v>290</v>
      </c>
      <c r="B5" t="s">
        <v>291</v>
      </c>
      <c r="C5" t="s">
        <v>292</v>
      </c>
      <c r="D5">
        <v>5376724238</v>
      </c>
      <c r="E5" t="s">
        <v>293</v>
      </c>
      <c r="F5" t="s">
        <v>294</v>
      </c>
      <c r="G5">
        <v>969653</v>
      </c>
      <c r="H5" t="s">
        <v>295</v>
      </c>
      <c r="I5" s="1">
        <v>25186</v>
      </c>
      <c r="J5" s="1">
        <v>45611</v>
      </c>
      <c r="K5" t="s">
        <v>296</v>
      </c>
      <c r="L5">
        <v>2715</v>
      </c>
      <c r="M5" t="s">
        <v>289</v>
      </c>
      <c r="N5" t="s">
        <v>297</v>
      </c>
      <c r="O5">
        <v>782738</v>
      </c>
    </row>
    <row r="6" spans="1:15" x14ac:dyDescent="0.3">
      <c r="A6" t="s">
        <v>298</v>
      </c>
      <c r="B6" t="s">
        <v>299</v>
      </c>
      <c r="C6" t="s">
        <v>300</v>
      </c>
      <c r="D6">
        <v>9166978480</v>
      </c>
      <c r="E6" t="s">
        <v>301</v>
      </c>
      <c r="F6" t="s">
        <v>302</v>
      </c>
      <c r="G6">
        <v>845146</v>
      </c>
      <c r="H6" t="s">
        <v>275</v>
      </c>
      <c r="I6" s="1">
        <v>25679</v>
      </c>
      <c r="J6" s="1">
        <v>45437</v>
      </c>
      <c r="K6" t="s">
        <v>276</v>
      </c>
      <c r="L6">
        <v>1774</v>
      </c>
      <c r="M6" t="s">
        <v>277</v>
      </c>
      <c r="N6" t="s">
        <v>303</v>
      </c>
      <c r="O6">
        <v>402828</v>
      </c>
    </row>
    <row r="7" spans="1:15" x14ac:dyDescent="0.3">
      <c r="A7" t="s">
        <v>60</v>
      </c>
      <c r="B7" t="s">
        <v>304</v>
      </c>
      <c r="C7" t="s">
        <v>305</v>
      </c>
      <c r="D7">
        <v>8932528809</v>
      </c>
      <c r="E7" t="s">
        <v>306</v>
      </c>
      <c r="F7" t="s">
        <v>307</v>
      </c>
      <c r="G7">
        <v>701543</v>
      </c>
      <c r="H7" t="s">
        <v>295</v>
      </c>
      <c r="I7" s="1">
        <v>23187</v>
      </c>
      <c r="J7" s="1">
        <v>44776</v>
      </c>
      <c r="K7" t="s">
        <v>276</v>
      </c>
      <c r="L7">
        <v>811</v>
      </c>
      <c r="M7" t="s">
        <v>289</v>
      </c>
      <c r="N7" t="s">
        <v>308</v>
      </c>
      <c r="O7">
        <v>461779</v>
      </c>
    </row>
    <row r="8" spans="1:15" x14ac:dyDescent="0.3">
      <c r="A8" t="s">
        <v>48</v>
      </c>
      <c r="B8" t="s">
        <v>309</v>
      </c>
      <c r="C8" t="s">
        <v>310</v>
      </c>
      <c r="D8">
        <v>7824896383</v>
      </c>
      <c r="E8" t="s">
        <v>311</v>
      </c>
      <c r="F8" t="s">
        <v>312</v>
      </c>
      <c r="G8">
        <v>657871</v>
      </c>
      <c r="H8" t="s">
        <v>275</v>
      </c>
      <c r="I8" s="1">
        <v>27909</v>
      </c>
      <c r="J8" s="1">
        <v>44726</v>
      </c>
      <c r="K8" t="s">
        <v>276</v>
      </c>
      <c r="L8">
        <v>6025</v>
      </c>
      <c r="M8" t="s">
        <v>277</v>
      </c>
      <c r="N8" t="s">
        <v>283</v>
      </c>
      <c r="O8">
        <v>296100</v>
      </c>
    </row>
    <row r="9" spans="1:15" x14ac:dyDescent="0.3">
      <c r="A9" t="s">
        <v>177</v>
      </c>
      <c r="B9" t="s">
        <v>313</v>
      </c>
      <c r="C9" t="s">
        <v>314</v>
      </c>
      <c r="D9">
        <v>310518347</v>
      </c>
      <c r="E9" t="s">
        <v>286</v>
      </c>
      <c r="F9" t="s">
        <v>287</v>
      </c>
      <c r="G9">
        <v>829973</v>
      </c>
      <c r="H9" t="s">
        <v>295</v>
      </c>
      <c r="I9" s="1">
        <v>33503</v>
      </c>
      <c r="J9" s="1">
        <v>45292</v>
      </c>
      <c r="K9" t="s">
        <v>296</v>
      </c>
      <c r="L9">
        <v>3914</v>
      </c>
      <c r="M9" t="s">
        <v>277</v>
      </c>
      <c r="N9" t="s">
        <v>303</v>
      </c>
      <c r="O9">
        <v>782952</v>
      </c>
    </row>
    <row r="10" spans="1:15" x14ac:dyDescent="0.3">
      <c r="A10" t="s">
        <v>315</v>
      </c>
      <c r="B10" t="s">
        <v>316</v>
      </c>
      <c r="C10" t="s">
        <v>317</v>
      </c>
      <c r="D10">
        <v>106513338</v>
      </c>
      <c r="E10" t="s">
        <v>318</v>
      </c>
      <c r="F10" t="s">
        <v>319</v>
      </c>
      <c r="G10">
        <v>262473</v>
      </c>
      <c r="H10" t="s">
        <v>295</v>
      </c>
      <c r="I10" s="1">
        <v>23621</v>
      </c>
      <c r="J10" s="1">
        <v>45404</v>
      </c>
      <c r="K10" t="s">
        <v>288</v>
      </c>
      <c r="L10">
        <v>6165</v>
      </c>
      <c r="M10" t="s">
        <v>289</v>
      </c>
      <c r="N10" t="s">
        <v>278</v>
      </c>
      <c r="O10">
        <v>1605459</v>
      </c>
    </row>
    <row r="11" spans="1:15" x14ac:dyDescent="0.3">
      <c r="A11" t="s">
        <v>121</v>
      </c>
      <c r="B11" t="s">
        <v>320</v>
      </c>
      <c r="C11" t="s">
        <v>321</v>
      </c>
      <c r="D11">
        <v>7736026064</v>
      </c>
      <c r="E11" t="s">
        <v>322</v>
      </c>
      <c r="F11" t="s">
        <v>323</v>
      </c>
      <c r="G11">
        <v>468723</v>
      </c>
      <c r="H11" t="s">
        <v>275</v>
      </c>
      <c r="I11" s="1">
        <v>29122</v>
      </c>
      <c r="J11" s="1">
        <v>44704</v>
      </c>
      <c r="K11" t="s">
        <v>288</v>
      </c>
      <c r="L11">
        <v>8851</v>
      </c>
      <c r="M11" t="s">
        <v>277</v>
      </c>
      <c r="N11" t="s">
        <v>278</v>
      </c>
      <c r="O11">
        <v>1169429</v>
      </c>
    </row>
    <row r="12" spans="1:15" x14ac:dyDescent="0.3">
      <c r="A12" t="s">
        <v>187</v>
      </c>
      <c r="B12" t="s">
        <v>324</v>
      </c>
      <c r="C12" t="s">
        <v>325</v>
      </c>
      <c r="D12">
        <v>2081219136</v>
      </c>
      <c r="E12" t="s">
        <v>311</v>
      </c>
      <c r="F12" t="s">
        <v>312</v>
      </c>
      <c r="G12">
        <v>939909</v>
      </c>
      <c r="H12" t="s">
        <v>295</v>
      </c>
      <c r="I12" s="1">
        <v>23785</v>
      </c>
      <c r="J12" s="1">
        <v>45330</v>
      </c>
      <c r="K12" t="s">
        <v>288</v>
      </c>
      <c r="L12">
        <v>5413</v>
      </c>
      <c r="M12" t="s">
        <v>277</v>
      </c>
      <c r="N12" t="s">
        <v>278</v>
      </c>
      <c r="O12">
        <v>1923444</v>
      </c>
    </row>
    <row r="13" spans="1:15" x14ac:dyDescent="0.3">
      <c r="A13" t="s">
        <v>185</v>
      </c>
      <c r="B13" t="s">
        <v>326</v>
      </c>
      <c r="C13" t="s">
        <v>327</v>
      </c>
      <c r="D13">
        <v>4751079911</v>
      </c>
      <c r="E13" t="s">
        <v>328</v>
      </c>
      <c r="F13" t="s">
        <v>328</v>
      </c>
      <c r="G13">
        <v>842513</v>
      </c>
      <c r="H13" t="s">
        <v>295</v>
      </c>
      <c r="I13" s="1">
        <v>30932</v>
      </c>
      <c r="J13" s="1">
        <v>44913</v>
      </c>
      <c r="K13" t="s">
        <v>282</v>
      </c>
      <c r="L13">
        <v>4486</v>
      </c>
      <c r="M13" t="s">
        <v>277</v>
      </c>
      <c r="N13" t="s">
        <v>278</v>
      </c>
      <c r="O13">
        <v>1389462</v>
      </c>
    </row>
    <row r="14" spans="1:15" x14ac:dyDescent="0.3">
      <c r="A14" t="s">
        <v>57</v>
      </c>
      <c r="B14" t="s">
        <v>329</v>
      </c>
      <c r="C14" t="s">
        <v>330</v>
      </c>
      <c r="D14">
        <v>1182449353</v>
      </c>
      <c r="E14" t="s">
        <v>306</v>
      </c>
      <c r="F14" t="s">
        <v>307</v>
      </c>
      <c r="G14">
        <v>874016</v>
      </c>
      <c r="H14" t="s">
        <v>275</v>
      </c>
      <c r="I14" s="1">
        <v>28624</v>
      </c>
      <c r="J14" s="1">
        <v>44164</v>
      </c>
      <c r="K14" t="s">
        <v>282</v>
      </c>
      <c r="L14">
        <v>6582</v>
      </c>
      <c r="M14" t="s">
        <v>289</v>
      </c>
      <c r="N14" t="s">
        <v>278</v>
      </c>
      <c r="O14">
        <v>755493</v>
      </c>
    </row>
    <row r="15" spans="1:15" x14ac:dyDescent="0.3">
      <c r="A15" t="s">
        <v>208</v>
      </c>
      <c r="B15" t="s">
        <v>331</v>
      </c>
      <c r="C15" t="s">
        <v>332</v>
      </c>
      <c r="D15">
        <v>8011280598</v>
      </c>
      <c r="E15" t="s">
        <v>301</v>
      </c>
      <c r="F15" t="s">
        <v>302</v>
      </c>
      <c r="G15">
        <v>620450</v>
      </c>
      <c r="H15" t="s">
        <v>275</v>
      </c>
      <c r="I15" s="1">
        <v>30641</v>
      </c>
      <c r="J15" s="1">
        <v>44680</v>
      </c>
      <c r="K15" t="s">
        <v>276</v>
      </c>
      <c r="L15">
        <v>9677</v>
      </c>
      <c r="M15" t="s">
        <v>289</v>
      </c>
      <c r="N15" t="s">
        <v>308</v>
      </c>
      <c r="O15">
        <v>1037603</v>
      </c>
    </row>
    <row r="16" spans="1:15" x14ac:dyDescent="0.3">
      <c r="A16" t="s">
        <v>124</v>
      </c>
      <c r="B16" t="s">
        <v>333</v>
      </c>
      <c r="C16" t="s">
        <v>334</v>
      </c>
      <c r="D16">
        <v>916025634216</v>
      </c>
      <c r="E16" t="s">
        <v>306</v>
      </c>
      <c r="F16" t="s">
        <v>307</v>
      </c>
      <c r="G16">
        <v>733754</v>
      </c>
      <c r="H16" t="s">
        <v>275</v>
      </c>
      <c r="I16" s="1">
        <v>27404</v>
      </c>
      <c r="J16" s="1">
        <v>44720</v>
      </c>
      <c r="K16" t="s">
        <v>288</v>
      </c>
      <c r="L16">
        <v>8448</v>
      </c>
      <c r="M16" t="s">
        <v>289</v>
      </c>
      <c r="N16" t="s">
        <v>283</v>
      </c>
      <c r="O16">
        <v>1784990</v>
      </c>
    </row>
    <row r="17" spans="1:15" x14ac:dyDescent="0.3">
      <c r="A17" t="s">
        <v>86</v>
      </c>
      <c r="B17" t="s">
        <v>335</v>
      </c>
      <c r="C17" t="s">
        <v>336</v>
      </c>
      <c r="D17">
        <v>8685014294</v>
      </c>
      <c r="E17" t="s">
        <v>328</v>
      </c>
      <c r="F17" t="s">
        <v>328</v>
      </c>
      <c r="G17">
        <v>196556</v>
      </c>
      <c r="H17" t="s">
        <v>275</v>
      </c>
      <c r="I17" s="1">
        <v>36815</v>
      </c>
      <c r="J17" s="1">
        <v>45616</v>
      </c>
      <c r="K17" t="s">
        <v>288</v>
      </c>
      <c r="L17">
        <v>2721</v>
      </c>
      <c r="M17" t="s">
        <v>289</v>
      </c>
      <c r="N17" t="s">
        <v>308</v>
      </c>
      <c r="O17">
        <v>333227</v>
      </c>
    </row>
    <row r="18" spans="1:15" x14ac:dyDescent="0.3">
      <c r="A18" t="s">
        <v>127</v>
      </c>
      <c r="B18" t="s">
        <v>337</v>
      </c>
      <c r="C18" t="s">
        <v>338</v>
      </c>
      <c r="D18">
        <v>3561595148</v>
      </c>
      <c r="E18" t="s">
        <v>311</v>
      </c>
      <c r="F18" t="s">
        <v>312</v>
      </c>
      <c r="G18">
        <v>656482</v>
      </c>
      <c r="H18" t="s">
        <v>295</v>
      </c>
      <c r="I18" s="1">
        <v>26516</v>
      </c>
      <c r="J18" s="1">
        <v>45334</v>
      </c>
      <c r="K18" t="s">
        <v>282</v>
      </c>
      <c r="L18">
        <v>8769</v>
      </c>
      <c r="M18" t="s">
        <v>289</v>
      </c>
      <c r="N18" t="s">
        <v>308</v>
      </c>
      <c r="O18">
        <v>224077</v>
      </c>
    </row>
    <row r="19" spans="1:15" x14ac:dyDescent="0.3">
      <c r="A19" t="s">
        <v>52</v>
      </c>
      <c r="B19" t="s">
        <v>339</v>
      </c>
      <c r="C19" t="s">
        <v>340</v>
      </c>
      <c r="D19">
        <v>916995777387</v>
      </c>
      <c r="E19" t="s">
        <v>273</v>
      </c>
      <c r="F19" t="s">
        <v>274</v>
      </c>
      <c r="G19">
        <v>148951</v>
      </c>
      <c r="H19" t="s">
        <v>295</v>
      </c>
      <c r="I19" s="1">
        <v>27585</v>
      </c>
      <c r="J19" s="1">
        <v>44992</v>
      </c>
      <c r="K19" t="s">
        <v>276</v>
      </c>
      <c r="L19">
        <v>1927</v>
      </c>
      <c r="M19" t="s">
        <v>289</v>
      </c>
      <c r="N19" t="s">
        <v>303</v>
      </c>
      <c r="O19">
        <v>531680</v>
      </c>
    </row>
    <row r="20" spans="1:15" x14ac:dyDescent="0.3">
      <c r="A20" t="s">
        <v>341</v>
      </c>
      <c r="B20" t="s">
        <v>342</v>
      </c>
      <c r="C20" t="s">
        <v>343</v>
      </c>
      <c r="D20">
        <v>1769367632</v>
      </c>
      <c r="E20" t="s">
        <v>318</v>
      </c>
      <c r="F20" t="s">
        <v>319</v>
      </c>
      <c r="G20">
        <v>163287</v>
      </c>
      <c r="H20" t="s">
        <v>275</v>
      </c>
      <c r="I20" s="1">
        <v>22996</v>
      </c>
      <c r="J20" s="1">
        <v>45759</v>
      </c>
      <c r="K20" t="s">
        <v>276</v>
      </c>
      <c r="L20">
        <v>8301</v>
      </c>
      <c r="M20" t="s">
        <v>277</v>
      </c>
      <c r="N20" t="s">
        <v>308</v>
      </c>
      <c r="O20">
        <v>423159</v>
      </c>
    </row>
    <row r="21" spans="1:15" x14ac:dyDescent="0.3">
      <c r="A21" t="s">
        <v>75</v>
      </c>
      <c r="B21" t="s">
        <v>344</v>
      </c>
      <c r="C21" t="s">
        <v>345</v>
      </c>
      <c r="D21">
        <v>5798687277</v>
      </c>
      <c r="E21" t="s">
        <v>322</v>
      </c>
      <c r="F21" t="s">
        <v>323</v>
      </c>
      <c r="G21">
        <v>348734</v>
      </c>
      <c r="H21" t="s">
        <v>275</v>
      </c>
      <c r="I21" s="1">
        <v>32681</v>
      </c>
      <c r="J21" s="1">
        <v>44268</v>
      </c>
      <c r="K21" t="s">
        <v>288</v>
      </c>
      <c r="L21">
        <v>6226</v>
      </c>
      <c r="M21" t="s">
        <v>277</v>
      </c>
      <c r="N21" t="s">
        <v>308</v>
      </c>
      <c r="O21">
        <v>1832898</v>
      </c>
    </row>
    <row r="22" spans="1:15" x14ac:dyDescent="0.3">
      <c r="A22" t="s">
        <v>346</v>
      </c>
      <c r="B22" t="s">
        <v>347</v>
      </c>
      <c r="C22" t="s">
        <v>348</v>
      </c>
      <c r="D22">
        <v>913623166587</v>
      </c>
      <c r="E22" t="s">
        <v>349</v>
      </c>
      <c r="F22" t="s">
        <v>274</v>
      </c>
      <c r="G22">
        <v>36690</v>
      </c>
      <c r="H22" t="s">
        <v>275</v>
      </c>
      <c r="I22" s="1">
        <v>36056</v>
      </c>
      <c r="J22" s="1">
        <v>45209</v>
      </c>
      <c r="K22" t="s">
        <v>276</v>
      </c>
      <c r="L22">
        <v>8105</v>
      </c>
      <c r="M22" t="s">
        <v>277</v>
      </c>
      <c r="N22" t="s">
        <v>283</v>
      </c>
      <c r="O22">
        <v>961225</v>
      </c>
    </row>
    <row r="23" spans="1:15" x14ac:dyDescent="0.3">
      <c r="A23" t="s">
        <v>350</v>
      </c>
      <c r="B23" t="s">
        <v>351</v>
      </c>
      <c r="C23" t="s">
        <v>352</v>
      </c>
      <c r="D23">
        <v>8937346706</v>
      </c>
      <c r="E23" t="s">
        <v>322</v>
      </c>
      <c r="F23" t="s">
        <v>323</v>
      </c>
      <c r="G23">
        <v>627298</v>
      </c>
      <c r="H23" t="s">
        <v>275</v>
      </c>
      <c r="I23" s="1">
        <v>22418</v>
      </c>
      <c r="J23" s="1">
        <v>45252</v>
      </c>
      <c r="K23" t="s">
        <v>296</v>
      </c>
      <c r="L23">
        <v>4046</v>
      </c>
      <c r="M23" t="s">
        <v>277</v>
      </c>
      <c r="N23" t="s">
        <v>283</v>
      </c>
      <c r="O23">
        <v>1734921</v>
      </c>
    </row>
    <row r="24" spans="1:15" x14ac:dyDescent="0.3">
      <c r="A24" t="s">
        <v>106</v>
      </c>
      <c r="B24" t="s">
        <v>353</v>
      </c>
      <c r="C24" t="s">
        <v>354</v>
      </c>
      <c r="D24">
        <v>6537556464</v>
      </c>
      <c r="E24" t="s">
        <v>318</v>
      </c>
      <c r="F24" t="s">
        <v>319</v>
      </c>
      <c r="G24">
        <v>708053</v>
      </c>
      <c r="H24" t="s">
        <v>275</v>
      </c>
      <c r="I24" s="1">
        <v>37907</v>
      </c>
      <c r="J24" s="1">
        <v>44241</v>
      </c>
      <c r="K24" t="s">
        <v>288</v>
      </c>
      <c r="L24">
        <v>2203</v>
      </c>
      <c r="M24" t="s">
        <v>289</v>
      </c>
      <c r="N24" t="s">
        <v>308</v>
      </c>
      <c r="O24">
        <v>546296</v>
      </c>
    </row>
    <row r="25" spans="1:15" x14ac:dyDescent="0.3">
      <c r="A25" t="s">
        <v>355</v>
      </c>
      <c r="B25" t="s">
        <v>356</v>
      </c>
      <c r="C25" t="s">
        <v>357</v>
      </c>
      <c r="D25">
        <v>917193745299</v>
      </c>
      <c r="E25" t="s">
        <v>322</v>
      </c>
      <c r="F25" t="s">
        <v>323</v>
      </c>
      <c r="G25">
        <v>241904</v>
      </c>
      <c r="H25" t="s">
        <v>295</v>
      </c>
      <c r="I25" s="1">
        <v>36059</v>
      </c>
      <c r="J25" s="1">
        <v>45194</v>
      </c>
      <c r="K25" t="s">
        <v>288</v>
      </c>
      <c r="L25">
        <v>8935</v>
      </c>
      <c r="M25" t="s">
        <v>277</v>
      </c>
      <c r="N25" t="s">
        <v>297</v>
      </c>
      <c r="O25">
        <v>1036747</v>
      </c>
    </row>
    <row r="26" spans="1:15" x14ac:dyDescent="0.3">
      <c r="A26" t="s">
        <v>358</v>
      </c>
      <c r="B26" t="s">
        <v>359</v>
      </c>
      <c r="C26" t="s">
        <v>360</v>
      </c>
      <c r="D26">
        <v>1905865185</v>
      </c>
      <c r="E26" t="s">
        <v>306</v>
      </c>
      <c r="F26" t="s">
        <v>307</v>
      </c>
      <c r="G26">
        <v>671657</v>
      </c>
      <c r="H26" t="s">
        <v>295</v>
      </c>
      <c r="I26" s="1">
        <v>25550</v>
      </c>
      <c r="J26" s="1">
        <v>45381</v>
      </c>
      <c r="K26" t="s">
        <v>282</v>
      </c>
      <c r="L26">
        <v>2082</v>
      </c>
      <c r="M26" t="s">
        <v>277</v>
      </c>
      <c r="N26" t="s">
        <v>278</v>
      </c>
      <c r="O26">
        <v>334272</v>
      </c>
    </row>
    <row r="27" spans="1:15" x14ac:dyDescent="0.3">
      <c r="A27" t="s">
        <v>361</v>
      </c>
      <c r="B27" t="s">
        <v>362</v>
      </c>
      <c r="C27" t="s">
        <v>363</v>
      </c>
      <c r="D27">
        <v>4531473799</v>
      </c>
      <c r="E27" t="s">
        <v>306</v>
      </c>
      <c r="F27" t="s">
        <v>307</v>
      </c>
      <c r="G27">
        <v>507527</v>
      </c>
      <c r="H27" t="s">
        <v>275</v>
      </c>
      <c r="I27" s="1">
        <v>27020</v>
      </c>
      <c r="J27" s="1">
        <v>45130</v>
      </c>
      <c r="K27" t="s">
        <v>288</v>
      </c>
      <c r="L27">
        <v>9741</v>
      </c>
      <c r="M27" t="s">
        <v>277</v>
      </c>
      <c r="N27" t="s">
        <v>283</v>
      </c>
      <c r="O27">
        <v>348883</v>
      </c>
    </row>
    <row r="28" spans="1:15" x14ac:dyDescent="0.3">
      <c r="A28" t="s">
        <v>159</v>
      </c>
      <c r="B28" t="s">
        <v>364</v>
      </c>
      <c r="C28" t="s">
        <v>365</v>
      </c>
      <c r="D28">
        <v>916783777014</v>
      </c>
      <c r="E28" t="s">
        <v>328</v>
      </c>
      <c r="F28" t="s">
        <v>328</v>
      </c>
      <c r="G28">
        <v>634957</v>
      </c>
      <c r="H28" t="s">
        <v>275</v>
      </c>
      <c r="I28" s="1">
        <v>35504</v>
      </c>
      <c r="J28" s="1">
        <v>45677</v>
      </c>
      <c r="K28" t="s">
        <v>296</v>
      </c>
      <c r="L28">
        <v>614</v>
      </c>
      <c r="M28" t="s">
        <v>289</v>
      </c>
      <c r="N28" t="s">
        <v>283</v>
      </c>
      <c r="O28">
        <v>1278263</v>
      </c>
    </row>
    <row r="29" spans="1:15" x14ac:dyDescent="0.3">
      <c r="A29" t="s">
        <v>366</v>
      </c>
      <c r="B29" t="s">
        <v>367</v>
      </c>
      <c r="C29" t="s">
        <v>368</v>
      </c>
      <c r="D29">
        <v>911351823374</v>
      </c>
      <c r="E29" t="s">
        <v>286</v>
      </c>
      <c r="F29" t="s">
        <v>287</v>
      </c>
      <c r="G29">
        <v>134352</v>
      </c>
      <c r="H29" t="s">
        <v>295</v>
      </c>
      <c r="I29" s="1">
        <v>29260</v>
      </c>
      <c r="J29" s="1">
        <v>44071</v>
      </c>
      <c r="K29" t="s">
        <v>282</v>
      </c>
      <c r="L29">
        <v>3610</v>
      </c>
      <c r="M29" t="s">
        <v>277</v>
      </c>
      <c r="N29" t="s">
        <v>308</v>
      </c>
      <c r="O29">
        <v>1408403</v>
      </c>
    </row>
    <row r="30" spans="1:15" x14ac:dyDescent="0.3">
      <c r="A30" t="s">
        <v>155</v>
      </c>
      <c r="B30" t="s">
        <v>369</v>
      </c>
      <c r="C30" t="s">
        <v>370</v>
      </c>
      <c r="D30">
        <v>1094777520</v>
      </c>
      <c r="E30" t="s">
        <v>318</v>
      </c>
      <c r="F30" t="s">
        <v>319</v>
      </c>
      <c r="G30">
        <v>711671</v>
      </c>
      <c r="H30" t="s">
        <v>275</v>
      </c>
      <c r="I30" s="1">
        <v>36089</v>
      </c>
      <c r="J30" s="1">
        <v>44194</v>
      </c>
      <c r="K30" t="s">
        <v>282</v>
      </c>
      <c r="L30">
        <v>6769</v>
      </c>
      <c r="M30" t="s">
        <v>277</v>
      </c>
      <c r="N30" t="s">
        <v>283</v>
      </c>
      <c r="O30">
        <v>403278</v>
      </c>
    </row>
    <row r="31" spans="1:15" x14ac:dyDescent="0.3">
      <c r="A31" t="s">
        <v>195</v>
      </c>
      <c r="B31" t="s">
        <v>371</v>
      </c>
      <c r="C31" t="s">
        <v>372</v>
      </c>
      <c r="D31">
        <v>9993867749</v>
      </c>
      <c r="E31" t="s">
        <v>311</v>
      </c>
      <c r="F31" t="s">
        <v>312</v>
      </c>
      <c r="G31">
        <v>499091</v>
      </c>
      <c r="H31" t="s">
        <v>295</v>
      </c>
      <c r="I31" s="1">
        <v>26912</v>
      </c>
      <c r="J31" s="1">
        <v>44683</v>
      </c>
      <c r="K31" t="s">
        <v>282</v>
      </c>
      <c r="L31">
        <v>6835</v>
      </c>
      <c r="M31" t="s">
        <v>289</v>
      </c>
      <c r="N31" t="s">
        <v>283</v>
      </c>
      <c r="O31">
        <v>1612147</v>
      </c>
    </row>
    <row r="32" spans="1:15" x14ac:dyDescent="0.3">
      <c r="A32" t="s">
        <v>149</v>
      </c>
      <c r="B32" t="s">
        <v>373</v>
      </c>
      <c r="C32" t="s">
        <v>374</v>
      </c>
      <c r="D32">
        <v>916797403447</v>
      </c>
      <c r="E32" t="s">
        <v>273</v>
      </c>
      <c r="F32" t="s">
        <v>274</v>
      </c>
      <c r="G32">
        <v>349361</v>
      </c>
      <c r="H32" t="s">
        <v>275</v>
      </c>
      <c r="I32" s="1">
        <v>35283</v>
      </c>
      <c r="J32" s="1">
        <v>44726</v>
      </c>
      <c r="K32" t="s">
        <v>282</v>
      </c>
      <c r="L32">
        <v>5659</v>
      </c>
      <c r="M32" t="s">
        <v>277</v>
      </c>
      <c r="N32" t="s">
        <v>278</v>
      </c>
      <c r="O32">
        <v>601793</v>
      </c>
    </row>
    <row r="33" spans="1:15" x14ac:dyDescent="0.3">
      <c r="A33" t="s">
        <v>40</v>
      </c>
      <c r="B33" t="s">
        <v>375</v>
      </c>
      <c r="C33" t="s">
        <v>376</v>
      </c>
      <c r="D33">
        <v>9471746488</v>
      </c>
      <c r="E33" t="s">
        <v>286</v>
      </c>
      <c r="F33" t="s">
        <v>287</v>
      </c>
      <c r="G33">
        <v>719065</v>
      </c>
      <c r="H33" t="s">
        <v>295</v>
      </c>
      <c r="I33" s="1">
        <v>36753</v>
      </c>
      <c r="J33" s="1">
        <v>44805</v>
      </c>
      <c r="K33" t="s">
        <v>288</v>
      </c>
      <c r="L33">
        <v>7012</v>
      </c>
      <c r="M33" t="s">
        <v>277</v>
      </c>
      <c r="N33" t="s">
        <v>297</v>
      </c>
      <c r="O33">
        <v>1170201</v>
      </c>
    </row>
    <row r="34" spans="1:15" x14ac:dyDescent="0.3">
      <c r="A34" t="s">
        <v>377</v>
      </c>
      <c r="B34" t="s">
        <v>378</v>
      </c>
      <c r="C34" t="s">
        <v>379</v>
      </c>
      <c r="D34">
        <v>8742967175</v>
      </c>
      <c r="E34" t="s">
        <v>286</v>
      </c>
      <c r="F34" t="s">
        <v>287</v>
      </c>
      <c r="G34">
        <v>551256</v>
      </c>
      <c r="H34" t="s">
        <v>275</v>
      </c>
      <c r="I34" s="1">
        <v>38989</v>
      </c>
      <c r="J34" s="1">
        <v>45567</v>
      </c>
      <c r="K34" t="s">
        <v>282</v>
      </c>
      <c r="L34">
        <v>9116</v>
      </c>
      <c r="M34" t="s">
        <v>277</v>
      </c>
      <c r="N34" t="s">
        <v>283</v>
      </c>
      <c r="O34">
        <v>1567646</v>
      </c>
    </row>
    <row r="35" spans="1:15" x14ac:dyDescent="0.3">
      <c r="A35" t="s">
        <v>69</v>
      </c>
      <c r="B35" t="s">
        <v>380</v>
      </c>
      <c r="C35" t="s">
        <v>381</v>
      </c>
      <c r="D35">
        <v>1680876038</v>
      </c>
      <c r="E35" t="s">
        <v>349</v>
      </c>
      <c r="F35" t="s">
        <v>274</v>
      </c>
      <c r="G35">
        <v>977034</v>
      </c>
      <c r="H35" t="s">
        <v>275</v>
      </c>
      <c r="I35" s="1">
        <v>35398</v>
      </c>
      <c r="J35" s="1">
        <v>44435</v>
      </c>
      <c r="K35" t="s">
        <v>296</v>
      </c>
      <c r="L35">
        <v>3972</v>
      </c>
      <c r="M35" t="s">
        <v>277</v>
      </c>
      <c r="N35" t="s">
        <v>303</v>
      </c>
      <c r="O35">
        <v>1218463</v>
      </c>
    </row>
    <row r="36" spans="1:15" x14ac:dyDescent="0.3">
      <c r="A36" t="s">
        <v>36</v>
      </c>
      <c r="B36" t="s">
        <v>382</v>
      </c>
      <c r="C36" t="s">
        <v>383</v>
      </c>
      <c r="D36">
        <v>914808613171</v>
      </c>
      <c r="E36" t="s">
        <v>318</v>
      </c>
      <c r="F36" t="s">
        <v>319</v>
      </c>
      <c r="G36">
        <v>748467</v>
      </c>
      <c r="H36" t="s">
        <v>275</v>
      </c>
      <c r="I36" s="1">
        <v>33485</v>
      </c>
      <c r="J36" s="1">
        <v>44785</v>
      </c>
      <c r="K36" t="s">
        <v>282</v>
      </c>
      <c r="L36">
        <v>1060</v>
      </c>
      <c r="M36" t="s">
        <v>277</v>
      </c>
      <c r="N36" t="s">
        <v>303</v>
      </c>
      <c r="O36">
        <v>204520</v>
      </c>
    </row>
    <row r="37" spans="1:15" x14ac:dyDescent="0.3">
      <c r="A37" t="s">
        <v>384</v>
      </c>
      <c r="B37" t="s">
        <v>385</v>
      </c>
      <c r="C37" t="s">
        <v>386</v>
      </c>
      <c r="D37">
        <v>6584044997</v>
      </c>
      <c r="E37" t="s">
        <v>311</v>
      </c>
      <c r="F37" t="s">
        <v>312</v>
      </c>
      <c r="G37">
        <v>787558</v>
      </c>
      <c r="H37" t="s">
        <v>295</v>
      </c>
      <c r="I37" s="1">
        <v>35255</v>
      </c>
      <c r="J37" s="1">
        <v>45199</v>
      </c>
      <c r="K37" t="s">
        <v>282</v>
      </c>
      <c r="L37">
        <v>4773</v>
      </c>
      <c r="M37" t="s">
        <v>289</v>
      </c>
      <c r="N37" t="s">
        <v>308</v>
      </c>
      <c r="O37">
        <v>1588044</v>
      </c>
    </row>
    <row r="38" spans="1:15" x14ac:dyDescent="0.3">
      <c r="A38" t="s">
        <v>101</v>
      </c>
      <c r="B38" t="s">
        <v>387</v>
      </c>
      <c r="C38" t="s">
        <v>388</v>
      </c>
      <c r="D38">
        <v>915766270289</v>
      </c>
      <c r="E38" t="s">
        <v>318</v>
      </c>
      <c r="F38" t="s">
        <v>319</v>
      </c>
      <c r="G38">
        <v>171870</v>
      </c>
      <c r="H38" t="s">
        <v>275</v>
      </c>
      <c r="I38" s="1">
        <v>25331</v>
      </c>
      <c r="J38" s="1">
        <v>45301</v>
      </c>
      <c r="K38" t="s">
        <v>288</v>
      </c>
      <c r="L38">
        <v>4961</v>
      </c>
      <c r="M38" t="s">
        <v>277</v>
      </c>
      <c r="N38" t="s">
        <v>283</v>
      </c>
      <c r="O38">
        <v>1414629</v>
      </c>
    </row>
    <row r="39" spans="1:15" x14ac:dyDescent="0.3">
      <c r="A39" t="s">
        <v>167</v>
      </c>
      <c r="B39" t="s">
        <v>389</v>
      </c>
      <c r="C39" t="s">
        <v>390</v>
      </c>
      <c r="D39">
        <v>915865780913</v>
      </c>
      <c r="E39" t="s">
        <v>349</v>
      </c>
      <c r="F39" t="s">
        <v>274</v>
      </c>
      <c r="G39">
        <v>316117</v>
      </c>
      <c r="H39" t="s">
        <v>275</v>
      </c>
      <c r="I39" s="1">
        <v>25883</v>
      </c>
      <c r="J39" s="1">
        <v>44958</v>
      </c>
      <c r="K39" t="s">
        <v>276</v>
      </c>
      <c r="L39">
        <v>1036</v>
      </c>
      <c r="M39" t="s">
        <v>277</v>
      </c>
      <c r="N39" t="s">
        <v>308</v>
      </c>
      <c r="O39">
        <v>1199897</v>
      </c>
    </row>
    <row r="40" spans="1:15" x14ac:dyDescent="0.3">
      <c r="A40" t="s">
        <v>84</v>
      </c>
      <c r="B40" t="s">
        <v>391</v>
      </c>
      <c r="C40" t="s">
        <v>392</v>
      </c>
      <c r="D40">
        <v>2386922219</v>
      </c>
      <c r="E40" t="s">
        <v>349</v>
      </c>
      <c r="F40" t="s">
        <v>274</v>
      </c>
      <c r="G40">
        <v>937923</v>
      </c>
      <c r="H40" t="s">
        <v>275</v>
      </c>
      <c r="I40" s="1">
        <v>33209</v>
      </c>
      <c r="J40" s="1">
        <v>44817</v>
      </c>
      <c r="K40" t="s">
        <v>296</v>
      </c>
      <c r="L40">
        <v>8420</v>
      </c>
      <c r="M40" t="s">
        <v>277</v>
      </c>
      <c r="N40" t="s">
        <v>278</v>
      </c>
      <c r="O40">
        <v>343699</v>
      </c>
    </row>
    <row r="41" spans="1:15" x14ac:dyDescent="0.3">
      <c r="A41" t="s">
        <v>44</v>
      </c>
      <c r="B41" t="s">
        <v>393</v>
      </c>
      <c r="C41" t="s">
        <v>394</v>
      </c>
      <c r="D41">
        <v>911759464743</v>
      </c>
      <c r="E41" t="s">
        <v>293</v>
      </c>
      <c r="F41" t="s">
        <v>294</v>
      </c>
      <c r="G41">
        <v>713695</v>
      </c>
      <c r="H41" t="s">
        <v>275</v>
      </c>
      <c r="I41" s="1">
        <v>36035</v>
      </c>
      <c r="J41" s="1">
        <v>44947</v>
      </c>
      <c r="K41" t="s">
        <v>288</v>
      </c>
      <c r="L41">
        <v>6715</v>
      </c>
      <c r="M41" t="s">
        <v>277</v>
      </c>
      <c r="N41" t="s">
        <v>308</v>
      </c>
      <c r="O41">
        <v>716351</v>
      </c>
    </row>
    <row r="42" spans="1:15" x14ac:dyDescent="0.3">
      <c r="A42" t="s">
        <v>219</v>
      </c>
      <c r="B42" t="s">
        <v>395</v>
      </c>
      <c r="C42" t="s">
        <v>396</v>
      </c>
      <c r="D42">
        <v>7439533942</v>
      </c>
      <c r="E42" t="s">
        <v>293</v>
      </c>
      <c r="F42" t="s">
        <v>294</v>
      </c>
      <c r="G42">
        <v>47095</v>
      </c>
      <c r="H42" t="s">
        <v>275</v>
      </c>
      <c r="I42" s="1">
        <v>25014</v>
      </c>
      <c r="J42" s="1">
        <v>44308</v>
      </c>
      <c r="K42" t="s">
        <v>296</v>
      </c>
      <c r="L42">
        <v>6968</v>
      </c>
      <c r="M42" t="s">
        <v>289</v>
      </c>
      <c r="N42" t="s">
        <v>297</v>
      </c>
      <c r="O42">
        <v>628362</v>
      </c>
    </row>
    <row r="43" spans="1:15" x14ac:dyDescent="0.3">
      <c r="A43" t="s">
        <v>397</v>
      </c>
      <c r="B43" t="s">
        <v>398</v>
      </c>
      <c r="C43" t="s">
        <v>399</v>
      </c>
      <c r="D43">
        <v>8842474517</v>
      </c>
      <c r="E43" t="s">
        <v>306</v>
      </c>
      <c r="F43" t="s">
        <v>307</v>
      </c>
      <c r="G43">
        <v>236851</v>
      </c>
      <c r="H43" t="s">
        <v>275</v>
      </c>
      <c r="I43" s="1">
        <v>31555</v>
      </c>
      <c r="J43" s="1">
        <v>44071</v>
      </c>
      <c r="K43" t="s">
        <v>276</v>
      </c>
      <c r="L43">
        <v>6584</v>
      </c>
      <c r="M43" t="s">
        <v>277</v>
      </c>
      <c r="N43" t="s">
        <v>297</v>
      </c>
      <c r="O43">
        <v>1158869</v>
      </c>
    </row>
    <row r="44" spans="1:15" x14ac:dyDescent="0.3">
      <c r="A44" t="s">
        <v>104</v>
      </c>
      <c r="B44" t="s">
        <v>400</v>
      </c>
      <c r="C44" t="s">
        <v>401</v>
      </c>
      <c r="D44">
        <v>1370985931</v>
      </c>
      <c r="E44" t="s">
        <v>306</v>
      </c>
      <c r="F44" t="s">
        <v>307</v>
      </c>
      <c r="G44">
        <v>461200</v>
      </c>
      <c r="H44" t="s">
        <v>275</v>
      </c>
      <c r="I44" s="1">
        <v>29313</v>
      </c>
      <c r="J44" s="1">
        <v>45558</v>
      </c>
      <c r="K44" t="s">
        <v>296</v>
      </c>
      <c r="L44">
        <v>7608</v>
      </c>
      <c r="M44" t="s">
        <v>277</v>
      </c>
      <c r="N44" t="s">
        <v>283</v>
      </c>
      <c r="O44">
        <v>1327501</v>
      </c>
    </row>
    <row r="45" spans="1:15" x14ac:dyDescent="0.3">
      <c r="A45" t="s">
        <v>402</v>
      </c>
      <c r="B45" t="s">
        <v>403</v>
      </c>
      <c r="C45" t="s">
        <v>404</v>
      </c>
      <c r="D45">
        <v>8692617964</v>
      </c>
      <c r="E45" t="s">
        <v>286</v>
      </c>
      <c r="F45" t="s">
        <v>287</v>
      </c>
      <c r="G45">
        <v>537735</v>
      </c>
      <c r="H45" t="s">
        <v>295</v>
      </c>
      <c r="I45" s="1">
        <v>24217</v>
      </c>
      <c r="J45" s="1">
        <v>45169</v>
      </c>
      <c r="K45" t="s">
        <v>288</v>
      </c>
      <c r="L45">
        <v>5818</v>
      </c>
      <c r="M45" t="s">
        <v>277</v>
      </c>
      <c r="N45" t="s">
        <v>278</v>
      </c>
      <c r="O45">
        <v>974954</v>
      </c>
    </row>
    <row r="46" spans="1:15" x14ac:dyDescent="0.3">
      <c r="A46" t="s">
        <v>236</v>
      </c>
      <c r="B46" t="s">
        <v>405</v>
      </c>
      <c r="C46" t="s">
        <v>406</v>
      </c>
      <c r="D46">
        <v>3900532931</v>
      </c>
      <c r="E46" t="s">
        <v>322</v>
      </c>
      <c r="F46" t="s">
        <v>323</v>
      </c>
      <c r="G46">
        <v>933529</v>
      </c>
      <c r="H46" t="s">
        <v>275</v>
      </c>
      <c r="I46" s="1">
        <v>21818</v>
      </c>
      <c r="J46" s="1">
        <v>44889</v>
      </c>
      <c r="K46" t="s">
        <v>282</v>
      </c>
      <c r="L46">
        <v>9000</v>
      </c>
      <c r="M46" t="s">
        <v>289</v>
      </c>
      <c r="N46" t="s">
        <v>308</v>
      </c>
      <c r="O46">
        <v>1892611</v>
      </c>
    </row>
    <row r="47" spans="1:15" x14ac:dyDescent="0.3">
      <c r="A47" t="s">
        <v>407</v>
      </c>
      <c r="B47" t="s">
        <v>408</v>
      </c>
      <c r="C47" t="s">
        <v>409</v>
      </c>
      <c r="D47">
        <v>915395024026</v>
      </c>
      <c r="E47" t="s">
        <v>349</v>
      </c>
      <c r="F47" t="s">
        <v>274</v>
      </c>
      <c r="G47">
        <v>177589</v>
      </c>
      <c r="H47" t="s">
        <v>275</v>
      </c>
      <c r="I47" s="1">
        <v>24458</v>
      </c>
      <c r="J47" s="1">
        <v>45432</v>
      </c>
      <c r="K47" t="s">
        <v>276</v>
      </c>
      <c r="L47">
        <v>1797</v>
      </c>
      <c r="M47" t="s">
        <v>277</v>
      </c>
      <c r="N47" t="s">
        <v>297</v>
      </c>
      <c r="O47">
        <v>442071</v>
      </c>
    </row>
    <row r="48" spans="1:15" x14ac:dyDescent="0.3">
      <c r="A48" t="s">
        <v>205</v>
      </c>
      <c r="B48" t="s">
        <v>410</v>
      </c>
      <c r="C48" t="s">
        <v>411</v>
      </c>
      <c r="D48">
        <v>6177115921</v>
      </c>
      <c r="E48" t="s">
        <v>273</v>
      </c>
      <c r="F48" t="s">
        <v>274</v>
      </c>
      <c r="G48">
        <v>499856</v>
      </c>
      <c r="H48" t="s">
        <v>275</v>
      </c>
      <c r="I48" s="1">
        <v>36596</v>
      </c>
      <c r="J48" s="1">
        <v>45676</v>
      </c>
      <c r="K48" t="s">
        <v>276</v>
      </c>
      <c r="L48">
        <v>4716</v>
      </c>
      <c r="M48" t="s">
        <v>277</v>
      </c>
      <c r="N48" t="s">
        <v>297</v>
      </c>
      <c r="O48">
        <v>626974</v>
      </c>
    </row>
    <row r="49" spans="1:15" x14ac:dyDescent="0.3">
      <c r="A49" t="s">
        <v>116</v>
      </c>
      <c r="B49" t="s">
        <v>412</v>
      </c>
      <c r="C49" t="s">
        <v>413</v>
      </c>
      <c r="D49">
        <v>918367365766</v>
      </c>
      <c r="E49" t="s">
        <v>322</v>
      </c>
      <c r="F49" t="s">
        <v>323</v>
      </c>
      <c r="G49">
        <v>565452</v>
      </c>
      <c r="H49" t="s">
        <v>295</v>
      </c>
      <c r="I49" s="1">
        <v>38819</v>
      </c>
      <c r="J49" s="1">
        <v>45501</v>
      </c>
      <c r="K49" t="s">
        <v>276</v>
      </c>
      <c r="L49">
        <v>932</v>
      </c>
      <c r="M49" t="s">
        <v>277</v>
      </c>
      <c r="N49" t="s">
        <v>303</v>
      </c>
      <c r="O49">
        <v>1939269</v>
      </c>
    </row>
    <row r="50" spans="1:15" x14ac:dyDescent="0.3">
      <c r="A50" t="s">
        <v>414</v>
      </c>
      <c r="B50" t="s">
        <v>415</v>
      </c>
      <c r="C50" t="s">
        <v>416</v>
      </c>
      <c r="D50">
        <v>5280988516</v>
      </c>
      <c r="E50" t="s">
        <v>322</v>
      </c>
      <c r="F50" t="s">
        <v>323</v>
      </c>
      <c r="G50">
        <v>604945</v>
      </c>
      <c r="H50" t="s">
        <v>275</v>
      </c>
      <c r="I50" s="1">
        <v>24323</v>
      </c>
      <c r="J50" s="1">
        <v>45823</v>
      </c>
      <c r="K50" t="s">
        <v>296</v>
      </c>
      <c r="L50">
        <v>5564</v>
      </c>
      <c r="M50" t="s">
        <v>277</v>
      </c>
      <c r="N50" t="s">
        <v>297</v>
      </c>
      <c r="O50">
        <v>538861</v>
      </c>
    </row>
    <row r="51" spans="1:15" x14ac:dyDescent="0.3">
      <c r="A51" t="s">
        <v>417</v>
      </c>
      <c r="B51" t="s">
        <v>418</v>
      </c>
      <c r="C51" t="s">
        <v>419</v>
      </c>
      <c r="D51">
        <v>1493689980</v>
      </c>
      <c r="E51" t="s">
        <v>318</v>
      </c>
      <c r="F51" t="s">
        <v>319</v>
      </c>
      <c r="G51">
        <v>24455</v>
      </c>
      <c r="H51" t="s">
        <v>295</v>
      </c>
      <c r="I51" s="1">
        <v>21899</v>
      </c>
      <c r="J51" s="1">
        <v>44591</v>
      </c>
      <c r="K51" t="s">
        <v>296</v>
      </c>
      <c r="L51">
        <v>1932</v>
      </c>
      <c r="M51" t="s">
        <v>277</v>
      </c>
      <c r="N51" t="s">
        <v>278</v>
      </c>
      <c r="O51">
        <v>1344185</v>
      </c>
    </row>
    <row r="52" spans="1:15" x14ac:dyDescent="0.3">
      <c r="A52" t="s">
        <v>99</v>
      </c>
      <c r="B52" t="s">
        <v>420</v>
      </c>
      <c r="C52" t="s">
        <v>421</v>
      </c>
      <c r="D52">
        <v>3667525459</v>
      </c>
      <c r="E52" t="s">
        <v>328</v>
      </c>
      <c r="F52" t="s">
        <v>328</v>
      </c>
      <c r="G52">
        <v>22901</v>
      </c>
      <c r="H52" t="s">
        <v>295</v>
      </c>
      <c r="I52" s="1">
        <v>28511</v>
      </c>
      <c r="J52" s="1">
        <v>45404</v>
      </c>
      <c r="K52" t="s">
        <v>288</v>
      </c>
      <c r="L52">
        <v>7141</v>
      </c>
      <c r="M52" t="s">
        <v>277</v>
      </c>
      <c r="N52" t="s">
        <v>283</v>
      </c>
      <c r="O52">
        <v>846464</v>
      </c>
    </row>
    <row r="53" spans="1:15" x14ac:dyDescent="0.3">
      <c r="A53" t="s">
        <v>33</v>
      </c>
      <c r="B53" t="s">
        <v>422</v>
      </c>
      <c r="C53" t="s">
        <v>423</v>
      </c>
      <c r="D53">
        <v>915614978403</v>
      </c>
      <c r="E53" t="s">
        <v>306</v>
      </c>
      <c r="F53" t="s">
        <v>307</v>
      </c>
      <c r="G53">
        <v>900343</v>
      </c>
      <c r="H53" t="s">
        <v>275</v>
      </c>
      <c r="I53" s="1">
        <v>25158</v>
      </c>
      <c r="J53" s="1">
        <v>44821</v>
      </c>
      <c r="K53" t="s">
        <v>276</v>
      </c>
      <c r="L53">
        <v>3541</v>
      </c>
      <c r="M53" t="s">
        <v>277</v>
      </c>
      <c r="N53" t="s">
        <v>283</v>
      </c>
      <c r="O53">
        <v>941717</v>
      </c>
    </row>
    <row r="54" spans="1:15" x14ac:dyDescent="0.3">
      <c r="A54" t="s">
        <v>424</v>
      </c>
      <c r="B54" t="s">
        <v>425</v>
      </c>
      <c r="C54" t="s">
        <v>426</v>
      </c>
      <c r="D54">
        <v>916838851606</v>
      </c>
      <c r="E54" t="s">
        <v>349</v>
      </c>
      <c r="F54" t="s">
        <v>274</v>
      </c>
      <c r="G54">
        <v>715969</v>
      </c>
      <c r="H54" t="s">
        <v>295</v>
      </c>
      <c r="I54" s="1">
        <v>31799</v>
      </c>
      <c r="J54" s="1">
        <v>45325</v>
      </c>
      <c r="K54" t="s">
        <v>288</v>
      </c>
      <c r="L54">
        <v>3978</v>
      </c>
      <c r="M54" t="s">
        <v>277</v>
      </c>
      <c r="N54" t="s">
        <v>278</v>
      </c>
      <c r="O54">
        <v>1064644</v>
      </c>
    </row>
    <row r="55" spans="1:15" x14ac:dyDescent="0.3">
      <c r="A55" t="s">
        <v>214</v>
      </c>
      <c r="B55" t="s">
        <v>427</v>
      </c>
      <c r="C55" t="s">
        <v>428</v>
      </c>
      <c r="D55">
        <v>5161369681</v>
      </c>
      <c r="E55" t="s">
        <v>328</v>
      </c>
      <c r="F55" t="s">
        <v>328</v>
      </c>
      <c r="G55">
        <v>453521</v>
      </c>
      <c r="H55" t="s">
        <v>275</v>
      </c>
      <c r="I55" s="1">
        <v>34436</v>
      </c>
      <c r="J55" s="1">
        <v>44382</v>
      </c>
      <c r="K55" t="s">
        <v>276</v>
      </c>
      <c r="L55">
        <v>6845</v>
      </c>
      <c r="M55" t="s">
        <v>277</v>
      </c>
      <c r="N55" t="s">
        <v>297</v>
      </c>
      <c r="O55">
        <v>533862</v>
      </c>
    </row>
    <row r="56" spans="1:15" x14ac:dyDescent="0.3">
      <c r="A56" t="s">
        <v>252</v>
      </c>
      <c r="B56" t="s">
        <v>429</v>
      </c>
      <c r="C56" t="s">
        <v>430</v>
      </c>
      <c r="D56">
        <v>3292127799</v>
      </c>
      <c r="E56" t="s">
        <v>273</v>
      </c>
      <c r="F56" t="s">
        <v>274</v>
      </c>
      <c r="G56">
        <v>995527</v>
      </c>
      <c r="H56" t="s">
        <v>295</v>
      </c>
      <c r="I56" s="1">
        <v>23445</v>
      </c>
      <c r="J56" s="1">
        <v>45484</v>
      </c>
      <c r="K56" t="s">
        <v>296</v>
      </c>
      <c r="L56">
        <v>7811</v>
      </c>
      <c r="M56" t="s">
        <v>277</v>
      </c>
      <c r="N56" t="s">
        <v>278</v>
      </c>
      <c r="O56">
        <v>1912506</v>
      </c>
    </row>
    <row r="57" spans="1:15" x14ac:dyDescent="0.3">
      <c r="A57" t="s">
        <v>431</v>
      </c>
      <c r="B57" t="s">
        <v>432</v>
      </c>
      <c r="C57" t="s">
        <v>433</v>
      </c>
      <c r="D57">
        <v>7700541199</v>
      </c>
      <c r="E57" t="s">
        <v>318</v>
      </c>
      <c r="F57" t="s">
        <v>319</v>
      </c>
      <c r="G57">
        <v>798079</v>
      </c>
      <c r="H57" t="s">
        <v>295</v>
      </c>
      <c r="I57" s="1">
        <v>37949</v>
      </c>
      <c r="J57" s="1">
        <v>44612</v>
      </c>
      <c r="K57" t="s">
        <v>276</v>
      </c>
      <c r="L57">
        <v>3828</v>
      </c>
      <c r="M57" t="s">
        <v>277</v>
      </c>
      <c r="N57" t="s">
        <v>283</v>
      </c>
      <c r="O57">
        <v>1584189</v>
      </c>
    </row>
    <row r="58" spans="1:15" x14ac:dyDescent="0.3">
      <c r="A58" t="s">
        <v>146</v>
      </c>
      <c r="B58" t="s">
        <v>434</v>
      </c>
      <c r="C58" t="s">
        <v>435</v>
      </c>
      <c r="D58">
        <v>1820377889</v>
      </c>
      <c r="E58" t="s">
        <v>286</v>
      </c>
      <c r="F58" t="s">
        <v>287</v>
      </c>
      <c r="G58">
        <v>554665</v>
      </c>
      <c r="H58" t="s">
        <v>295</v>
      </c>
      <c r="I58" s="1">
        <v>38622</v>
      </c>
      <c r="J58" s="1">
        <v>44190</v>
      </c>
      <c r="K58" t="s">
        <v>276</v>
      </c>
      <c r="L58">
        <v>4664</v>
      </c>
      <c r="M58" t="s">
        <v>277</v>
      </c>
      <c r="N58" t="s">
        <v>297</v>
      </c>
      <c r="O58">
        <v>936406</v>
      </c>
    </row>
    <row r="59" spans="1:15" x14ac:dyDescent="0.3">
      <c r="A59" t="s">
        <v>436</v>
      </c>
      <c r="B59" t="s">
        <v>437</v>
      </c>
      <c r="C59" t="s">
        <v>438</v>
      </c>
      <c r="D59">
        <v>9251925462</v>
      </c>
      <c r="E59" t="s">
        <v>349</v>
      </c>
      <c r="F59" t="s">
        <v>274</v>
      </c>
      <c r="G59">
        <v>486528</v>
      </c>
      <c r="H59" t="s">
        <v>295</v>
      </c>
      <c r="I59" s="1">
        <v>24070</v>
      </c>
      <c r="J59" s="1">
        <v>45343</v>
      </c>
      <c r="K59" t="s">
        <v>276</v>
      </c>
      <c r="L59">
        <v>552</v>
      </c>
      <c r="M59" t="s">
        <v>277</v>
      </c>
      <c r="N59" t="s">
        <v>297</v>
      </c>
      <c r="O59">
        <v>574483</v>
      </c>
    </row>
    <row r="60" spans="1:15" x14ac:dyDescent="0.3">
      <c r="A60" t="s">
        <v>216</v>
      </c>
      <c r="B60" t="s">
        <v>439</v>
      </c>
      <c r="C60" t="s">
        <v>440</v>
      </c>
      <c r="D60">
        <v>913221418880</v>
      </c>
      <c r="E60" t="s">
        <v>293</v>
      </c>
      <c r="F60" t="s">
        <v>294</v>
      </c>
      <c r="G60">
        <v>929622</v>
      </c>
      <c r="H60" t="s">
        <v>295</v>
      </c>
      <c r="I60" s="1">
        <v>26242</v>
      </c>
      <c r="J60" s="1">
        <v>44542</v>
      </c>
      <c r="K60" t="s">
        <v>296</v>
      </c>
      <c r="L60">
        <v>1876</v>
      </c>
      <c r="M60" t="s">
        <v>289</v>
      </c>
      <c r="N60" t="s">
        <v>297</v>
      </c>
      <c r="O60">
        <v>1727869</v>
      </c>
    </row>
    <row r="61" spans="1:15" x14ac:dyDescent="0.3">
      <c r="A61" t="s">
        <v>139</v>
      </c>
      <c r="B61" t="s">
        <v>441</v>
      </c>
      <c r="C61" t="s">
        <v>442</v>
      </c>
      <c r="D61">
        <v>7383473597</v>
      </c>
      <c r="E61" t="s">
        <v>306</v>
      </c>
      <c r="F61" t="s">
        <v>307</v>
      </c>
      <c r="G61">
        <v>468862</v>
      </c>
      <c r="H61" t="s">
        <v>295</v>
      </c>
      <c r="I61" s="1">
        <v>26711</v>
      </c>
      <c r="J61" s="1">
        <v>44457</v>
      </c>
      <c r="K61" t="s">
        <v>296</v>
      </c>
      <c r="L61">
        <v>6411</v>
      </c>
      <c r="M61" t="s">
        <v>277</v>
      </c>
      <c r="N61" t="s">
        <v>297</v>
      </c>
      <c r="O61">
        <v>293085</v>
      </c>
    </row>
    <row r="62" spans="1:15" x14ac:dyDescent="0.3">
      <c r="A62" t="s">
        <v>66</v>
      </c>
      <c r="B62" t="s">
        <v>443</v>
      </c>
      <c r="C62" t="s">
        <v>444</v>
      </c>
      <c r="D62">
        <v>912478261375</v>
      </c>
      <c r="E62" t="s">
        <v>311</v>
      </c>
      <c r="F62" t="s">
        <v>312</v>
      </c>
      <c r="G62">
        <v>606853</v>
      </c>
      <c r="H62" t="s">
        <v>275</v>
      </c>
      <c r="I62" s="1">
        <v>31346</v>
      </c>
      <c r="J62" s="1">
        <v>44281</v>
      </c>
      <c r="K62" t="s">
        <v>288</v>
      </c>
      <c r="L62">
        <v>6067</v>
      </c>
      <c r="M62" t="s">
        <v>289</v>
      </c>
      <c r="N62" t="s">
        <v>283</v>
      </c>
      <c r="O62">
        <v>1593007</v>
      </c>
    </row>
    <row r="63" spans="1:15" x14ac:dyDescent="0.3">
      <c r="A63" t="s">
        <v>26</v>
      </c>
      <c r="B63" t="s">
        <v>445</v>
      </c>
      <c r="C63" t="s">
        <v>446</v>
      </c>
      <c r="D63">
        <v>914727790104</v>
      </c>
      <c r="E63" t="s">
        <v>306</v>
      </c>
      <c r="F63" t="s">
        <v>307</v>
      </c>
      <c r="G63">
        <v>289861</v>
      </c>
      <c r="H63" t="s">
        <v>295</v>
      </c>
      <c r="I63" s="1">
        <v>28908</v>
      </c>
      <c r="J63" s="1">
        <v>44766</v>
      </c>
      <c r="K63" t="s">
        <v>296</v>
      </c>
      <c r="L63">
        <v>5020</v>
      </c>
      <c r="M63" t="s">
        <v>289</v>
      </c>
      <c r="N63" t="s">
        <v>303</v>
      </c>
      <c r="O63">
        <v>884055</v>
      </c>
    </row>
    <row r="64" spans="1:15" x14ac:dyDescent="0.3">
      <c r="A64" t="s">
        <v>198</v>
      </c>
      <c r="B64" t="s">
        <v>447</v>
      </c>
      <c r="C64" t="s">
        <v>448</v>
      </c>
      <c r="D64">
        <v>917980893246</v>
      </c>
      <c r="E64" t="s">
        <v>311</v>
      </c>
      <c r="F64" t="s">
        <v>312</v>
      </c>
      <c r="G64">
        <v>953962</v>
      </c>
      <c r="H64" t="s">
        <v>295</v>
      </c>
      <c r="I64" s="1">
        <v>38261</v>
      </c>
      <c r="J64" s="1">
        <v>44293</v>
      </c>
      <c r="K64" t="s">
        <v>288</v>
      </c>
      <c r="L64">
        <v>3243</v>
      </c>
      <c r="M64" t="s">
        <v>289</v>
      </c>
      <c r="N64" t="s">
        <v>303</v>
      </c>
      <c r="O64">
        <v>1620438</v>
      </c>
    </row>
    <row r="65" spans="1:15" x14ac:dyDescent="0.3">
      <c r="A65" t="s">
        <v>449</v>
      </c>
      <c r="B65" t="s">
        <v>450</v>
      </c>
      <c r="C65" t="s">
        <v>451</v>
      </c>
      <c r="D65">
        <v>6540515319</v>
      </c>
      <c r="E65" t="s">
        <v>301</v>
      </c>
      <c r="F65" t="s">
        <v>302</v>
      </c>
      <c r="G65">
        <v>205852</v>
      </c>
      <c r="H65" t="s">
        <v>295</v>
      </c>
      <c r="I65" s="1">
        <v>38765</v>
      </c>
      <c r="J65" s="1">
        <v>45471</v>
      </c>
      <c r="K65" t="s">
        <v>282</v>
      </c>
      <c r="L65">
        <v>9077</v>
      </c>
      <c r="M65" t="s">
        <v>277</v>
      </c>
      <c r="N65" t="s">
        <v>297</v>
      </c>
      <c r="O65">
        <v>801701</v>
      </c>
    </row>
    <row r="66" spans="1:15" x14ac:dyDescent="0.3">
      <c r="A66" t="s">
        <v>452</v>
      </c>
      <c r="B66" t="s">
        <v>453</v>
      </c>
      <c r="C66" t="s">
        <v>454</v>
      </c>
      <c r="D66">
        <v>910305486874</v>
      </c>
      <c r="E66" t="s">
        <v>286</v>
      </c>
      <c r="F66" t="s">
        <v>287</v>
      </c>
      <c r="G66">
        <v>345054</v>
      </c>
      <c r="H66" t="s">
        <v>295</v>
      </c>
      <c r="I66" s="1">
        <v>24841</v>
      </c>
      <c r="J66" s="1">
        <v>45171</v>
      </c>
      <c r="K66" t="s">
        <v>276</v>
      </c>
      <c r="L66">
        <v>7718</v>
      </c>
      <c r="M66" t="s">
        <v>289</v>
      </c>
      <c r="N66" t="s">
        <v>303</v>
      </c>
      <c r="O66">
        <v>1616893</v>
      </c>
    </row>
    <row r="67" spans="1:15" x14ac:dyDescent="0.3">
      <c r="A67" t="s">
        <v>455</v>
      </c>
      <c r="B67" t="s">
        <v>456</v>
      </c>
      <c r="C67" t="s">
        <v>457</v>
      </c>
      <c r="D67">
        <v>7584161692</v>
      </c>
      <c r="E67" t="s">
        <v>286</v>
      </c>
      <c r="F67" t="s">
        <v>287</v>
      </c>
      <c r="G67">
        <v>511544</v>
      </c>
      <c r="H67" t="s">
        <v>295</v>
      </c>
      <c r="I67" s="1">
        <v>32831</v>
      </c>
      <c r="J67" s="1">
        <v>45351</v>
      </c>
      <c r="K67" t="s">
        <v>288</v>
      </c>
      <c r="L67">
        <v>1489</v>
      </c>
      <c r="M67" t="s">
        <v>289</v>
      </c>
      <c r="N67" t="s">
        <v>308</v>
      </c>
      <c r="O67">
        <v>1592202</v>
      </c>
    </row>
    <row r="68" spans="1:15" x14ac:dyDescent="0.3">
      <c r="A68" t="s">
        <v>458</v>
      </c>
      <c r="B68" t="s">
        <v>459</v>
      </c>
      <c r="C68" t="s">
        <v>460</v>
      </c>
      <c r="D68">
        <v>6401658202</v>
      </c>
      <c r="E68" t="s">
        <v>293</v>
      </c>
      <c r="F68" t="s">
        <v>294</v>
      </c>
      <c r="G68">
        <v>21355</v>
      </c>
      <c r="H68" t="s">
        <v>295</v>
      </c>
      <c r="I68" s="1">
        <v>31263</v>
      </c>
      <c r="J68" s="1">
        <v>45790</v>
      </c>
      <c r="K68" t="s">
        <v>296</v>
      </c>
      <c r="L68">
        <v>3948</v>
      </c>
      <c r="M68" t="s">
        <v>289</v>
      </c>
      <c r="N68" t="s">
        <v>278</v>
      </c>
      <c r="O68">
        <v>1891484</v>
      </c>
    </row>
    <row r="69" spans="1:15" x14ac:dyDescent="0.3">
      <c r="A69" t="s">
        <v>461</v>
      </c>
      <c r="B69" t="s">
        <v>462</v>
      </c>
      <c r="C69" t="s">
        <v>463</v>
      </c>
      <c r="D69">
        <v>918565431027</v>
      </c>
      <c r="E69" t="s">
        <v>286</v>
      </c>
      <c r="F69" t="s">
        <v>287</v>
      </c>
      <c r="G69">
        <v>814473</v>
      </c>
      <c r="H69" t="s">
        <v>275</v>
      </c>
      <c r="I69" s="1">
        <v>36956</v>
      </c>
      <c r="J69" s="1">
        <v>44915</v>
      </c>
      <c r="K69" t="s">
        <v>296</v>
      </c>
      <c r="L69">
        <v>857</v>
      </c>
      <c r="M69" t="s">
        <v>277</v>
      </c>
      <c r="N69" t="s">
        <v>303</v>
      </c>
      <c r="O69">
        <v>1481934</v>
      </c>
    </row>
    <row r="70" spans="1:15" x14ac:dyDescent="0.3">
      <c r="A70" t="s">
        <v>243</v>
      </c>
      <c r="B70" t="s">
        <v>464</v>
      </c>
      <c r="C70" t="s">
        <v>465</v>
      </c>
      <c r="D70">
        <v>7155188442</v>
      </c>
      <c r="E70" t="s">
        <v>273</v>
      </c>
      <c r="F70" t="s">
        <v>274</v>
      </c>
      <c r="G70">
        <v>583132</v>
      </c>
      <c r="H70" t="s">
        <v>295</v>
      </c>
      <c r="I70" s="1">
        <v>27632</v>
      </c>
      <c r="J70" s="1">
        <v>45562</v>
      </c>
      <c r="K70" t="s">
        <v>282</v>
      </c>
      <c r="L70">
        <v>9531</v>
      </c>
      <c r="M70" t="s">
        <v>277</v>
      </c>
      <c r="N70" t="s">
        <v>303</v>
      </c>
      <c r="O70">
        <v>1236784</v>
      </c>
    </row>
    <row r="71" spans="1:15" x14ac:dyDescent="0.3">
      <c r="A71" t="s">
        <v>132</v>
      </c>
      <c r="B71" t="s">
        <v>466</v>
      </c>
      <c r="C71" t="s">
        <v>467</v>
      </c>
      <c r="D71">
        <v>914678669125</v>
      </c>
      <c r="E71" t="s">
        <v>311</v>
      </c>
      <c r="F71" t="s">
        <v>312</v>
      </c>
      <c r="G71">
        <v>778528</v>
      </c>
      <c r="H71" t="s">
        <v>275</v>
      </c>
      <c r="I71" s="1">
        <v>37650</v>
      </c>
      <c r="J71" s="1">
        <v>45854</v>
      </c>
      <c r="K71" t="s">
        <v>288</v>
      </c>
      <c r="L71">
        <v>190</v>
      </c>
      <c r="M71" t="s">
        <v>277</v>
      </c>
      <c r="N71" t="s">
        <v>303</v>
      </c>
      <c r="O71">
        <v>658943</v>
      </c>
    </row>
    <row r="72" spans="1:15" x14ac:dyDescent="0.3">
      <c r="A72" t="s">
        <v>55</v>
      </c>
      <c r="B72" t="s">
        <v>468</v>
      </c>
      <c r="C72" t="s">
        <v>469</v>
      </c>
      <c r="D72">
        <v>2253584143</v>
      </c>
      <c r="E72" t="s">
        <v>301</v>
      </c>
      <c r="F72" t="s">
        <v>302</v>
      </c>
      <c r="G72">
        <v>249818</v>
      </c>
      <c r="H72" t="s">
        <v>295</v>
      </c>
      <c r="I72" s="1">
        <v>37679</v>
      </c>
      <c r="J72" s="1">
        <v>44551</v>
      </c>
      <c r="K72" t="s">
        <v>296</v>
      </c>
      <c r="L72">
        <v>9232</v>
      </c>
      <c r="M72" t="s">
        <v>277</v>
      </c>
      <c r="N72" t="s">
        <v>283</v>
      </c>
      <c r="O72">
        <v>1157269</v>
      </c>
    </row>
    <row r="73" spans="1:15" x14ac:dyDescent="0.3">
      <c r="A73" t="s">
        <v>78</v>
      </c>
      <c r="B73" t="s">
        <v>470</v>
      </c>
      <c r="C73" t="s">
        <v>471</v>
      </c>
      <c r="D73">
        <v>9439690784</v>
      </c>
      <c r="E73" t="s">
        <v>301</v>
      </c>
      <c r="F73" t="s">
        <v>302</v>
      </c>
      <c r="G73">
        <v>736471</v>
      </c>
      <c r="H73" t="s">
        <v>295</v>
      </c>
      <c r="I73" s="1">
        <v>38863</v>
      </c>
      <c r="J73" s="1">
        <v>44214</v>
      </c>
      <c r="K73" t="s">
        <v>276</v>
      </c>
      <c r="L73">
        <v>7351</v>
      </c>
      <c r="M73" t="s">
        <v>289</v>
      </c>
      <c r="N73" t="s">
        <v>308</v>
      </c>
      <c r="O73">
        <v>1135148</v>
      </c>
    </row>
    <row r="74" spans="1:15" x14ac:dyDescent="0.3">
      <c r="A74" t="s">
        <v>472</v>
      </c>
      <c r="B74" t="s">
        <v>473</v>
      </c>
      <c r="C74" t="s">
        <v>474</v>
      </c>
      <c r="D74">
        <v>2555625881</v>
      </c>
      <c r="E74" t="s">
        <v>301</v>
      </c>
      <c r="F74" t="s">
        <v>302</v>
      </c>
      <c r="G74">
        <v>371473</v>
      </c>
      <c r="H74" t="s">
        <v>295</v>
      </c>
      <c r="I74" s="1">
        <v>25249</v>
      </c>
      <c r="J74" s="1">
        <v>44328</v>
      </c>
      <c r="K74" t="s">
        <v>282</v>
      </c>
      <c r="L74">
        <v>4346</v>
      </c>
      <c r="M74" t="s">
        <v>277</v>
      </c>
      <c r="N74" t="s">
        <v>297</v>
      </c>
      <c r="O74">
        <v>1806027</v>
      </c>
    </row>
    <row r="75" spans="1:15" x14ac:dyDescent="0.3">
      <c r="A75" t="s">
        <v>475</v>
      </c>
      <c r="B75" t="s">
        <v>476</v>
      </c>
      <c r="C75" t="s">
        <v>477</v>
      </c>
      <c r="D75">
        <v>5327877470</v>
      </c>
      <c r="E75" t="s">
        <v>349</v>
      </c>
      <c r="F75" t="s">
        <v>274</v>
      </c>
      <c r="G75">
        <v>687339</v>
      </c>
      <c r="H75" t="s">
        <v>295</v>
      </c>
      <c r="I75" s="1">
        <v>30519</v>
      </c>
      <c r="J75" s="1">
        <v>44179</v>
      </c>
      <c r="K75" t="s">
        <v>288</v>
      </c>
      <c r="L75">
        <v>4599</v>
      </c>
      <c r="M75" t="s">
        <v>289</v>
      </c>
      <c r="N75" t="s">
        <v>283</v>
      </c>
      <c r="O75">
        <v>1696412</v>
      </c>
    </row>
    <row r="76" spans="1:15" x14ac:dyDescent="0.3">
      <c r="A76" t="s">
        <v>478</v>
      </c>
      <c r="B76" t="s">
        <v>479</v>
      </c>
      <c r="C76" t="s">
        <v>480</v>
      </c>
      <c r="D76">
        <v>916245650609</v>
      </c>
      <c r="E76" t="s">
        <v>322</v>
      </c>
      <c r="F76" t="s">
        <v>323</v>
      </c>
      <c r="G76">
        <v>584168</v>
      </c>
      <c r="H76" t="s">
        <v>275</v>
      </c>
      <c r="I76" s="1">
        <v>32941</v>
      </c>
      <c r="J76" s="1">
        <v>45736</v>
      </c>
      <c r="K76" t="s">
        <v>276</v>
      </c>
      <c r="L76">
        <v>5602</v>
      </c>
      <c r="M76" t="s">
        <v>289</v>
      </c>
      <c r="N76" t="s">
        <v>308</v>
      </c>
      <c r="O76">
        <v>368983</v>
      </c>
    </row>
    <row r="77" spans="1:15" x14ac:dyDescent="0.3">
      <c r="A77" t="s">
        <v>241</v>
      </c>
      <c r="B77" t="s">
        <v>481</v>
      </c>
      <c r="C77" t="s">
        <v>482</v>
      </c>
      <c r="D77">
        <v>5239868000</v>
      </c>
      <c r="E77" t="s">
        <v>301</v>
      </c>
      <c r="F77" t="s">
        <v>302</v>
      </c>
      <c r="G77">
        <v>578729</v>
      </c>
      <c r="H77" t="s">
        <v>275</v>
      </c>
      <c r="I77" s="1">
        <v>34560</v>
      </c>
      <c r="J77" s="1">
        <v>44462</v>
      </c>
      <c r="K77" t="s">
        <v>288</v>
      </c>
      <c r="L77">
        <v>6375</v>
      </c>
      <c r="M77" t="s">
        <v>277</v>
      </c>
      <c r="N77" t="s">
        <v>278</v>
      </c>
      <c r="O77">
        <v>334697</v>
      </c>
    </row>
    <row r="78" spans="1:15" x14ac:dyDescent="0.3">
      <c r="A78" t="s">
        <v>246</v>
      </c>
      <c r="B78" t="s">
        <v>483</v>
      </c>
      <c r="C78" t="s">
        <v>484</v>
      </c>
      <c r="D78">
        <v>8879470551</v>
      </c>
      <c r="E78" t="s">
        <v>311</v>
      </c>
      <c r="F78" t="s">
        <v>312</v>
      </c>
      <c r="G78">
        <v>940974</v>
      </c>
      <c r="H78" t="s">
        <v>295</v>
      </c>
      <c r="I78" s="1">
        <v>38042</v>
      </c>
      <c r="J78" s="1">
        <v>45825</v>
      </c>
      <c r="K78" t="s">
        <v>276</v>
      </c>
      <c r="L78">
        <v>8990</v>
      </c>
      <c r="M78" t="s">
        <v>289</v>
      </c>
      <c r="N78" t="s">
        <v>303</v>
      </c>
      <c r="O78">
        <v>330580</v>
      </c>
    </row>
    <row r="79" spans="1:15" x14ac:dyDescent="0.3">
      <c r="A79" t="s">
        <v>485</v>
      </c>
      <c r="B79" t="s">
        <v>486</v>
      </c>
      <c r="C79" t="s">
        <v>487</v>
      </c>
      <c r="D79">
        <v>910913075626</v>
      </c>
      <c r="E79" t="s">
        <v>286</v>
      </c>
      <c r="F79" t="s">
        <v>287</v>
      </c>
      <c r="G79">
        <v>689702</v>
      </c>
      <c r="H79" t="s">
        <v>295</v>
      </c>
      <c r="I79" s="1">
        <v>34639</v>
      </c>
      <c r="J79" s="1">
        <v>44672</v>
      </c>
      <c r="K79" t="s">
        <v>282</v>
      </c>
      <c r="L79">
        <v>9669</v>
      </c>
      <c r="M79" t="s">
        <v>277</v>
      </c>
      <c r="N79" t="s">
        <v>308</v>
      </c>
      <c r="O79">
        <v>997716</v>
      </c>
    </row>
    <row r="80" spans="1:15" x14ac:dyDescent="0.3">
      <c r="A80" t="s">
        <v>63</v>
      </c>
      <c r="B80" t="s">
        <v>488</v>
      </c>
      <c r="C80" t="s">
        <v>489</v>
      </c>
      <c r="D80">
        <v>5854973348</v>
      </c>
      <c r="E80" t="s">
        <v>318</v>
      </c>
      <c r="F80" t="s">
        <v>319</v>
      </c>
      <c r="G80">
        <v>344375</v>
      </c>
      <c r="H80" t="s">
        <v>275</v>
      </c>
      <c r="I80" s="1">
        <v>33673</v>
      </c>
      <c r="J80" s="1">
        <v>45111</v>
      </c>
      <c r="K80" t="s">
        <v>276</v>
      </c>
      <c r="L80">
        <v>4992</v>
      </c>
      <c r="M80" t="s">
        <v>289</v>
      </c>
      <c r="N80" t="s">
        <v>303</v>
      </c>
      <c r="O80">
        <v>1328730</v>
      </c>
    </row>
    <row r="81" spans="1:15" x14ac:dyDescent="0.3">
      <c r="A81" t="s">
        <v>490</v>
      </c>
      <c r="B81" t="s">
        <v>491</v>
      </c>
      <c r="C81" t="s">
        <v>492</v>
      </c>
      <c r="D81">
        <v>415747338</v>
      </c>
      <c r="E81" t="s">
        <v>349</v>
      </c>
      <c r="F81" t="s">
        <v>274</v>
      </c>
      <c r="G81">
        <v>842199</v>
      </c>
      <c r="H81" t="s">
        <v>275</v>
      </c>
      <c r="I81" s="1">
        <v>27695</v>
      </c>
      <c r="J81" s="1">
        <v>44781</v>
      </c>
      <c r="K81" t="s">
        <v>282</v>
      </c>
      <c r="L81">
        <v>3695</v>
      </c>
      <c r="M81" t="s">
        <v>289</v>
      </c>
      <c r="N81" t="s">
        <v>303</v>
      </c>
      <c r="O81">
        <v>1218465</v>
      </c>
    </row>
    <row r="82" spans="1:15" x14ac:dyDescent="0.3">
      <c r="A82" t="s">
        <v>151</v>
      </c>
      <c r="B82" t="s">
        <v>493</v>
      </c>
      <c r="C82" t="s">
        <v>494</v>
      </c>
      <c r="D82">
        <v>7120826773</v>
      </c>
      <c r="E82" t="s">
        <v>328</v>
      </c>
      <c r="F82" t="s">
        <v>328</v>
      </c>
      <c r="G82">
        <v>540193</v>
      </c>
      <c r="H82" t="s">
        <v>295</v>
      </c>
      <c r="I82" s="1">
        <v>35049</v>
      </c>
      <c r="J82" s="1">
        <v>44143</v>
      </c>
      <c r="K82" t="s">
        <v>276</v>
      </c>
      <c r="L82">
        <v>6724</v>
      </c>
      <c r="M82" t="s">
        <v>277</v>
      </c>
      <c r="N82" t="s">
        <v>303</v>
      </c>
      <c r="O82">
        <v>467654</v>
      </c>
    </row>
    <row r="83" spans="1:15" x14ac:dyDescent="0.3">
      <c r="A83" t="s">
        <v>495</v>
      </c>
      <c r="B83" t="s">
        <v>496</v>
      </c>
      <c r="C83" t="s">
        <v>497</v>
      </c>
      <c r="D83">
        <v>4004991547</v>
      </c>
      <c r="E83" t="s">
        <v>293</v>
      </c>
      <c r="F83" t="s">
        <v>294</v>
      </c>
      <c r="G83">
        <v>287431</v>
      </c>
      <c r="H83" t="s">
        <v>275</v>
      </c>
      <c r="I83" s="1">
        <v>29967</v>
      </c>
      <c r="J83" s="1">
        <v>44532</v>
      </c>
      <c r="K83" t="s">
        <v>282</v>
      </c>
      <c r="L83">
        <v>9797</v>
      </c>
      <c r="M83" t="s">
        <v>277</v>
      </c>
      <c r="N83" t="s">
        <v>283</v>
      </c>
      <c r="O83">
        <v>1547943</v>
      </c>
    </row>
    <row r="84" spans="1:15" x14ac:dyDescent="0.3">
      <c r="A84" t="s">
        <v>230</v>
      </c>
      <c r="B84" t="s">
        <v>498</v>
      </c>
      <c r="C84" t="s">
        <v>499</v>
      </c>
      <c r="D84">
        <v>3296685161</v>
      </c>
      <c r="E84" t="s">
        <v>311</v>
      </c>
      <c r="F84" t="s">
        <v>312</v>
      </c>
      <c r="G84">
        <v>275304</v>
      </c>
      <c r="H84" t="s">
        <v>275</v>
      </c>
      <c r="I84" s="1">
        <v>31281</v>
      </c>
      <c r="J84" s="1">
        <v>44759</v>
      </c>
      <c r="K84" t="s">
        <v>282</v>
      </c>
      <c r="L84">
        <v>3077</v>
      </c>
      <c r="M84" t="s">
        <v>277</v>
      </c>
      <c r="N84" t="s">
        <v>297</v>
      </c>
      <c r="O84">
        <v>995038</v>
      </c>
    </row>
    <row r="85" spans="1:15" x14ac:dyDescent="0.3">
      <c r="A85" t="s">
        <v>23</v>
      </c>
      <c r="B85" t="s">
        <v>500</v>
      </c>
      <c r="C85" t="s">
        <v>501</v>
      </c>
      <c r="D85">
        <v>910174268414</v>
      </c>
      <c r="E85" t="s">
        <v>306</v>
      </c>
      <c r="F85" t="s">
        <v>307</v>
      </c>
      <c r="G85">
        <v>933272</v>
      </c>
      <c r="H85" t="s">
        <v>275</v>
      </c>
      <c r="I85" s="1">
        <v>33056</v>
      </c>
      <c r="J85" s="1">
        <v>45188</v>
      </c>
      <c r="K85" t="s">
        <v>282</v>
      </c>
      <c r="L85">
        <v>5455</v>
      </c>
      <c r="M85" t="s">
        <v>289</v>
      </c>
      <c r="N85" t="s">
        <v>303</v>
      </c>
      <c r="O85">
        <v>783546</v>
      </c>
    </row>
    <row r="86" spans="1:15" x14ac:dyDescent="0.3">
      <c r="A86" t="s">
        <v>16</v>
      </c>
      <c r="B86" t="s">
        <v>502</v>
      </c>
      <c r="C86" t="s">
        <v>503</v>
      </c>
      <c r="D86">
        <v>8519108839</v>
      </c>
      <c r="E86" t="s">
        <v>311</v>
      </c>
      <c r="F86" t="s">
        <v>312</v>
      </c>
      <c r="G86">
        <v>258713</v>
      </c>
      <c r="H86" t="s">
        <v>295</v>
      </c>
      <c r="I86" s="1">
        <v>36242</v>
      </c>
      <c r="J86" s="1">
        <v>45546</v>
      </c>
      <c r="K86" t="s">
        <v>296</v>
      </c>
      <c r="L86">
        <v>7805</v>
      </c>
      <c r="M86" t="s">
        <v>277</v>
      </c>
      <c r="N86" t="s">
        <v>308</v>
      </c>
      <c r="O86">
        <v>309231</v>
      </c>
    </row>
    <row r="87" spans="1:15" x14ac:dyDescent="0.3">
      <c r="A87" t="s">
        <v>113</v>
      </c>
      <c r="B87" t="s">
        <v>504</v>
      </c>
      <c r="C87" t="s">
        <v>505</v>
      </c>
      <c r="D87">
        <v>7908740640</v>
      </c>
      <c r="E87" t="s">
        <v>306</v>
      </c>
      <c r="F87" t="s">
        <v>307</v>
      </c>
      <c r="G87">
        <v>910651</v>
      </c>
      <c r="H87" t="s">
        <v>275</v>
      </c>
      <c r="I87" s="1">
        <v>35198</v>
      </c>
      <c r="J87" s="1">
        <v>44215</v>
      </c>
      <c r="K87" t="s">
        <v>296</v>
      </c>
      <c r="L87">
        <v>759</v>
      </c>
      <c r="M87" t="s">
        <v>277</v>
      </c>
      <c r="N87" t="s">
        <v>278</v>
      </c>
      <c r="O87">
        <v>618089</v>
      </c>
    </row>
    <row r="88" spans="1:15" x14ac:dyDescent="0.3">
      <c r="A88" t="s">
        <v>81</v>
      </c>
      <c r="B88" t="s">
        <v>506</v>
      </c>
      <c r="C88" t="s">
        <v>507</v>
      </c>
      <c r="D88">
        <v>6567661825</v>
      </c>
      <c r="E88" t="s">
        <v>328</v>
      </c>
      <c r="F88" t="s">
        <v>328</v>
      </c>
      <c r="G88">
        <v>286823</v>
      </c>
      <c r="H88" t="s">
        <v>275</v>
      </c>
      <c r="I88" s="1">
        <v>21834</v>
      </c>
      <c r="J88" s="1">
        <v>44098</v>
      </c>
      <c r="K88" t="s">
        <v>288</v>
      </c>
      <c r="L88">
        <v>2168</v>
      </c>
      <c r="M88" t="s">
        <v>289</v>
      </c>
      <c r="N88" t="s">
        <v>283</v>
      </c>
      <c r="O88">
        <v>1382729</v>
      </c>
    </row>
    <row r="89" spans="1:15" x14ac:dyDescent="0.3">
      <c r="A89" t="s">
        <v>73</v>
      </c>
      <c r="B89" t="s">
        <v>508</v>
      </c>
      <c r="C89" t="s">
        <v>509</v>
      </c>
      <c r="D89">
        <v>2431069033</v>
      </c>
      <c r="E89" t="s">
        <v>286</v>
      </c>
      <c r="F89" t="s">
        <v>287</v>
      </c>
      <c r="G89">
        <v>190790</v>
      </c>
      <c r="H89" t="s">
        <v>295</v>
      </c>
      <c r="I89" s="1">
        <v>27830</v>
      </c>
      <c r="J89" s="1">
        <v>44165</v>
      </c>
      <c r="K89" t="s">
        <v>276</v>
      </c>
      <c r="L89">
        <v>6143</v>
      </c>
      <c r="M89" t="s">
        <v>277</v>
      </c>
      <c r="N89" t="s">
        <v>308</v>
      </c>
      <c r="O89">
        <v>1473490</v>
      </c>
    </row>
    <row r="90" spans="1:15" x14ac:dyDescent="0.3">
      <c r="A90" t="s">
        <v>510</v>
      </c>
      <c r="B90" t="s">
        <v>511</v>
      </c>
      <c r="C90" t="s">
        <v>512</v>
      </c>
      <c r="D90">
        <v>3959953428</v>
      </c>
      <c r="E90" t="s">
        <v>273</v>
      </c>
      <c r="F90" t="s">
        <v>274</v>
      </c>
      <c r="G90">
        <v>644089</v>
      </c>
      <c r="H90" t="s">
        <v>275</v>
      </c>
      <c r="I90" s="1">
        <v>26100</v>
      </c>
      <c r="J90" s="1">
        <v>45355</v>
      </c>
      <c r="K90" t="s">
        <v>276</v>
      </c>
      <c r="L90">
        <v>1871</v>
      </c>
      <c r="M90" t="s">
        <v>277</v>
      </c>
      <c r="N90" t="s">
        <v>297</v>
      </c>
      <c r="O90">
        <v>1407533</v>
      </c>
    </row>
    <row r="91" spans="1:15" x14ac:dyDescent="0.3">
      <c r="A91" t="s">
        <v>118</v>
      </c>
      <c r="B91" t="s">
        <v>513</v>
      </c>
      <c r="C91" t="s">
        <v>514</v>
      </c>
      <c r="D91">
        <v>6246287334</v>
      </c>
      <c r="E91" t="s">
        <v>311</v>
      </c>
      <c r="F91" t="s">
        <v>312</v>
      </c>
      <c r="G91">
        <v>708668</v>
      </c>
      <c r="H91" t="s">
        <v>295</v>
      </c>
      <c r="I91" s="1">
        <v>34921</v>
      </c>
      <c r="J91" s="1">
        <v>44444</v>
      </c>
      <c r="K91" t="s">
        <v>288</v>
      </c>
      <c r="L91">
        <v>1345</v>
      </c>
      <c r="M91" t="s">
        <v>277</v>
      </c>
      <c r="N91" t="s">
        <v>283</v>
      </c>
      <c r="O91">
        <v>1662119</v>
      </c>
    </row>
    <row r="92" spans="1:15" x14ac:dyDescent="0.3">
      <c r="A92" t="s">
        <v>515</v>
      </c>
      <c r="B92" t="s">
        <v>516</v>
      </c>
      <c r="C92" t="s">
        <v>517</v>
      </c>
      <c r="D92">
        <v>1830469901</v>
      </c>
      <c r="E92" t="s">
        <v>322</v>
      </c>
      <c r="F92" t="s">
        <v>323</v>
      </c>
      <c r="G92">
        <v>983735</v>
      </c>
      <c r="H92" t="s">
        <v>275</v>
      </c>
      <c r="I92" s="1">
        <v>29283</v>
      </c>
      <c r="J92" s="1">
        <v>44075</v>
      </c>
      <c r="K92" t="s">
        <v>296</v>
      </c>
      <c r="L92">
        <v>5788</v>
      </c>
      <c r="M92" t="s">
        <v>289</v>
      </c>
      <c r="N92" t="s">
        <v>297</v>
      </c>
      <c r="O92">
        <v>344612</v>
      </c>
    </row>
    <row r="93" spans="1:15" x14ac:dyDescent="0.3">
      <c r="A93" t="s">
        <v>89</v>
      </c>
      <c r="B93" t="s">
        <v>518</v>
      </c>
      <c r="C93" t="s">
        <v>519</v>
      </c>
      <c r="D93">
        <v>3638546785</v>
      </c>
      <c r="E93" t="s">
        <v>349</v>
      </c>
      <c r="F93" t="s">
        <v>274</v>
      </c>
      <c r="G93">
        <v>458771</v>
      </c>
      <c r="H93" t="s">
        <v>295</v>
      </c>
      <c r="I93" s="1">
        <v>33417</v>
      </c>
      <c r="J93" s="1">
        <v>45022</v>
      </c>
      <c r="K93" t="s">
        <v>296</v>
      </c>
      <c r="L93">
        <v>6982</v>
      </c>
      <c r="M93" t="s">
        <v>289</v>
      </c>
      <c r="N93" t="s">
        <v>283</v>
      </c>
      <c r="O93">
        <v>1109164</v>
      </c>
    </row>
    <row r="94" spans="1:15" x14ac:dyDescent="0.3">
      <c r="A94" t="s">
        <v>520</v>
      </c>
      <c r="B94" t="s">
        <v>521</v>
      </c>
      <c r="C94" t="s">
        <v>522</v>
      </c>
      <c r="D94">
        <v>2048996423</v>
      </c>
      <c r="E94" t="s">
        <v>306</v>
      </c>
      <c r="F94" t="s">
        <v>307</v>
      </c>
      <c r="G94">
        <v>369378</v>
      </c>
      <c r="H94" t="s">
        <v>295</v>
      </c>
      <c r="I94" s="1">
        <v>38018</v>
      </c>
      <c r="J94" s="1">
        <v>45076</v>
      </c>
      <c r="K94" t="s">
        <v>288</v>
      </c>
      <c r="L94">
        <v>7235</v>
      </c>
      <c r="M94" t="s">
        <v>277</v>
      </c>
      <c r="N94" t="s">
        <v>308</v>
      </c>
      <c r="O94">
        <v>1564108</v>
      </c>
    </row>
    <row r="95" spans="1:15" x14ac:dyDescent="0.3">
      <c r="A95" t="s">
        <v>523</v>
      </c>
      <c r="B95" t="s">
        <v>524</v>
      </c>
      <c r="C95" t="s">
        <v>525</v>
      </c>
      <c r="D95">
        <v>912872808010</v>
      </c>
      <c r="E95" t="s">
        <v>322</v>
      </c>
      <c r="F95" t="s">
        <v>323</v>
      </c>
      <c r="G95">
        <v>623120</v>
      </c>
      <c r="H95" t="s">
        <v>295</v>
      </c>
      <c r="I95" s="1">
        <v>27184</v>
      </c>
      <c r="J95" s="1">
        <v>45599</v>
      </c>
      <c r="K95" t="s">
        <v>282</v>
      </c>
      <c r="L95">
        <v>7236</v>
      </c>
      <c r="M95" t="s">
        <v>289</v>
      </c>
      <c r="N95" t="s">
        <v>297</v>
      </c>
      <c r="O95">
        <v>1986171</v>
      </c>
    </row>
    <row r="96" spans="1:15" x14ac:dyDescent="0.3">
      <c r="A96" t="s">
        <v>202</v>
      </c>
      <c r="B96" t="s">
        <v>526</v>
      </c>
      <c r="C96" t="s">
        <v>527</v>
      </c>
      <c r="D96">
        <v>8600848408</v>
      </c>
      <c r="E96" t="s">
        <v>286</v>
      </c>
      <c r="F96" t="s">
        <v>287</v>
      </c>
      <c r="G96">
        <v>211823</v>
      </c>
      <c r="H96" t="s">
        <v>275</v>
      </c>
      <c r="I96" s="1">
        <v>26518</v>
      </c>
      <c r="J96" s="1">
        <v>45663</v>
      </c>
      <c r="K96" t="s">
        <v>276</v>
      </c>
      <c r="L96">
        <v>7485</v>
      </c>
      <c r="M96" t="s">
        <v>277</v>
      </c>
      <c r="N96" t="s">
        <v>303</v>
      </c>
      <c r="O96">
        <v>1395061</v>
      </c>
    </row>
    <row r="97" spans="1:15" x14ac:dyDescent="0.3">
      <c r="A97" t="s">
        <v>528</v>
      </c>
      <c r="B97" t="s">
        <v>529</v>
      </c>
      <c r="C97" t="s">
        <v>530</v>
      </c>
      <c r="D97">
        <v>9334101666</v>
      </c>
      <c r="E97" t="s">
        <v>293</v>
      </c>
      <c r="F97" t="s">
        <v>294</v>
      </c>
      <c r="G97">
        <v>2176</v>
      </c>
      <c r="H97" t="s">
        <v>295</v>
      </c>
      <c r="I97" s="1">
        <v>37777</v>
      </c>
      <c r="J97" s="1">
        <v>45057</v>
      </c>
      <c r="K97" t="s">
        <v>276</v>
      </c>
      <c r="L97">
        <v>570</v>
      </c>
      <c r="M97" t="s">
        <v>289</v>
      </c>
      <c r="N97" t="s">
        <v>297</v>
      </c>
      <c r="O97">
        <v>581345</v>
      </c>
    </row>
    <row r="98" spans="1:15" x14ac:dyDescent="0.3">
      <c r="A98" t="s">
        <v>531</v>
      </c>
      <c r="B98" t="s">
        <v>532</v>
      </c>
      <c r="C98" t="s">
        <v>533</v>
      </c>
      <c r="D98">
        <v>914890250392</v>
      </c>
      <c r="E98" t="s">
        <v>318</v>
      </c>
      <c r="F98" t="s">
        <v>319</v>
      </c>
      <c r="G98">
        <v>142939</v>
      </c>
      <c r="H98" t="s">
        <v>275</v>
      </c>
      <c r="I98" s="1">
        <v>31420</v>
      </c>
      <c r="J98" s="1">
        <v>45707</v>
      </c>
      <c r="K98" t="s">
        <v>276</v>
      </c>
      <c r="L98">
        <v>4332</v>
      </c>
      <c r="M98" t="s">
        <v>289</v>
      </c>
      <c r="N98" t="s">
        <v>297</v>
      </c>
      <c r="O98">
        <v>1450227</v>
      </c>
    </row>
    <row r="99" spans="1:15" x14ac:dyDescent="0.3">
      <c r="A99" t="s">
        <v>170</v>
      </c>
      <c r="B99" t="s">
        <v>534</v>
      </c>
      <c r="C99" t="s">
        <v>535</v>
      </c>
      <c r="D99">
        <v>916315999650</v>
      </c>
      <c r="E99" t="s">
        <v>322</v>
      </c>
      <c r="F99" t="s">
        <v>323</v>
      </c>
      <c r="G99">
        <v>773586</v>
      </c>
      <c r="H99" t="s">
        <v>275</v>
      </c>
      <c r="I99" s="1">
        <v>32481</v>
      </c>
      <c r="J99" s="1">
        <v>44605</v>
      </c>
      <c r="K99" t="s">
        <v>288</v>
      </c>
      <c r="L99">
        <v>1502</v>
      </c>
      <c r="M99" t="s">
        <v>277</v>
      </c>
      <c r="N99" t="s">
        <v>303</v>
      </c>
      <c r="O99">
        <v>1224622</v>
      </c>
    </row>
    <row r="100" spans="1:15" x14ac:dyDescent="0.3">
      <c r="A100" t="s">
        <v>200</v>
      </c>
      <c r="B100" t="s">
        <v>536</v>
      </c>
      <c r="C100" t="s">
        <v>537</v>
      </c>
      <c r="D100">
        <v>916265511047</v>
      </c>
      <c r="E100" t="s">
        <v>349</v>
      </c>
      <c r="F100" t="s">
        <v>274</v>
      </c>
      <c r="G100">
        <v>412126</v>
      </c>
      <c r="H100" t="s">
        <v>275</v>
      </c>
      <c r="I100" s="1">
        <v>32904</v>
      </c>
      <c r="J100" s="1">
        <v>45758</v>
      </c>
      <c r="K100" t="s">
        <v>282</v>
      </c>
      <c r="L100">
        <v>8141</v>
      </c>
      <c r="M100" t="s">
        <v>289</v>
      </c>
      <c r="N100" t="s">
        <v>283</v>
      </c>
      <c r="O100">
        <v>395147</v>
      </c>
    </row>
    <row r="101" spans="1:15" x14ac:dyDescent="0.3">
      <c r="A101" t="s">
        <v>538</v>
      </c>
      <c r="B101" t="s">
        <v>539</v>
      </c>
      <c r="C101" t="s">
        <v>540</v>
      </c>
      <c r="D101">
        <v>5604661839</v>
      </c>
      <c r="E101" t="s">
        <v>322</v>
      </c>
      <c r="F101" t="s">
        <v>323</v>
      </c>
      <c r="G101">
        <v>622444</v>
      </c>
      <c r="H101" t="s">
        <v>275</v>
      </c>
      <c r="I101" s="1">
        <v>34004</v>
      </c>
      <c r="J101" s="1">
        <v>44481</v>
      </c>
      <c r="K101" t="s">
        <v>282</v>
      </c>
      <c r="L101">
        <v>4086</v>
      </c>
      <c r="M101" t="s">
        <v>289</v>
      </c>
      <c r="N101" t="s">
        <v>308</v>
      </c>
      <c r="O101">
        <v>973891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3C5-B595-4655-AD20-F69F9EE816EA}">
  <sheetPr>
    <tabColor rgb="FF92D050"/>
  </sheetPr>
  <dimension ref="A1:P101"/>
  <sheetViews>
    <sheetView topLeftCell="F81" zoomScale="107" zoomScaleNormal="107" workbookViewId="0">
      <selection activeCell="I81" sqref="I81"/>
    </sheetView>
  </sheetViews>
  <sheetFormatPr defaultRowHeight="14.4" x14ac:dyDescent="0.3"/>
  <cols>
    <col min="1" max="1" width="11.77734375" bestFit="1" customWidth="1"/>
    <col min="2" max="2" width="27.88671875" bestFit="1" customWidth="1"/>
    <col min="3" max="3" width="15.21875" bestFit="1" customWidth="1"/>
    <col min="4" max="4" width="14" bestFit="1" customWidth="1"/>
    <col min="5" max="5" width="35.33203125" bestFit="1" customWidth="1"/>
    <col min="6" max="6" width="7.33203125" bestFit="1" customWidth="1"/>
    <col min="7" max="7" width="10.6640625" bestFit="1" customWidth="1"/>
    <col min="8" max="8" width="10.88671875" bestFit="1" customWidth="1"/>
    <col min="9" max="9" width="18.109375" bestFit="1" customWidth="1"/>
    <col min="10" max="10" width="9.77734375" bestFit="1" customWidth="1"/>
    <col min="11" max="11" width="12.33203125" bestFit="1" customWidth="1"/>
    <col min="12" max="12" width="8.5546875" bestFit="1" customWidth="1"/>
    <col min="13" max="13" width="13.33203125" bestFit="1" customWidth="1"/>
    <col min="14" max="14" width="12.6640625" bestFit="1" customWidth="1"/>
    <col min="15" max="15" width="11.109375" bestFit="1" customWidth="1"/>
    <col min="16" max="16" width="9.77734375" bestFit="1" customWidth="1"/>
  </cols>
  <sheetData>
    <row r="1" spans="1:16" x14ac:dyDescent="0.3">
      <c r="A1" t="s">
        <v>2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1204</v>
      </c>
    </row>
    <row r="2" spans="1:16" x14ac:dyDescent="0.3">
      <c r="A2" t="s">
        <v>556</v>
      </c>
      <c r="B2" t="s">
        <v>557</v>
      </c>
      <c r="C2" t="s">
        <v>282</v>
      </c>
      <c r="D2" t="s">
        <v>558</v>
      </c>
      <c r="E2" t="s">
        <v>559</v>
      </c>
      <c r="F2">
        <v>45556</v>
      </c>
      <c r="G2">
        <v>18</v>
      </c>
      <c r="H2">
        <v>763</v>
      </c>
      <c r="I2">
        <v>24</v>
      </c>
      <c r="J2" t="s">
        <v>560</v>
      </c>
      <c r="K2" t="s">
        <v>21</v>
      </c>
      <c r="L2">
        <v>3.2</v>
      </c>
      <c r="M2" s="1">
        <v>45413</v>
      </c>
      <c r="N2" t="s">
        <v>21</v>
      </c>
      <c r="O2">
        <v>4778</v>
      </c>
      <c r="P2">
        <v>50</v>
      </c>
    </row>
    <row r="3" spans="1:16" x14ac:dyDescent="0.3">
      <c r="A3" t="s">
        <v>561</v>
      </c>
      <c r="B3" t="s">
        <v>562</v>
      </c>
      <c r="C3" t="s">
        <v>296</v>
      </c>
      <c r="D3" t="s">
        <v>563</v>
      </c>
      <c r="E3" t="s">
        <v>564</v>
      </c>
      <c r="F3">
        <v>41859</v>
      </c>
      <c r="G3">
        <v>8</v>
      </c>
      <c r="H3">
        <v>760</v>
      </c>
      <c r="I3">
        <v>12</v>
      </c>
      <c r="J3" t="s">
        <v>565</v>
      </c>
      <c r="K3" t="s">
        <v>20</v>
      </c>
      <c r="L3">
        <v>4.3</v>
      </c>
      <c r="M3" s="1">
        <v>45150</v>
      </c>
      <c r="N3" t="s">
        <v>21</v>
      </c>
      <c r="O3">
        <v>9596</v>
      </c>
      <c r="P3">
        <v>47</v>
      </c>
    </row>
    <row r="4" spans="1:16" x14ac:dyDescent="0.3">
      <c r="A4" t="s">
        <v>67</v>
      </c>
      <c r="B4" t="s">
        <v>566</v>
      </c>
      <c r="C4" t="s">
        <v>276</v>
      </c>
      <c r="D4" t="s">
        <v>563</v>
      </c>
      <c r="E4" t="s">
        <v>567</v>
      </c>
      <c r="F4">
        <v>39329</v>
      </c>
      <c r="G4">
        <v>12</v>
      </c>
      <c r="H4">
        <v>369</v>
      </c>
      <c r="I4">
        <v>12</v>
      </c>
      <c r="J4" t="s">
        <v>560</v>
      </c>
      <c r="K4" t="s">
        <v>20</v>
      </c>
      <c r="L4">
        <v>4.3</v>
      </c>
      <c r="M4" s="1">
        <v>44925</v>
      </c>
      <c r="N4" t="s">
        <v>20</v>
      </c>
      <c r="O4">
        <v>5495</v>
      </c>
      <c r="P4">
        <v>84</v>
      </c>
    </row>
    <row r="5" spans="1:16" x14ac:dyDescent="0.3">
      <c r="A5" t="s">
        <v>209</v>
      </c>
      <c r="B5" t="s">
        <v>568</v>
      </c>
      <c r="C5" t="s">
        <v>296</v>
      </c>
      <c r="D5" t="s">
        <v>558</v>
      </c>
      <c r="E5" t="s">
        <v>569</v>
      </c>
      <c r="F5">
        <v>38790</v>
      </c>
      <c r="G5">
        <v>27</v>
      </c>
      <c r="H5">
        <v>966</v>
      </c>
      <c r="I5">
        <v>12</v>
      </c>
      <c r="J5" t="s">
        <v>570</v>
      </c>
      <c r="K5" t="s">
        <v>20</v>
      </c>
      <c r="L5">
        <v>4.7</v>
      </c>
      <c r="M5" s="1">
        <v>45275</v>
      </c>
      <c r="N5" t="s">
        <v>21</v>
      </c>
      <c r="O5">
        <v>8691</v>
      </c>
      <c r="P5">
        <v>28</v>
      </c>
    </row>
    <row r="6" spans="1:16" x14ac:dyDescent="0.3">
      <c r="A6" t="s">
        <v>61</v>
      </c>
      <c r="B6" t="s">
        <v>571</v>
      </c>
      <c r="C6" t="s">
        <v>282</v>
      </c>
      <c r="D6" t="s">
        <v>572</v>
      </c>
      <c r="E6" t="s">
        <v>573</v>
      </c>
      <c r="F6">
        <v>24664</v>
      </c>
      <c r="G6">
        <v>6</v>
      </c>
      <c r="H6">
        <v>258</v>
      </c>
      <c r="I6">
        <v>36</v>
      </c>
      <c r="J6" t="s">
        <v>574</v>
      </c>
      <c r="K6" t="s">
        <v>20</v>
      </c>
      <c r="L6">
        <v>3.5</v>
      </c>
      <c r="M6" s="1">
        <v>45278</v>
      </c>
      <c r="N6" t="s">
        <v>20</v>
      </c>
      <c r="O6">
        <v>1879</v>
      </c>
      <c r="P6">
        <v>5</v>
      </c>
    </row>
    <row r="7" spans="1:16" x14ac:dyDescent="0.3">
      <c r="A7" t="s">
        <v>189</v>
      </c>
      <c r="B7" t="s">
        <v>575</v>
      </c>
      <c r="C7" t="s">
        <v>288</v>
      </c>
      <c r="D7" t="s">
        <v>558</v>
      </c>
      <c r="E7" t="s">
        <v>576</v>
      </c>
      <c r="F7">
        <v>40324</v>
      </c>
      <c r="G7">
        <v>7</v>
      </c>
      <c r="H7">
        <v>254</v>
      </c>
      <c r="I7">
        <v>6</v>
      </c>
      <c r="J7" t="s">
        <v>570</v>
      </c>
      <c r="K7" t="s">
        <v>20</v>
      </c>
      <c r="L7">
        <v>4.4000000000000004</v>
      </c>
      <c r="M7" s="1">
        <v>45696</v>
      </c>
      <c r="N7" t="s">
        <v>21</v>
      </c>
      <c r="O7">
        <v>8382</v>
      </c>
      <c r="P7">
        <v>181</v>
      </c>
    </row>
    <row r="8" spans="1:16" x14ac:dyDescent="0.3">
      <c r="A8" t="s">
        <v>577</v>
      </c>
      <c r="B8" t="s">
        <v>578</v>
      </c>
      <c r="C8" t="s">
        <v>282</v>
      </c>
      <c r="D8" t="s">
        <v>558</v>
      </c>
      <c r="E8" t="s">
        <v>579</v>
      </c>
      <c r="F8">
        <v>56707</v>
      </c>
      <c r="G8">
        <v>14</v>
      </c>
      <c r="H8">
        <v>582</v>
      </c>
      <c r="I8">
        <v>6</v>
      </c>
      <c r="J8" t="s">
        <v>574</v>
      </c>
      <c r="K8" t="s">
        <v>20</v>
      </c>
      <c r="L8">
        <v>4.0999999999999996</v>
      </c>
      <c r="M8" s="1">
        <v>45034</v>
      </c>
      <c r="N8" t="s">
        <v>21</v>
      </c>
      <c r="O8">
        <v>2331</v>
      </c>
      <c r="P8">
        <v>182</v>
      </c>
    </row>
    <row r="9" spans="1:16" x14ac:dyDescent="0.3">
      <c r="A9" t="s">
        <v>133</v>
      </c>
      <c r="B9" t="s">
        <v>580</v>
      </c>
      <c r="C9" t="s">
        <v>288</v>
      </c>
      <c r="D9" t="s">
        <v>563</v>
      </c>
      <c r="E9" t="s">
        <v>581</v>
      </c>
      <c r="F9">
        <v>72850</v>
      </c>
      <c r="G9">
        <v>7</v>
      </c>
      <c r="H9">
        <v>160</v>
      </c>
      <c r="I9">
        <v>6</v>
      </c>
      <c r="J9" t="s">
        <v>570</v>
      </c>
      <c r="K9" t="s">
        <v>21</v>
      </c>
      <c r="L9">
        <v>4.2</v>
      </c>
      <c r="M9" s="1">
        <v>45653</v>
      </c>
      <c r="N9" t="s">
        <v>21</v>
      </c>
      <c r="O9">
        <v>5772</v>
      </c>
      <c r="P9">
        <v>181</v>
      </c>
    </row>
    <row r="10" spans="1:16" x14ac:dyDescent="0.3">
      <c r="A10" t="s">
        <v>582</v>
      </c>
      <c r="B10" t="s">
        <v>583</v>
      </c>
      <c r="C10" t="s">
        <v>296</v>
      </c>
      <c r="D10" t="s">
        <v>572</v>
      </c>
      <c r="E10" t="s">
        <v>584</v>
      </c>
      <c r="F10">
        <v>93162</v>
      </c>
      <c r="G10">
        <v>14</v>
      </c>
      <c r="H10">
        <v>719</v>
      </c>
      <c r="I10">
        <v>36</v>
      </c>
      <c r="J10" t="s">
        <v>574</v>
      </c>
      <c r="K10" t="s">
        <v>20</v>
      </c>
      <c r="L10">
        <v>4.8</v>
      </c>
      <c r="M10" s="1">
        <v>45369</v>
      </c>
      <c r="N10" t="s">
        <v>20</v>
      </c>
      <c r="O10">
        <v>7966</v>
      </c>
      <c r="P10">
        <v>58</v>
      </c>
    </row>
    <row r="11" spans="1:16" x14ac:dyDescent="0.3">
      <c r="A11" t="s">
        <v>196</v>
      </c>
      <c r="B11" t="s">
        <v>585</v>
      </c>
      <c r="C11" t="s">
        <v>296</v>
      </c>
      <c r="D11" t="s">
        <v>563</v>
      </c>
      <c r="E11" t="s">
        <v>586</v>
      </c>
      <c r="F11">
        <v>85386</v>
      </c>
      <c r="G11">
        <v>9</v>
      </c>
      <c r="H11">
        <v>930</v>
      </c>
      <c r="I11">
        <v>24</v>
      </c>
      <c r="J11" t="s">
        <v>565</v>
      </c>
      <c r="K11" t="s">
        <v>20</v>
      </c>
      <c r="L11">
        <v>2.6</v>
      </c>
      <c r="M11" s="1">
        <v>45606</v>
      </c>
      <c r="N11" t="s">
        <v>21</v>
      </c>
      <c r="O11">
        <v>5729</v>
      </c>
      <c r="P11">
        <v>20</v>
      </c>
    </row>
    <row r="12" spans="1:16" x14ac:dyDescent="0.3">
      <c r="A12" t="s">
        <v>90</v>
      </c>
      <c r="B12" t="s">
        <v>587</v>
      </c>
      <c r="C12" t="s">
        <v>282</v>
      </c>
      <c r="D12" t="s">
        <v>588</v>
      </c>
      <c r="E12" t="s">
        <v>589</v>
      </c>
      <c r="F12">
        <v>90766</v>
      </c>
      <c r="G12">
        <v>14</v>
      </c>
      <c r="H12">
        <v>716</v>
      </c>
      <c r="I12">
        <v>36</v>
      </c>
      <c r="J12" t="s">
        <v>560</v>
      </c>
      <c r="K12" t="s">
        <v>21</v>
      </c>
      <c r="L12">
        <v>3.6</v>
      </c>
      <c r="M12" s="1">
        <v>45440</v>
      </c>
      <c r="N12" t="s">
        <v>20</v>
      </c>
      <c r="O12">
        <v>8079</v>
      </c>
      <c r="P12">
        <v>200</v>
      </c>
    </row>
    <row r="13" spans="1:16" x14ac:dyDescent="0.3">
      <c r="A13" t="s">
        <v>590</v>
      </c>
      <c r="B13" t="s">
        <v>591</v>
      </c>
      <c r="C13" t="s">
        <v>276</v>
      </c>
      <c r="D13" t="s">
        <v>572</v>
      </c>
      <c r="E13" t="s">
        <v>592</v>
      </c>
      <c r="F13">
        <v>3890</v>
      </c>
      <c r="G13">
        <v>7</v>
      </c>
      <c r="H13">
        <v>234</v>
      </c>
      <c r="I13">
        <v>6</v>
      </c>
      <c r="J13" t="s">
        <v>560</v>
      </c>
      <c r="K13" t="s">
        <v>20</v>
      </c>
      <c r="L13">
        <v>4.4000000000000004</v>
      </c>
      <c r="M13" s="1">
        <v>44975</v>
      </c>
      <c r="N13" t="s">
        <v>20</v>
      </c>
      <c r="O13">
        <v>8709</v>
      </c>
      <c r="P13">
        <v>84</v>
      </c>
    </row>
    <row r="14" spans="1:16" x14ac:dyDescent="0.3">
      <c r="A14" t="s">
        <v>94</v>
      </c>
      <c r="B14" t="s">
        <v>593</v>
      </c>
      <c r="C14" t="s">
        <v>282</v>
      </c>
      <c r="D14" t="s">
        <v>563</v>
      </c>
      <c r="E14" t="s">
        <v>594</v>
      </c>
      <c r="F14">
        <v>77220</v>
      </c>
      <c r="G14">
        <v>18</v>
      </c>
      <c r="H14">
        <v>650</v>
      </c>
      <c r="I14">
        <v>36</v>
      </c>
      <c r="J14" t="s">
        <v>574</v>
      </c>
      <c r="K14" t="s">
        <v>21</v>
      </c>
      <c r="L14">
        <v>3.4</v>
      </c>
      <c r="M14" s="1">
        <v>45782</v>
      </c>
      <c r="N14" t="s">
        <v>21</v>
      </c>
      <c r="O14">
        <v>6261</v>
      </c>
      <c r="P14">
        <v>106</v>
      </c>
    </row>
    <row r="15" spans="1:16" x14ac:dyDescent="0.3">
      <c r="A15" t="s">
        <v>92</v>
      </c>
      <c r="B15" t="s">
        <v>595</v>
      </c>
      <c r="C15" t="s">
        <v>296</v>
      </c>
      <c r="D15" t="s">
        <v>572</v>
      </c>
      <c r="E15" t="s">
        <v>596</v>
      </c>
      <c r="F15">
        <v>54455</v>
      </c>
      <c r="G15">
        <v>27</v>
      </c>
      <c r="H15">
        <v>507</v>
      </c>
      <c r="I15">
        <v>24</v>
      </c>
      <c r="J15" t="s">
        <v>570</v>
      </c>
      <c r="K15" t="s">
        <v>20</v>
      </c>
      <c r="L15">
        <v>3.6</v>
      </c>
      <c r="M15" s="1">
        <v>45456</v>
      </c>
      <c r="N15" t="s">
        <v>21</v>
      </c>
      <c r="O15">
        <v>5136</v>
      </c>
      <c r="P15">
        <v>158</v>
      </c>
    </row>
    <row r="16" spans="1:16" x14ac:dyDescent="0.3">
      <c r="A16" t="s">
        <v>250</v>
      </c>
      <c r="B16" t="s">
        <v>597</v>
      </c>
      <c r="C16" t="s">
        <v>276</v>
      </c>
      <c r="D16" t="s">
        <v>588</v>
      </c>
      <c r="E16" t="s">
        <v>598</v>
      </c>
      <c r="F16">
        <v>67949</v>
      </c>
      <c r="G16">
        <v>5</v>
      </c>
      <c r="H16">
        <v>673</v>
      </c>
      <c r="I16">
        <v>36</v>
      </c>
      <c r="J16" t="s">
        <v>570</v>
      </c>
      <c r="K16" t="s">
        <v>20</v>
      </c>
      <c r="L16">
        <v>3</v>
      </c>
      <c r="M16" s="1">
        <v>45545</v>
      </c>
      <c r="N16" t="s">
        <v>21</v>
      </c>
      <c r="O16">
        <v>9168</v>
      </c>
      <c r="P16">
        <v>63</v>
      </c>
    </row>
    <row r="17" spans="1:16" x14ac:dyDescent="0.3">
      <c r="A17" t="s">
        <v>114</v>
      </c>
      <c r="B17" t="s">
        <v>599</v>
      </c>
      <c r="C17" t="s">
        <v>282</v>
      </c>
      <c r="D17" t="s">
        <v>563</v>
      </c>
      <c r="E17" t="s">
        <v>600</v>
      </c>
      <c r="F17">
        <v>35503</v>
      </c>
      <c r="G17">
        <v>22</v>
      </c>
      <c r="H17">
        <v>134</v>
      </c>
      <c r="I17">
        <v>24</v>
      </c>
      <c r="J17" t="s">
        <v>570</v>
      </c>
      <c r="K17" t="s">
        <v>21</v>
      </c>
      <c r="L17">
        <v>2.8</v>
      </c>
      <c r="M17" s="1">
        <v>45848</v>
      </c>
      <c r="N17" t="s">
        <v>20</v>
      </c>
      <c r="O17">
        <v>3595</v>
      </c>
      <c r="P17">
        <v>128</v>
      </c>
    </row>
    <row r="18" spans="1:16" x14ac:dyDescent="0.3">
      <c r="A18" t="s">
        <v>34</v>
      </c>
      <c r="B18" t="s">
        <v>601</v>
      </c>
      <c r="C18" t="s">
        <v>276</v>
      </c>
      <c r="D18" t="s">
        <v>602</v>
      </c>
      <c r="E18" t="s">
        <v>603</v>
      </c>
      <c r="F18">
        <v>72884</v>
      </c>
      <c r="G18">
        <v>18</v>
      </c>
      <c r="H18">
        <v>95</v>
      </c>
      <c r="I18">
        <v>12</v>
      </c>
      <c r="J18" t="s">
        <v>574</v>
      </c>
      <c r="K18" t="s">
        <v>21</v>
      </c>
      <c r="L18">
        <v>4.9000000000000004</v>
      </c>
      <c r="M18" s="1">
        <v>45780</v>
      </c>
      <c r="N18" t="s">
        <v>20</v>
      </c>
      <c r="O18">
        <v>9166</v>
      </c>
      <c r="P18">
        <v>195</v>
      </c>
    </row>
    <row r="19" spans="1:16" x14ac:dyDescent="0.3">
      <c r="A19" t="s">
        <v>604</v>
      </c>
      <c r="B19" t="s">
        <v>605</v>
      </c>
      <c r="C19" t="s">
        <v>276</v>
      </c>
      <c r="D19" t="s">
        <v>606</v>
      </c>
      <c r="E19" t="s">
        <v>607</v>
      </c>
      <c r="F19">
        <v>36338</v>
      </c>
      <c r="G19">
        <v>18</v>
      </c>
      <c r="H19">
        <v>854</v>
      </c>
      <c r="I19">
        <v>36</v>
      </c>
      <c r="J19" t="s">
        <v>570</v>
      </c>
      <c r="K19" t="s">
        <v>20</v>
      </c>
      <c r="L19">
        <v>3.6</v>
      </c>
      <c r="M19" s="1">
        <v>45633</v>
      </c>
      <c r="N19" t="s">
        <v>20</v>
      </c>
      <c r="O19">
        <v>7285</v>
      </c>
      <c r="P19">
        <v>153</v>
      </c>
    </row>
    <row r="20" spans="1:16" x14ac:dyDescent="0.3">
      <c r="A20" t="s">
        <v>608</v>
      </c>
      <c r="B20" t="s">
        <v>609</v>
      </c>
      <c r="C20" t="s">
        <v>288</v>
      </c>
      <c r="D20" t="s">
        <v>558</v>
      </c>
      <c r="E20" t="s">
        <v>610</v>
      </c>
      <c r="F20">
        <v>98318</v>
      </c>
      <c r="G20">
        <v>9</v>
      </c>
      <c r="H20">
        <v>884</v>
      </c>
      <c r="I20">
        <v>6</v>
      </c>
      <c r="J20" t="s">
        <v>560</v>
      </c>
      <c r="K20" t="s">
        <v>21</v>
      </c>
      <c r="L20">
        <v>3.3</v>
      </c>
      <c r="M20" s="1">
        <v>44923</v>
      </c>
      <c r="N20" t="s">
        <v>21</v>
      </c>
      <c r="O20">
        <v>1043</v>
      </c>
      <c r="P20">
        <v>165</v>
      </c>
    </row>
    <row r="21" spans="1:16" x14ac:dyDescent="0.3">
      <c r="A21" t="s">
        <v>168</v>
      </c>
      <c r="B21" t="s">
        <v>611</v>
      </c>
      <c r="C21" t="s">
        <v>276</v>
      </c>
      <c r="D21" t="s">
        <v>572</v>
      </c>
      <c r="E21" t="s">
        <v>612</v>
      </c>
      <c r="F21">
        <v>77431</v>
      </c>
      <c r="G21">
        <v>23</v>
      </c>
      <c r="H21">
        <v>675</v>
      </c>
      <c r="I21">
        <v>36</v>
      </c>
      <c r="J21" t="s">
        <v>565</v>
      </c>
      <c r="K21" t="s">
        <v>21</v>
      </c>
      <c r="L21">
        <v>3.8</v>
      </c>
      <c r="M21" s="1">
        <v>45552</v>
      </c>
      <c r="N21" t="s">
        <v>21</v>
      </c>
      <c r="O21">
        <v>6447</v>
      </c>
      <c r="P21">
        <v>55</v>
      </c>
    </row>
    <row r="22" spans="1:16" x14ac:dyDescent="0.3">
      <c r="A22" t="s">
        <v>41</v>
      </c>
      <c r="B22" t="s">
        <v>613</v>
      </c>
      <c r="C22" t="s">
        <v>282</v>
      </c>
      <c r="D22" t="s">
        <v>572</v>
      </c>
      <c r="E22" t="s">
        <v>614</v>
      </c>
      <c r="F22">
        <v>25227</v>
      </c>
      <c r="G22">
        <v>27</v>
      </c>
      <c r="H22">
        <v>244</v>
      </c>
      <c r="I22">
        <v>36</v>
      </c>
      <c r="J22" t="s">
        <v>565</v>
      </c>
      <c r="K22" t="s">
        <v>21</v>
      </c>
      <c r="L22">
        <v>2.6</v>
      </c>
      <c r="M22" s="1">
        <v>45366</v>
      </c>
      <c r="N22" t="s">
        <v>21</v>
      </c>
      <c r="O22">
        <v>7247</v>
      </c>
      <c r="P22">
        <v>80</v>
      </c>
    </row>
    <row r="23" spans="1:16" x14ac:dyDescent="0.3">
      <c r="A23" t="s">
        <v>615</v>
      </c>
      <c r="B23" t="s">
        <v>616</v>
      </c>
      <c r="C23" t="s">
        <v>282</v>
      </c>
      <c r="D23" t="s">
        <v>606</v>
      </c>
      <c r="E23" t="s">
        <v>617</v>
      </c>
      <c r="F23">
        <v>20436</v>
      </c>
      <c r="G23">
        <v>20</v>
      </c>
      <c r="H23">
        <v>987</v>
      </c>
      <c r="I23">
        <v>6</v>
      </c>
      <c r="J23" t="s">
        <v>565</v>
      </c>
      <c r="K23" t="s">
        <v>21</v>
      </c>
      <c r="L23">
        <v>4.7</v>
      </c>
      <c r="M23" s="1">
        <v>44797</v>
      </c>
      <c r="N23" t="s">
        <v>21</v>
      </c>
      <c r="O23">
        <v>2634</v>
      </c>
      <c r="P23">
        <v>111</v>
      </c>
    </row>
    <row r="24" spans="1:16" x14ac:dyDescent="0.3">
      <c r="A24" t="s">
        <v>220</v>
      </c>
      <c r="B24" t="s">
        <v>618</v>
      </c>
      <c r="C24" t="s">
        <v>282</v>
      </c>
      <c r="D24" t="s">
        <v>606</v>
      </c>
      <c r="E24" t="s">
        <v>619</v>
      </c>
      <c r="F24">
        <v>19394</v>
      </c>
      <c r="G24">
        <v>18</v>
      </c>
      <c r="H24">
        <v>891</v>
      </c>
      <c r="I24">
        <v>12</v>
      </c>
      <c r="J24" t="s">
        <v>574</v>
      </c>
      <c r="K24" t="s">
        <v>21</v>
      </c>
      <c r="L24">
        <v>4.5</v>
      </c>
      <c r="M24" s="1">
        <v>44892</v>
      </c>
      <c r="N24" t="s">
        <v>21</v>
      </c>
      <c r="O24">
        <v>6547</v>
      </c>
      <c r="P24">
        <v>14</v>
      </c>
    </row>
    <row r="25" spans="1:16" x14ac:dyDescent="0.3">
      <c r="A25" t="s">
        <v>244</v>
      </c>
      <c r="B25" t="s">
        <v>620</v>
      </c>
      <c r="C25" t="s">
        <v>282</v>
      </c>
      <c r="D25" t="s">
        <v>602</v>
      </c>
      <c r="E25" t="s">
        <v>621</v>
      </c>
      <c r="F25">
        <v>43565</v>
      </c>
      <c r="G25">
        <v>26</v>
      </c>
      <c r="H25">
        <v>879</v>
      </c>
      <c r="I25">
        <v>36</v>
      </c>
      <c r="J25" t="s">
        <v>560</v>
      </c>
      <c r="K25" t="s">
        <v>21</v>
      </c>
      <c r="L25">
        <v>4.7</v>
      </c>
      <c r="M25" s="1">
        <v>45291</v>
      </c>
      <c r="N25" t="s">
        <v>20</v>
      </c>
      <c r="O25">
        <v>2122</v>
      </c>
      <c r="P25">
        <v>128</v>
      </c>
    </row>
    <row r="26" spans="1:16" x14ac:dyDescent="0.3">
      <c r="A26" t="s">
        <v>622</v>
      </c>
      <c r="B26" t="s">
        <v>623</v>
      </c>
      <c r="C26" t="s">
        <v>288</v>
      </c>
      <c r="D26" t="s">
        <v>606</v>
      </c>
      <c r="E26" t="s">
        <v>624</v>
      </c>
      <c r="F26">
        <v>38167</v>
      </c>
      <c r="G26">
        <v>12</v>
      </c>
      <c r="H26">
        <v>764</v>
      </c>
      <c r="I26">
        <v>6</v>
      </c>
      <c r="J26" t="s">
        <v>570</v>
      </c>
      <c r="K26" t="s">
        <v>20</v>
      </c>
      <c r="L26">
        <v>4.4000000000000004</v>
      </c>
      <c r="M26" s="1">
        <v>45300</v>
      </c>
      <c r="N26" t="s">
        <v>20</v>
      </c>
      <c r="O26">
        <v>8270</v>
      </c>
      <c r="P26">
        <v>137</v>
      </c>
    </row>
    <row r="27" spans="1:16" x14ac:dyDescent="0.3">
      <c r="A27" t="s">
        <v>625</v>
      </c>
      <c r="B27" t="s">
        <v>626</v>
      </c>
      <c r="C27" t="s">
        <v>288</v>
      </c>
      <c r="D27" t="s">
        <v>572</v>
      </c>
      <c r="E27" t="s">
        <v>627</v>
      </c>
      <c r="F27">
        <v>4294</v>
      </c>
      <c r="G27">
        <v>6</v>
      </c>
      <c r="H27">
        <v>332</v>
      </c>
      <c r="I27">
        <v>6</v>
      </c>
      <c r="J27" t="s">
        <v>560</v>
      </c>
      <c r="K27" t="s">
        <v>21</v>
      </c>
      <c r="L27">
        <v>3.4</v>
      </c>
      <c r="M27" s="1">
        <v>45841</v>
      </c>
      <c r="N27" t="s">
        <v>20</v>
      </c>
      <c r="O27">
        <v>5001</v>
      </c>
      <c r="P27">
        <v>94</v>
      </c>
    </row>
    <row r="28" spans="1:16" x14ac:dyDescent="0.3">
      <c r="A28" t="s">
        <v>24</v>
      </c>
      <c r="B28" t="s">
        <v>628</v>
      </c>
      <c r="C28" t="s">
        <v>282</v>
      </c>
      <c r="D28" t="s">
        <v>606</v>
      </c>
      <c r="E28" t="s">
        <v>629</v>
      </c>
      <c r="F28">
        <v>24100</v>
      </c>
      <c r="G28">
        <v>10</v>
      </c>
      <c r="H28">
        <v>179</v>
      </c>
      <c r="I28">
        <v>6</v>
      </c>
      <c r="J28" t="s">
        <v>570</v>
      </c>
      <c r="K28" t="s">
        <v>20</v>
      </c>
      <c r="L28">
        <v>3.7</v>
      </c>
      <c r="M28" s="1">
        <v>44828</v>
      </c>
      <c r="N28" t="s">
        <v>20</v>
      </c>
      <c r="O28">
        <v>4805</v>
      </c>
      <c r="P28">
        <v>174</v>
      </c>
    </row>
    <row r="29" spans="1:16" x14ac:dyDescent="0.3">
      <c r="A29" t="s">
        <v>630</v>
      </c>
      <c r="B29" t="s">
        <v>631</v>
      </c>
      <c r="C29" t="s">
        <v>282</v>
      </c>
      <c r="D29" t="s">
        <v>572</v>
      </c>
      <c r="E29" t="s">
        <v>632</v>
      </c>
      <c r="F29">
        <v>60736</v>
      </c>
      <c r="G29">
        <v>13</v>
      </c>
      <c r="H29">
        <v>682</v>
      </c>
      <c r="I29">
        <v>6</v>
      </c>
      <c r="J29" t="s">
        <v>570</v>
      </c>
      <c r="K29" t="s">
        <v>21</v>
      </c>
      <c r="L29">
        <v>4.2</v>
      </c>
      <c r="M29" s="1">
        <v>45765</v>
      </c>
      <c r="N29" t="s">
        <v>20</v>
      </c>
      <c r="O29">
        <v>2211</v>
      </c>
      <c r="P29">
        <v>171</v>
      </c>
    </row>
    <row r="30" spans="1:16" x14ac:dyDescent="0.3">
      <c r="A30" t="s">
        <v>232</v>
      </c>
      <c r="B30" t="s">
        <v>633</v>
      </c>
      <c r="C30" t="s">
        <v>282</v>
      </c>
      <c r="D30" t="s">
        <v>558</v>
      </c>
      <c r="E30" t="s">
        <v>634</v>
      </c>
      <c r="F30">
        <v>39710</v>
      </c>
      <c r="G30">
        <v>25</v>
      </c>
      <c r="H30">
        <v>985</v>
      </c>
      <c r="I30">
        <v>36</v>
      </c>
      <c r="J30" t="s">
        <v>560</v>
      </c>
      <c r="K30" t="s">
        <v>21</v>
      </c>
      <c r="L30">
        <v>4.5999999999999996</v>
      </c>
      <c r="M30" s="1">
        <v>45030</v>
      </c>
      <c r="N30" t="s">
        <v>20</v>
      </c>
      <c r="O30">
        <v>7303</v>
      </c>
      <c r="P30">
        <v>44</v>
      </c>
    </row>
    <row r="31" spans="1:16" x14ac:dyDescent="0.3">
      <c r="A31" t="s">
        <v>147</v>
      </c>
      <c r="B31" t="s">
        <v>635</v>
      </c>
      <c r="C31" t="s">
        <v>282</v>
      </c>
      <c r="D31" t="s">
        <v>563</v>
      </c>
      <c r="E31" t="s">
        <v>636</v>
      </c>
      <c r="F31">
        <v>50486</v>
      </c>
      <c r="G31">
        <v>23</v>
      </c>
      <c r="H31">
        <v>367</v>
      </c>
      <c r="I31">
        <v>24</v>
      </c>
      <c r="J31" t="s">
        <v>560</v>
      </c>
      <c r="K31" t="s">
        <v>20</v>
      </c>
      <c r="L31">
        <v>4.9000000000000004</v>
      </c>
      <c r="M31" s="1">
        <v>45421</v>
      </c>
      <c r="N31" t="s">
        <v>21</v>
      </c>
      <c r="O31">
        <v>5498</v>
      </c>
      <c r="P31">
        <v>70</v>
      </c>
    </row>
    <row r="32" spans="1:16" x14ac:dyDescent="0.3">
      <c r="A32" t="s">
        <v>637</v>
      </c>
      <c r="B32" t="s">
        <v>638</v>
      </c>
      <c r="C32" t="s">
        <v>296</v>
      </c>
      <c r="D32" t="s">
        <v>606</v>
      </c>
      <c r="E32" t="s">
        <v>639</v>
      </c>
      <c r="F32">
        <v>98105</v>
      </c>
      <c r="G32">
        <v>6</v>
      </c>
      <c r="H32">
        <v>932</v>
      </c>
      <c r="I32">
        <v>36</v>
      </c>
      <c r="J32" t="s">
        <v>560</v>
      </c>
      <c r="K32" t="s">
        <v>20</v>
      </c>
      <c r="L32">
        <v>4</v>
      </c>
      <c r="M32" s="1">
        <v>45045</v>
      </c>
      <c r="N32" t="s">
        <v>21</v>
      </c>
      <c r="O32">
        <v>4589</v>
      </c>
      <c r="P32">
        <v>74</v>
      </c>
    </row>
    <row r="33" spans="1:16" x14ac:dyDescent="0.3">
      <c r="A33" t="s">
        <v>27</v>
      </c>
      <c r="B33" t="s">
        <v>640</v>
      </c>
      <c r="C33" t="s">
        <v>288</v>
      </c>
      <c r="D33" t="s">
        <v>572</v>
      </c>
      <c r="E33" t="s">
        <v>641</v>
      </c>
      <c r="F33">
        <v>89335</v>
      </c>
      <c r="G33">
        <v>29</v>
      </c>
      <c r="H33">
        <v>738</v>
      </c>
      <c r="I33">
        <v>12</v>
      </c>
      <c r="J33" t="s">
        <v>574</v>
      </c>
      <c r="K33" t="s">
        <v>20</v>
      </c>
      <c r="L33">
        <v>3.3</v>
      </c>
      <c r="M33" s="1">
        <v>45712</v>
      </c>
      <c r="N33" t="s">
        <v>21</v>
      </c>
      <c r="O33">
        <v>1547</v>
      </c>
      <c r="P33">
        <v>40</v>
      </c>
    </row>
    <row r="34" spans="1:16" x14ac:dyDescent="0.3">
      <c r="A34" t="s">
        <v>130</v>
      </c>
      <c r="B34" t="s">
        <v>642</v>
      </c>
      <c r="C34" t="s">
        <v>276</v>
      </c>
      <c r="D34" t="s">
        <v>563</v>
      </c>
      <c r="E34" t="s">
        <v>643</v>
      </c>
      <c r="F34">
        <v>12313</v>
      </c>
      <c r="G34">
        <v>14</v>
      </c>
      <c r="H34">
        <v>334</v>
      </c>
      <c r="I34">
        <v>36</v>
      </c>
      <c r="J34" t="s">
        <v>565</v>
      </c>
      <c r="K34" t="s">
        <v>20</v>
      </c>
      <c r="L34">
        <v>2.8</v>
      </c>
      <c r="M34" s="1">
        <v>44765</v>
      </c>
      <c r="N34" t="s">
        <v>21</v>
      </c>
      <c r="O34">
        <v>9698</v>
      </c>
      <c r="P34">
        <v>190</v>
      </c>
    </row>
    <row r="35" spans="1:16" x14ac:dyDescent="0.3">
      <c r="A35" t="s">
        <v>53</v>
      </c>
      <c r="B35" t="s">
        <v>644</v>
      </c>
      <c r="C35" t="s">
        <v>276</v>
      </c>
      <c r="D35" t="s">
        <v>572</v>
      </c>
      <c r="E35" t="s">
        <v>645</v>
      </c>
      <c r="F35">
        <v>63656</v>
      </c>
      <c r="G35">
        <v>30</v>
      </c>
      <c r="H35">
        <v>302</v>
      </c>
      <c r="I35">
        <v>24</v>
      </c>
      <c r="J35" t="s">
        <v>574</v>
      </c>
      <c r="K35" t="s">
        <v>21</v>
      </c>
      <c r="L35">
        <v>4.9000000000000004</v>
      </c>
      <c r="M35" s="1">
        <v>45852</v>
      </c>
      <c r="N35" t="s">
        <v>20</v>
      </c>
      <c r="O35">
        <v>4697</v>
      </c>
      <c r="P35">
        <v>23</v>
      </c>
    </row>
    <row r="36" spans="1:16" x14ac:dyDescent="0.3">
      <c r="A36" t="s">
        <v>212</v>
      </c>
      <c r="B36" t="s">
        <v>557</v>
      </c>
      <c r="C36" t="s">
        <v>282</v>
      </c>
      <c r="D36" t="s">
        <v>572</v>
      </c>
      <c r="E36" t="s">
        <v>646</v>
      </c>
      <c r="F36">
        <v>12336</v>
      </c>
      <c r="G36">
        <v>30</v>
      </c>
      <c r="H36">
        <v>404</v>
      </c>
      <c r="I36">
        <v>6</v>
      </c>
      <c r="J36" t="s">
        <v>560</v>
      </c>
      <c r="K36" t="s">
        <v>20</v>
      </c>
      <c r="L36">
        <v>3.6</v>
      </c>
      <c r="M36" s="1">
        <v>45327</v>
      </c>
      <c r="N36" t="s">
        <v>21</v>
      </c>
      <c r="O36">
        <v>7243</v>
      </c>
      <c r="P36">
        <v>136</v>
      </c>
    </row>
    <row r="37" spans="1:16" x14ac:dyDescent="0.3">
      <c r="A37" t="s">
        <v>142</v>
      </c>
      <c r="B37" t="s">
        <v>647</v>
      </c>
      <c r="C37" t="s">
        <v>276</v>
      </c>
      <c r="D37" t="s">
        <v>606</v>
      </c>
      <c r="E37" t="s">
        <v>648</v>
      </c>
      <c r="F37">
        <v>31147</v>
      </c>
      <c r="G37">
        <v>20</v>
      </c>
      <c r="H37">
        <v>25</v>
      </c>
      <c r="I37">
        <v>24</v>
      </c>
      <c r="J37" t="s">
        <v>565</v>
      </c>
      <c r="K37" t="s">
        <v>20</v>
      </c>
      <c r="L37">
        <v>4.0999999999999996</v>
      </c>
      <c r="M37" s="1">
        <v>45166</v>
      </c>
      <c r="N37" t="s">
        <v>21</v>
      </c>
      <c r="O37">
        <v>5952</v>
      </c>
      <c r="P37">
        <v>200</v>
      </c>
    </row>
    <row r="38" spans="1:16" x14ac:dyDescent="0.3">
      <c r="A38" t="s">
        <v>49</v>
      </c>
      <c r="B38" t="s">
        <v>649</v>
      </c>
      <c r="C38" t="s">
        <v>282</v>
      </c>
      <c r="D38" t="s">
        <v>563</v>
      </c>
      <c r="E38" t="s">
        <v>650</v>
      </c>
      <c r="F38">
        <v>6443</v>
      </c>
      <c r="G38">
        <v>6</v>
      </c>
      <c r="H38">
        <v>311</v>
      </c>
      <c r="I38">
        <v>36</v>
      </c>
      <c r="J38" t="s">
        <v>574</v>
      </c>
      <c r="K38" t="s">
        <v>20</v>
      </c>
      <c r="L38">
        <v>3.1</v>
      </c>
      <c r="M38" s="1">
        <v>45686</v>
      </c>
      <c r="N38" t="s">
        <v>20</v>
      </c>
      <c r="O38">
        <v>7368</v>
      </c>
      <c r="P38">
        <v>15</v>
      </c>
    </row>
    <row r="39" spans="1:16" x14ac:dyDescent="0.3">
      <c r="A39" t="s">
        <v>224</v>
      </c>
      <c r="B39" t="s">
        <v>651</v>
      </c>
      <c r="C39" t="s">
        <v>282</v>
      </c>
      <c r="D39" t="s">
        <v>606</v>
      </c>
      <c r="E39" t="s">
        <v>652</v>
      </c>
      <c r="F39">
        <v>97904</v>
      </c>
      <c r="G39">
        <v>27</v>
      </c>
      <c r="H39">
        <v>968</v>
      </c>
      <c r="I39">
        <v>36</v>
      </c>
      <c r="J39" t="s">
        <v>565</v>
      </c>
      <c r="K39" t="s">
        <v>21</v>
      </c>
      <c r="L39">
        <v>4.0999999999999996</v>
      </c>
      <c r="M39" s="1">
        <v>45305</v>
      </c>
      <c r="N39" t="s">
        <v>21</v>
      </c>
      <c r="O39">
        <v>7687</v>
      </c>
      <c r="P39">
        <v>181</v>
      </c>
    </row>
    <row r="40" spans="1:16" x14ac:dyDescent="0.3">
      <c r="A40" t="s">
        <v>111</v>
      </c>
      <c r="B40" t="s">
        <v>653</v>
      </c>
      <c r="C40" t="s">
        <v>276</v>
      </c>
      <c r="D40" t="s">
        <v>606</v>
      </c>
      <c r="E40" t="s">
        <v>654</v>
      </c>
      <c r="F40">
        <v>49066</v>
      </c>
      <c r="G40">
        <v>11</v>
      </c>
      <c r="H40">
        <v>454</v>
      </c>
      <c r="I40">
        <v>36</v>
      </c>
      <c r="J40" t="s">
        <v>565</v>
      </c>
      <c r="K40" t="s">
        <v>21</v>
      </c>
      <c r="L40">
        <v>2.7</v>
      </c>
      <c r="M40" s="1">
        <v>45803</v>
      </c>
      <c r="N40" t="s">
        <v>21</v>
      </c>
      <c r="O40">
        <v>9921</v>
      </c>
      <c r="P40">
        <v>191</v>
      </c>
    </row>
    <row r="41" spans="1:16" x14ac:dyDescent="0.3">
      <c r="A41" t="s">
        <v>655</v>
      </c>
      <c r="B41" t="s">
        <v>568</v>
      </c>
      <c r="C41" t="s">
        <v>276</v>
      </c>
      <c r="D41" t="s">
        <v>588</v>
      </c>
      <c r="E41" t="s">
        <v>656</v>
      </c>
      <c r="F41">
        <v>36660</v>
      </c>
      <c r="G41">
        <v>11</v>
      </c>
      <c r="H41">
        <v>991</v>
      </c>
      <c r="I41">
        <v>6</v>
      </c>
      <c r="J41" t="s">
        <v>570</v>
      </c>
      <c r="K41" t="s">
        <v>20</v>
      </c>
      <c r="L41">
        <v>4.2</v>
      </c>
      <c r="M41" s="1">
        <v>45233</v>
      </c>
      <c r="N41" t="s">
        <v>20</v>
      </c>
      <c r="O41">
        <v>1829</v>
      </c>
      <c r="P41">
        <v>35</v>
      </c>
    </row>
    <row r="42" spans="1:16" x14ac:dyDescent="0.3">
      <c r="A42" t="s">
        <v>64</v>
      </c>
      <c r="B42" t="s">
        <v>657</v>
      </c>
      <c r="C42" t="s">
        <v>276</v>
      </c>
      <c r="D42" t="s">
        <v>563</v>
      </c>
      <c r="E42" t="s">
        <v>658</v>
      </c>
      <c r="F42">
        <v>74500</v>
      </c>
      <c r="G42">
        <v>11</v>
      </c>
      <c r="H42">
        <v>70</v>
      </c>
      <c r="I42">
        <v>12</v>
      </c>
      <c r="J42" t="s">
        <v>565</v>
      </c>
      <c r="K42" t="s">
        <v>20</v>
      </c>
      <c r="L42">
        <v>3.3</v>
      </c>
      <c r="M42" s="1">
        <v>44978</v>
      </c>
      <c r="N42" t="s">
        <v>20</v>
      </c>
      <c r="O42">
        <v>1047</v>
      </c>
      <c r="P42">
        <v>26</v>
      </c>
    </row>
    <row r="43" spans="1:16" x14ac:dyDescent="0.3">
      <c r="A43" t="s">
        <v>79</v>
      </c>
      <c r="B43" t="s">
        <v>659</v>
      </c>
      <c r="C43" t="s">
        <v>276</v>
      </c>
      <c r="D43" t="s">
        <v>563</v>
      </c>
      <c r="E43" t="s">
        <v>660</v>
      </c>
      <c r="F43">
        <v>71307</v>
      </c>
      <c r="G43">
        <v>13</v>
      </c>
      <c r="H43">
        <v>817</v>
      </c>
      <c r="I43">
        <v>12</v>
      </c>
      <c r="J43" t="s">
        <v>574</v>
      </c>
      <c r="K43" t="s">
        <v>20</v>
      </c>
      <c r="L43">
        <v>2.8</v>
      </c>
      <c r="M43" s="1">
        <v>45651</v>
      </c>
      <c r="N43" t="s">
        <v>21</v>
      </c>
      <c r="O43">
        <v>4899</v>
      </c>
      <c r="P43">
        <v>140</v>
      </c>
    </row>
    <row r="44" spans="1:16" x14ac:dyDescent="0.3">
      <c r="A44" t="s">
        <v>160</v>
      </c>
      <c r="B44" t="s">
        <v>661</v>
      </c>
      <c r="C44" t="s">
        <v>276</v>
      </c>
      <c r="D44" t="s">
        <v>563</v>
      </c>
      <c r="E44" t="s">
        <v>662</v>
      </c>
      <c r="F44">
        <v>35282</v>
      </c>
      <c r="G44">
        <v>6</v>
      </c>
      <c r="H44">
        <v>129</v>
      </c>
      <c r="I44">
        <v>36</v>
      </c>
      <c r="J44" t="s">
        <v>574</v>
      </c>
      <c r="K44" t="s">
        <v>20</v>
      </c>
      <c r="L44">
        <v>3.7</v>
      </c>
      <c r="M44" s="1">
        <v>45746</v>
      </c>
      <c r="N44" t="s">
        <v>21</v>
      </c>
      <c r="O44">
        <v>9409</v>
      </c>
      <c r="P44">
        <v>32</v>
      </c>
    </row>
    <row r="45" spans="1:16" x14ac:dyDescent="0.3">
      <c r="A45" t="s">
        <v>238</v>
      </c>
      <c r="B45" t="s">
        <v>663</v>
      </c>
      <c r="C45" t="s">
        <v>296</v>
      </c>
      <c r="D45" t="s">
        <v>558</v>
      </c>
      <c r="E45" t="s">
        <v>664</v>
      </c>
      <c r="F45">
        <v>29538</v>
      </c>
      <c r="G45">
        <v>24</v>
      </c>
      <c r="H45">
        <v>44</v>
      </c>
      <c r="I45">
        <v>24</v>
      </c>
      <c r="J45" t="s">
        <v>570</v>
      </c>
      <c r="K45" t="s">
        <v>20</v>
      </c>
      <c r="L45">
        <v>2.7</v>
      </c>
      <c r="M45" s="1">
        <v>45207</v>
      </c>
      <c r="N45" t="s">
        <v>21</v>
      </c>
      <c r="O45">
        <v>7581</v>
      </c>
      <c r="P45">
        <v>131</v>
      </c>
    </row>
    <row r="46" spans="1:16" x14ac:dyDescent="0.3">
      <c r="A46" t="s">
        <v>665</v>
      </c>
      <c r="B46" t="s">
        <v>666</v>
      </c>
      <c r="C46" t="s">
        <v>282</v>
      </c>
      <c r="D46" t="s">
        <v>602</v>
      </c>
      <c r="E46" t="s">
        <v>667</v>
      </c>
      <c r="F46">
        <v>64760</v>
      </c>
      <c r="G46">
        <v>27</v>
      </c>
      <c r="H46">
        <v>931</v>
      </c>
      <c r="I46">
        <v>36</v>
      </c>
      <c r="J46" t="s">
        <v>574</v>
      </c>
      <c r="K46" t="s">
        <v>20</v>
      </c>
      <c r="L46">
        <v>3.3</v>
      </c>
      <c r="M46" s="1">
        <v>45721</v>
      </c>
      <c r="N46" t="s">
        <v>20</v>
      </c>
      <c r="O46">
        <v>2077</v>
      </c>
      <c r="P46">
        <v>189</v>
      </c>
    </row>
    <row r="47" spans="1:16" x14ac:dyDescent="0.3">
      <c r="A47" t="s">
        <v>668</v>
      </c>
      <c r="B47" t="s">
        <v>669</v>
      </c>
      <c r="C47" t="s">
        <v>288</v>
      </c>
      <c r="D47" t="s">
        <v>558</v>
      </c>
      <c r="E47" t="s">
        <v>670</v>
      </c>
      <c r="F47">
        <v>83478</v>
      </c>
      <c r="G47">
        <v>23</v>
      </c>
      <c r="H47">
        <v>561</v>
      </c>
      <c r="I47">
        <v>24</v>
      </c>
      <c r="J47" t="s">
        <v>570</v>
      </c>
      <c r="K47" t="s">
        <v>21</v>
      </c>
      <c r="L47">
        <v>3.6</v>
      </c>
      <c r="M47" s="1">
        <v>44971</v>
      </c>
      <c r="N47" t="s">
        <v>21</v>
      </c>
      <c r="O47">
        <v>2625</v>
      </c>
      <c r="P47">
        <v>65</v>
      </c>
    </row>
    <row r="48" spans="1:16" x14ac:dyDescent="0.3">
      <c r="A48" t="s">
        <v>222</v>
      </c>
      <c r="B48" t="s">
        <v>671</v>
      </c>
      <c r="C48" t="s">
        <v>296</v>
      </c>
      <c r="D48" t="s">
        <v>606</v>
      </c>
      <c r="E48" t="s">
        <v>672</v>
      </c>
      <c r="F48">
        <v>72764</v>
      </c>
      <c r="G48">
        <v>28</v>
      </c>
      <c r="H48">
        <v>886</v>
      </c>
      <c r="I48">
        <v>12</v>
      </c>
      <c r="J48" t="s">
        <v>570</v>
      </c>
      <c r="K48" t="s">
        <v>21</v>
      </c>
      <c r="L48">
        <v>4.7</v>
      </c>
      <c r="M48" s="1">
        <v>45394</v>
      </c>
      <c r="N48" t="s">
        <v>21</v>
      </c>
      <c r="O48">
        <v>6554</v>
      </c>
      <c r="P48">
        <v>21</v>
      </c>
    </row>
    <row r="49" spans="1:16" x14ac:dyDescent="0.3">
      <c r="A49" t="s">
        <v>165</v>
      </c>
      <c r="B49" t="s">
        <v>673</v>
      </c>
      <c r="C49" t="s">
        <v>282</v>
      </c>
      <c r="D49" t="s">
        <v>588</v>
      </c>
      <c r="E49" t="s">
        <v>674</v>
      </c>
      <c r="F49">
        <v>96131</v>
      </c>
      <c r="G49">
        <v>8</v>
      </c>
      <c r="H49">
        <v>320</v>
      </c>
      <c r="I49">
        <v>36</v>
      </c>
      <c r="J49" t="s">
        <v>560</v>
      </c>
      <c r="K49" t="s">
        <v>21</v>
      </c>
      <c r="L49">
        <v>3.4</v>
      </c>
      <c r="M49" s="1">
        <v>45518</v>
      </c>
      <c r="N49" t="s">
        <v>20</v>
      </c>
      <c r="O49">
        <v>8771</v>
      </c>
      <c r="P49">
        <v>22</v>
      </c>
    </row>
    <row r="50" spans="1:16" x14ac:dyDescent="0.3">
      <c r="A50" t="s">
        <v>135</v>
      </c>
      <c r="B50" t="s">
        <v>675</v>
      </c>
      <c r="C50" t="s">
        <v>296</v>
      </c>
      <c r="D50" t="s">
        <v>602</v>
      </c>
      <c r="E50" t="s">
        <v>676</v>
      </c>
      <c r="F50">
        <v>12719</v>
      </c>
      <c r="G50">
        <v>18</v>
      </c>
      <c r="H50">
        <v>98</v>
      </c>
      <c r="I50">
        <v>24</v>
      </c>
      <c r="J50" t="s">
        <v>565</v>
      </c>
      <c r="K50" t="s">
        <v>20</v>
      </c>
      <c r="L50">
        <v>4</v>
      </c>
      <c r="M50" s="1">
        <v>45212</v>
      </c>
      <c r="N50" t="s">
        <v>21</v>
      </c>
      <c r="O50">
        <v>3003</v>
      </c>
      <c r="P50">
        <v>162</v>
      </c>
    </row>
    <row r="51" spans="1:16" x14ac:dyDescent="0.3">
      <c r="A51" t="s">
        <v>203</v>
      </c>
      <c r="B51" t="s">
        <v>677</v>
      </c>
      <c r="C51" t="s">
        <v>282</v>
      </c>
      <c r="D51" t="s">
        <v>606</v>
      </c>
      <c r="E51" t="s">
        <v>678</v>
      </c>
      <c r="F51">
        <v>98841</v>
      </c>
      <c r="G51">
        <v>18</v>
      </c>
      <c r="H51">
        <v>888</v>
      </c>
      <c r="I51">
        <v>6</v>
      </c>
      <c r="J51" t="s">
        <v>560</v>
      </c>
      <c r="K51" t="s">
        <v>21</v>
      </c>
      <c r="L51">
        <v>3.4</v>
      </c>
      <c r="M51" s="1">
        <v>45207</v>
      </c>
      <c r="N51" t="s">
        <v>20</v>
      </c>
      <c r="O51">
        <v>3536</v>
      </c>
      <c r="P51">
        <v>40</v>
      </c>
    </row>
    <row r="52" spans="1:16" x14ac:dyDescent="0.3">
      <c r="A52" t="s">
        <v>58</v>
      </c>
      <c r="B52" t="s">
        <v>679</v>
      </c>
      <c r="C52" t="s">
        <v>282</v>
      </c>
      <c r="D52" t="s">
        <v>602</v>
      </c>
      <c r="E52" t="s">
        <v>680</v>
      </c>
      <c r="F52">
        <v>46390</v>
      </c>
      <c r="G52">
        <v>22</v>
      </c>
      <c r="H52">
        <v>376</v>
      </c>
      <c r="I52">
        <v>6</v>
      </c>
      <c r="J52" t="s">
        <v>560</v>
      </c>
      <c r="K52" t="s">
        <v>20</v>
      </c>
      <c r="L52">
        <v>4.5</v>
      </c>
      <c r="M52" s="1">
        <v>44934</v>
      </c>
      <c r="N52" t="s">
        <v>20</v>
      </c>
      <c r="O52">
        <v>5382</v>
      </c>
      <c r="P52">
        <v>51</v>
      </c>
    </row>
    <row r="53" spans="1:16" x14ac:dyDescent="0.3">
      <c r="A53" t="s">
        <v>183</v>
      </c>
      <c r="B53" t="s">
        <v>681</v>
      </c>
      <c r="C53" t="s">
        <v>296</v>
      </c>
      <c r="D53" t="s">
        <v>572</v>
      </c>
      <c r="E53" t="s">
        <v>682</v>
      </c>
      <c r="F53">
        <v>92604</v>
      </c>
      <c r="G53">
        <v>29</v>
      </c>
      <c r="H53">
        <v>316</v>
      </c>
      <c r="I53">
        <v>24</v>
      </c>
      <c r="J53" t="s">
        <v>560</v>
      </c>
      <c r="K53" t="s">
        <v>20</v>
      </c>
      <c r="L53">
        <v>3</v>
      </c>
      <c r="M53" s="1">
        <v>45328</v>
      </c>
      <c r="N53" t="s">
        <v>20</v>
      </c>
      <c r="O53">
        <v>7567</v>
      </c>
      <c r="P53">
        <v>35</v>
      </c>
    </row>
    <row r="54" spans="1:16" x14ac:dyDescent="0.3">
      <c r="A54" t="s">
        <v>76</v>
      </c>
      <c r="B54" t="s">
        <v>683</v>
      </c>
      <c r="C54" t="s">
        <v>296</v>
      </c>
      <c r="D54" t="s">
        <v>606</v>
      </c>
      <c r="E54" t="s">
        <v>684</v>
      </c>
      <c r="F54">
        <v>83491</v>
      </c>
      <c r="G54">
        <v>5</v>
      </c>
      <c r="H54">
        <v>93</v>
      </c>
      <c r="I54">
        <v>12</v>
      </c>
      <c r="J54" t="s">
        <v>570</v>
      </c>
      <c r="K54" t="s">
        <v>21</v>
      </c>
      <c r="L54">
        <v>3.6</v>
      </c>
      <c r="M54" s="1">
        <v>45098</v>
      </c>
      <c r="N54" t="s">
        <v>20</v>
      </c>
      <c r="O54">
        <v>7063</v>
      </c>
      <c r="P54">
        <v>197</v>
      </c>
    </row>
    <row r="55" spans="1:16" x14ac:dyDescent="0.3">
      <c r="A55" t="s">
        <v>153</v>
      </c>
      <c r="B55" t="s">
        <v>685</v>
      </c>
      <c r="C55" t="s">
        <v>276</v>
      </c>
      <c r="D55" t="s">
        <v>572</v>
      </c>
      <c r="E55" t="s">
        <v>686</v>
      </c>
      <c r="F55">
        <v>74895</v>
      </c>
      <c r="G55">
        <v>24</v>
      </c>
      <c r="H55">
        <v>86</v>
      </c>
      <c r="I55">
        <v>6</v>
      </c>
      <c r="J55" t="s">
        <v>565</v>
      </c>
      <c r="K55" t="s">
        <v>20</v>
      </c>
      <c r="L55">
        <v>4.4000000000000004</v>
      </c>
      <c r="M55" s="1">
        <v>44809</v>
      </c>
      <c r="N55" t="s">
        <v>20</v>
      </c>
      <c r="O55">
        <v>2337</v>
      </c>
      <c r="P55">
        <v>32</v>
      </c>
    </row>
    <row r="56" spans="1:16" x14ac:dyDescent="0.3">
      <c r="A56" t="s">
        <v>226</v>
      </c>
      <c r="B56" t="s">
        <v>687</v>
      </c>
      <c r="C56" t="s">
        <v>276</v>
      </c>
      <c r="D56" t="s">
        <v>606</v>
      </c>
      <c r="E56" t="s">
        <v>688</v>
      </c>
      <c r="F56">
        <v>56076</v>
      </c>
      <c r="G56">
        <v>20</v>
      </c>
      <c r="H56">
        <v>621</v>
      </c>
      <c r="I56">
        <v>36</v>
      </c>
      <c r="J56" t="s">
        <v>570</v>
      </c>
      <c r="K56" t="s">
        <v>21</v>
      </c>
      <c r="L56">
        <v>3</v>
      </c>
      <c r="M56" s="1">
        <v>45441</v>
      </c>
      <c r="N56" t="s">
        <v>20</v>
      </c>
      <c r="O56">
        <v>6656</v>
      </c>
      <c r="P56">
        <v>109</v>
      </c>
    </row>
    <row r="57" spans="1:16" x14ac:dyDescent="0.3">
      <c r="A57" t="s">
        <v>689</v>
      </c>
      <c r="B57" t="s">
        <v>690</v>
      </c>
      <c r="C57" t="s">
        <v>282</v>
      </c>
      <c r="D57" t="s">
        <v>572</v>
      </c>
      <c r="E57" t="s">
        <v>691</v>
      </c>
      <c r="F57">
        <v>89395</v>
      </c>
      <c r="G57">
        <v>26</v>
      </c>
      <c r="H57">
        <v>607</v>
      </c>
      <c r="I57">
        <v>36</v>
      </c>
      <c r="J57" t="s">
        <v>560</v>
      </c>
      <c r="K57" t="s">
        <v>20</v>
      </c>
      <c r="L57">
        <v>3.1</v>
      </c>
      <c r="M57" s="1">
        <v>45672</v>
      </c>
      <c r="N57" t="s">
        <v>20</v>
      </c>
      <c r="O57">
        <v>1126</v>
      </c>
      <c r="P57">
        <v>184</v>
      </c>
    </row>
    <row r="58" spans="1:16" x14ac:dyDescent="0.3">
      <c r="A58" t="s">
        <v>692</v>
      </c>
      <c r="B58" t="s">
        <v>693</v>
      </c>
      <c r="C58" t="s">
        <v>288</v>
      </c>
      <c r="D58" t="s">
        <v>563</v>
      </c>
      <c r="E58" t="s">
        <v>694</v>
      </c>
      <c r="F58">
        <v>18487</v>
      </c>
      <c r="G58">
        <v>29</v>
      </c>
      <c r="H58">
        <v>261</v>
      </c>
      <c r="I58">
        <v>24</v>
      </c>
      <c r="J58" t="s">
        <v>560</v>
      </c>
      <c r="K58" t="s">
        <v>20</v>
      </c>
      <c r="L58">
        <v>2.5</v>
      </c>
      <c r="M58" s="1">
        <v>45716</v>
      </c>
      <c r="N58" t="s">
        <v>21</v>
      </c>
      <c r="O58">
        <v>3879</v>
      </c>
      <c r="P58">
        <v>193</v>
      </c>
    </row>
    <row r="59" spans="1:16" x14ac:dyDescent="0.3">
      <c r="A59" t="s">
        <v>37</v>
      </c>
      <c r="B59" t="s">
        <v>695</v>
      </c>
      <c r="C59" t="s">
        <v>288</v>
      </c>
      <c r="D59" t="s">
        <v>558</v>
      </c>
      <c r="E59" t="s">
        <v>696</v>
      </c>
      <c r="F59">
        <v>92731</v>
      </c>
      <c r="G59">
        <v>12</v>
      </c>
      <c r="H59">
        <v>512</v>
      </c>
      <c r="I59">
        <v>24</v>
      </c>
      <c r="J59" t="s">
        <v>574</v>
      </c>
      <c r="K59" t="s">
        <v>21</v>
      </c>
      <c r="L59">
        <v>4.7</v>
      </c>
      <c r="M59" s="1">
        <v>45644</v>
      </c>
      <c r="N59" t="s">
        <v>20</v>
      </c>
      <c r="O59">
        <v>8148</v>
      </c>
      <c r="P59">
        <v>121</v>
      </c>
    </row>
    <row r="60" spans="1:16" x14ac:dyDescent="0.3">
      <c r="A60" t="s">
        <v>102</v>
      </c>
      <c r="B60" t="s">
        <v>697</v>
      </c>
      <c r="C60" t="s">
        <v>296</v>
      </c>
      <c r="D60" t="s">
        <v>602</v>
      </c>
      <c r="E60" t="s">
        <v>698</v>
      </c>
      <c r="F60">
        <v>41533</v>
      </c>
      <c r="G60">
        <v>23</v>
      </c>
      <c r="H60">
        <v>439</v>
      </c>
      <c r="I60">
        <v>36</v>
      </c>
      <c r="J60" t="s">
        <v>570</v>
      </c>
      <c r="K60" t="s">
        <v>21</v>
      </c>
      <c r="L60">
        <v>2.8</v>
      </c>
      <c r="M60" s="1">
        <v>45261</v>
      </c>
      <c r="N60" t="s">
        <v>20</v>
      </c>
      <c r="O60">
        <v>6322</v>
      </c>
      <c r="P60">
        <v>199</v>
      </c>
    </row>
    <row r="61" spans="1:16" x14ac:dyDescent="0.3">
      <c r="A61" t="s">
        <v>30</v>
      </c>
      <c r="B61" t="s">
        <v>699</v>
      </c>
      <c r="C61" t="s">
        <v>288</v>
      </c>
      <c r="D61" t="s">
        <v>588</v>
      </c>
      <c r="E61" t="s">
        <v>700</v>
      </c>
      <c r="F61">
        <v>90888</v>
      </c>
      <c r="G61">
        <v>16</v>
      </c>
      <c r="H61">
        <v>90</v>
      </c>
      <c r="I61">
        <v>36</v>
      </c>
      <c r="J61" t="s">
        <v>574</v>
      </c>
      <c r="K61" t="s">
        <v>20</v>
      </c>
      <c r="L61">
        <v>3.6</v>
      </c>
      <c r="M61" s="1">
        <v>45558</v>
      </c>
      <c r="N61" t="s">
        <v>21</v>
      </c>
      <c r="O61">
        <v>9585</v>
      </c>
      <c r="P61">
        <v>39</v>
      </c>
    </row>
    <row r="62" spans="1:16" x14ac:dyDescent="0.3">
      <c r="A62" t="s">
        <v>96</v>
      </c>
      <c r="B62" t="s">
        <v>701</v>
      </c>
      <c r="C62" t="s">
        <v>296</v>
      </c>
      <c r="D62" t="s">
        <v>572</v>
      </c>
      <c r="E62" t="s">
        <v>702</v>
      </c>
      <c r="F62">
        <v>98254</v>
      </c>
      <c r="G62">
        <v>15</v>
      </c>
      <c r="H62">
        <v>226</v>
      </c>
      <c r="I62">
        <v>24</v>
      </c>
      <c r="J62" t="s">
        <v>565</v>
      </c>
      <c r="K62" t="s">
        <v>20</v>
      </c>
      <c r="L62">
        <v>3.8</v>
      </c>
      <c r="M62" s="1">
        <v>44851</v>
      </c>
      <c r="N62" t="s">
        <v>20</v>
      </c>
      <c r="O62">
        <v>9694</v>
      </c>
      <c r="P62">
        <v>70</v>
      </c>
    </row>
    <row r="63" spans="1:16" x14ac:dyDescent="0.3">
      <c r="A63" t="s">
        <v>109</v>
      </c>
      <c r="B63" t="s">
        <v>703</v>
      </c>
      <c r="C63" t="s">
        <v>288</v>
      </c>
      <c r="D63" t="s">
        <v>572</v>
      </c>
      <c r="E63" t="s">
        <v>704</v>
      </c>
      <c r="F63">
        <v>95839</v>
      </c>
      <c r="G63">
        <v>25</v>
      </c>
      <c r="H63">
        <v>834</v>
      </c>
      <c r="I63">
        <v>12</v>
      </c>
      <c r="J63" t="s">
        <v>565</v>
      </c>
      <c r="K63" t="s">
        <v>20</v>
      </c>
      <c r="L63">
        <v>2.9</v>
      </c>
      <c r="M63" s="1">
        <v>44986</v>
      </c>
      <c r="N63" t="s">
        <v>20</v>
      </c>
      <c r="O63">
        <v>3843</v>
      </c>
      <c r="P63">
        <v>129</v>
      </c>
    </row>
    <row r="64" spans="1:16" x14ac:dyDescent="0.3">
      <c r="A64" t="s">
        <v>171</v>
      </c>
      <c r="B64" t="s">
        <v>705</v>
      </c>
      <c r="C64" t="s">
        <v>288</v>
      </c>
      <c r="D64" t="s">
        <v>602</v>
      </c>
      <c r="E64" t="s">
        <v>706</v>
      </c>
      <c r="F64">
        <v>23718</v>
      </c>
      <c r="G64">
        <v>29</v>
      </c>
      <c r="H64">
        <v>643</v>
      </c>
      <c r="I64">
        <v>36</v>
      </c>
      <c r="J64" t="s">
        <v>570</v>
      </c>
      <c r="K64" t="s">
        <v>21</v>
      </c>
      <c r="L64">
        <v>4.2</v>
      </c>
      <c r="M64" s="1">
        <v>44979</v>
      </c>
      <c r="N64" t="s">
        <v>21</v>
      </c>
      <c r="O64">
        <v>6180</v>
      </c>
      <c r="P64">
        <v>6</v>
      </c>
    </row>
    <row r="65" spans="1:16" x14ac:dyDescent="0.3">
      <c r="A65" t="s">
        <v>45</v>
      </c>
      <c r="B65" t="s">
        <v>707</v>
      </c>
      <c r="C65" t="s">
        <v>288</v>
      </c>
      <c r="D65" t="s">
        <v>602</v>
      </c>
      <c r="E65" t="s">
        <v>708</v>
      </c>
      <c r="F65">
        <v>61962</v>
      </c>
      <c r="G65">
        <v>19</v>
      </c>
      <c r="H65">
        <v>646</v>
      </c>
      <c r="I65">
        <v>24</v>
      </c>
      <c r="J65" t="s">
        <v>560</v>
      </c>
      <c r="K65" t="s">
        <v>20</v>
      </c>
      <c r="L65">
        <v>3.4</v>
      </c>
      <c r="M65" s="1">
        <v>45461</v>
      </c>
      <c r="N65" t="s">
        <v>20</v>
      </c>
      <c r="O65">
        <v>6086</v>
      </c>
      <c r="P65">
        <v>175</v>
      </c>
    </row>
    <row r="66" spans="1:16" x14ac:dyDescent="0.3">
      <c r="A66" t="s">
        <v>709</v>
      </c>
      <c r="B66" t="s">
        <v>710</v>
      </c>
      <c r="C66" t="s">
        <v>282</v>
      </c>
      <c r="D66" t="s">
        <v>602</v>
      </c>
      <c r="E66" t="s">
        <v>711</v>
      </c>
      <c r="F66">
        <v>7956</v>
      </c>
      <c r="G66">
        <v>16</v>
      </c>
      <c r="H66">
        <v>851</v>
      </c>
      <c r="I66">
        <v>24</v>
      </c>
      <c r="J66" t="s">
        <v>574</v>
      </c>
      <c r="K66" t="s">
        <v>20</v>
      </c>
      <c r="L66">
        <v>4</v>
      </c>
      <c r="M66" s="1">
        <v>45191</v>
      </c>
      <c r="N66" t="s">
        <v>21</v>
      </c>
      <c r="O66">
        <v>8582</v>
      </c>
      <c r="P66">
        <v>126</v>
      </c>
    </row>
    <row r="67" spans="1:16" x14ac:dyDescent="0.3">
      <c r="A67" t="s">
        <v>128</v>
      </c>
      <c r="B67" t="s">
        <v>712</v>
      </c>
      <c r="C67" t="s">
        <v>296</v>
      </c>
      <c r="D67" t="s">
        <v>558</v>
      </c>
      <c r="E67" t="s">
        <v>713</v>
      </c>
      <c r="F67">
        <v>85937</v>
      </c>
      <c r="G67">
        <v>11</v>
      </c>
      <c r="H67">
        <v>329</v>
      </c>
      <c r="I67">
        <v>36</v>
      </c>
      <c r="J67" t="s">
        <v>565</v>
      </c>
      <c r="K67" t="s">
        <v>20</v>
      </c>
      <c r="L67">
        <v>3.6</v>
      </c>
      <c r="M67" s="1">
        <v>45267</v>
      </c>
      <c r="N67" t="s">
        <v>21</v>
      </c>
      <c r="O67">
        <v>2382</v>
      </c>
      <c r="P67">
        <v>122</v>
      </c>
    </row>
    <row r="68" spans="1:16" x14ac:dyDescent="0.3">
      <c r="A68" t="s">
        <v>714</v>
      </c>
      <c r="B68" t="s">
        <v>715</v>
      </c>
      <c r="C68" t="s">
        <v>288</v>
      </c>
      <c r="D68" t="s">
        <v>563</v>
      </c>
      <c r="E68" t="s">
        <v>716</v>
      </c>
      <c r="F68">
        <v>93249</v>
      </c>
      <c r="G68">
        <v>19</v>
      </c>
      <c r="H68">
        <v>449</v>
      </c>
      <c r="I68">
        <v>12</v>
      </c>
      <c r="J68" t="s">
        <v>560</v>
      </c>
      <c r="K68" t="s">
        <v>21</v>
      </c>
      <c r="L68">
        <v>4.8</v>
      </c>
      <c r="M68" s="1">
        <v>45471</v>
      </c>
      <c r="N68" t="s">
        <v>21</v>
      </c>
      <c r="O68">
        <v>7698</v>
      </c>
      <c r="P68">
        <v>180</v>
      </c>
    </row>
    <row r="69" spans="1:16" x14ac:dyDescent="0.3">
      <c r="A69" t="s">
        <v>180</v>
      </c>
      <c r="B69" t="s">
        <v>717</v>
      </c>
      <c r="C69" t="s">
        <v>276</v>
      </c>
      <c r="D69" t="s">
        <v>558</v>
      </c>
      <c r="E69" t="s">
        <v>718</v>
      </c>
      <c r="F69">
        <v>7363</v>
      </c>
      <c r="G69">
        <v>30</v>
      </c>
      <c r="H69">
        <v>646</v>
      </c>
      <c r="I69">
        <v>24</v>
      </c>
      <c r="J69" t="s">
        <v>574</v>
      </c>
      <c r="K69" t="s">
        <v>21</v>
      </c>
      <c r="L69">
        <v>2.7</v>
      </c>
      <c r="M69" s="1">
        <v>45376</v>
      </c>
      <c r="N69" t="s">
        <v>21</v>
      </c>
      <c r="O69">
        <v>5656</v>
      </c>
      <c r="P69">
        <v>143</v>
      </c>
    </row>
    <row r="70" spans="1:16" x14ac:dyDescent="0.3">
      <c r="A70" t="s">
        <v>137</v>
      </c>
      <c r="B70" t="s">
        <v>719</v>
      </c>
      <c r="C70" t="s">
        <v>276</v>
      </c>
      <c r="D70" t="s">
        <v>606</v>
      </c>
      <c r="E70" t="s">
        <v>720</v>
      </c>
      <c r="F70">
        <v>79497</v>
      </c>
      <c r="G70">
        <v>9</v>
      </c>
      <c r="H70">
        <v>341</v>
      </c>
      <c r="I70">
        <v>6</v>
      </c>
      <c r="J70" t="s">
        <v>565</v>
      </c>
      <c r="K70" t="s">
        <v>21</v>
      </c>
      <c r="L70">
        <v>3.3</v>
      </c>
      <c r="M70" s="1">
        <v>45176</v>
      </c>
      <c r="N70" t="s">
        <v>21</v>
      </c>
      <c r="O70">
        <v>3113</v>
      </c>
      <c r="P70">
        <v>65</v>
      </c>
    </row>
    <row r="71" spans="1:16" x14ac:dyDescent="0.3">
      <c r="A71" t="s">
        <v>193</v>
      </c>
      <c r="B71" t="s">
        <v>721</v>
      </c>
      <c r="C71" t="s">
        <v>296</v>
      </c>
      <c r="D71" t="s">
        <v>558</v>
      </c>
      <c r="E71" t="s">
        <v>722</v>
      </c>
      <c r="F71">
        <v>49872</v>
      </c>
      <c r="G71">
        <v>25</v>
      </c>
      <c r="H71">
        <v>810</v>
      </c>
      <c r="I71">
        <v>24</v>
      </c>
      <c r="J71" t="s">
        <v>565</v>
      </c>
      <c r="K71" t="s">
        <v>20</v>
      </c>
      <c r="L71">
        <v>4.0999999999999996</v>
      </c>
      <c r="M71" s="1">
        <v>45638</v>
      </c>
      <c r="N71" t="s">
        <v>21</v>
      </c>
      <c r="O71">
        <v>9332</v>
      </c>
      <c r="P71">
        <v>38</v>
      </c>
    </row>
    <row r="72" spans="1:16" x14ac:dyDescent="0.3">
      <c r="A72" t="s">
        <v>119</v>
      </c>
      <c r="B72" t="s">
        <v>723</v>
      </c>
      <c r="C72" t="s">
        <v>276</v>
      </c>
      <c r="D72" t="s">
        <v>572</v>
      </c>
      <c r="E72" t="s">
        <v>724</v>
      </c>
      <c r="F72">
        <v>40983</v>
      </c>
      <c r="G72">
        <v>10</v>
      </c>
      <c r="H72">
        <v>973</v>
      </c>
      <c r="I72">
        <v>12</v>
      </c>
      <c r="J72" t="s">
        <v>560</v>
      </c>
      <c r="K72" t="s">
        <v>21</v>
      </c>
      <c r="L72">
        <v>3</v>
      </c>
      <c r="M72" s="1">
        <v>44913</v>
      </c>
      <c r="N72" t="s">
        <v>20</v>
      </c>
      <c r="O72">
        <v>3539</v>
      </c>
      <c r="P72">
        <v>43</v>
      </c>
    </row>
    <row r="73" spans="1:16" x14ac:dyDescent="0.3">
      <c r="A73" t="s">
        <v>725</v>
      </c>
      <c r="B73" t="s">
        <v>726</v>
      </c>
      <c r="C73" t="s">
        <v>296</v>
      </c>
      <c r="D73" t="s">
        <v>602</v>
      </c>
      <c r="E73" t="s">
        <v>727</v>
      </c>
      <c r="F73">
        <v>67043</v>
      </c>
      <c r="G73">
        <v>29</v>
      </c>
      <c r="H73">
        <v>552</v>
      </c>
      <c r="I73">
        <v>6</v>
      </c>
      <c r="J73" t="s">
        <v>560</v>
      </c>
      <c r="K73" t="s">
        <v>20</v>
      </c>
      <c r="L73">
        <v>4</v>
      </c>
      <c r="M73" s="1">
        <v>45004</v>
      </c>
      <c r="N73" t="s">
        <v>20</v>
      </c>
      <c r="O73">
        <v>3659</v>
      </c>
      <c r="P73">
        <v>89</v>
      </c>
    </row>
    <row r="74" spans="1:16" x14ac:dyDescent="0.3">
      <c r="A74" t="s">
        <v>122</v>
      </c>
      <c r="B74" t="s">
        <v>728</v>
      </c>
      <c r="C74" t="s">
        <v>288</v>
      </c>
      <c r="D74" t="s">
        <v>558</v>
      </c>
      <c r="E74" t="s">
        <v>729</v>
      </c>
      <c r="F74">
        <v>22197</v>
      </c>
      <c r="G74">
        <v>28</v>
      </c>
      <c r="H74">
        <v>448</v>
      </c>
      <c r="I74">
        <v>6</v>
      </c>
      <c r="J74" t="s">
        <v>570</v>
      </c>
      <c r="K74" t="s">
        <v>21</v>
      </c>
      <c r="L74">
        <v>4.2</v>
      </c>
      <c r="M74" s="1">
        <v>45073</v>
      </c>
      <c r="N74" t="s">
        <v>20</v>
      </c>
      <c r="O74">
        <v>8278</v>
      </c>
      <c r="P74">
        <v>59</v>
      </c>
    </row>
    <row r="75" spans="1:16" x14ac:dyDescent="0.3">
      <c r="A75" t="s">
        <v>87</v>
      </c>
      <c r="B75" t="s">
        <v>730</v>
      </c>
      <c r="C75" t="s">
        <v>276</v>
      </c>
      <c r="D75" t="s">
        <v>588</v>
      </c>
      <c r="E75" t="s">
        <v>731</v>
      </c>
      <c r="F75">
        <v>31171</v>
      </c>
      <c r="G75">
        <v>22</v>
      </c>
      <c r="H75">
        <v>244</v>
      </c>
      <c r="I75">
        <v>24</v>
      </c>
      <c r="J75" t="s">
        <v>570</v>
      </c>
      <c r="K75" t="s">
        <v>20</v>
      </c>
      <c r="L75">
        <v>3.4</v>
      </c>
      <c r="M75" s="1">
        <v>45184</v>
      </c>
      <c r="N75" t="s">
        <v>21</v>
      </c>
      <c r="O75">
        <v>8565</v>
      </c>
      <c r="P75">
        <v>194</v>
      </c>
    </row>
    <row r="76" spans="1:16" x14ac:dyDescent="0.3">
      <c r="A76" t="s">
        <v>732</v>
      </c>
      <c r="B76" t="s">
        <v>733</v>
      </c>
      <c r="C76" t="s">
        <v>276</v>
      </c>
      <c r="D76" t="s">
        <v>558</v>
      </c>
      <c r="E76" t="s">
        <v>734</v>
      </c>
      <c r="F76">
        <v>69635</v>
      </c>
      <c r="G76">
        <v>18</v>
      </c>
      <c r="H76">
        <v>989</v>
      </c>
      <c r="I76">
        <v>12</v>
      </c>
      <c r="J76" t="s">
        <v>565</v>
      </c>
      <c r="K76" t="s">
        <v>20</v>
      </c>
      <c r="L76">
        <v>4.7</v>
      </c>
      <c r="M76" s="1">
        <v>45336</v>
      </c>
      <c r="N76" t="s">
        <v>20</v>
      </c>
      <c r="O76">
        <v>8874</v>
      </c>
      <c r="P76">
        <v>195</v>
      </c>
    </row>
    <row r="77" spans="1:16" x14ac:dyDescent="0.3">
      <c r="A77" t="s">
        <v>191</v>
      </c>
      <c r="B77" t="s">
        <v>605</v>
      </c>
      <c r="C77" t="s">
        <v>276</v>
      </c>
      <c r="D77" t="s">
        <v>602</v>
      </c>
      <c r="E77" t="s">
        <v>735</v>
      </c>
      <c r="F77">
        <v>93744</v>
      </c>
      <c r="G77">
        <v>21</v>
      </c>
      <c r="H77">
        <v>871</v>
      </c>
      <c r="I77">
        <v>6</v>
      </c>
      <c r="J77" t="s">
        <v>560</v>
      </c>
      <c r="K77" t="s">
        <v>20</v>
      </c>
      <c r="L77">
        <v>4.4000000000000004</v>
      </c>
      <c r="M77" s="1">
        <v>45730</v>
      </c>
      <c r="N77" t="s">
        <v>21</v>
      </c>
      <c r="O77">
        <v>8362</v>
      </c>
      <c r="P77">
        <v>148</v>
      </c>
    </row>
    <row r="78" spans="1:16" x14ac:dyDescent="0.3">
      <c r="A78" t="s">
        <v>144</v>
      </c>
      <c r="B78" t="s">
        <v>736</v>
      </c>
      <c r="C78" t="s">
        <v>288</v>
      </c>
      <c r="D78" t="s">
        <v>602</v>
      </c>
      <c r="E78" t="s">
        <v>737</v>
      </c>
      <c r="F78">
        <v>29602</v>
      </c>
      <c r="G78">
        <v>19</v>
      </c>
      <c r="H78">
        <v>905</v>
      </c>
      <c r="I78">
        <v>24</v>
      </c>
      <c r="J78" t="s">
        <v>574</v>
      </c>
      <c r="K78" t="s">
        <v>21</v>
      </c>
      <c r="L78">
        <v>2.6</v>
      </c>
      <c r="M78" s="1">
        <v>45852</v>
      </c>
      <c r="N78" t="s">
        <v>21</v>
      </c>
      <c r="O78">
        <v>4863</v>
      </c>
      <c r="P78">
        <v>33</v>
      </c>
    </row>
    <row r="79" spans="1:16" x14ac:dyDescent="0.3">
      <c r="A79" t="s">
        <v>162</v>
      </c>
      <c r="B79" t="s">
        <v>738</v>
      </c>
      <c r="C79" t="s">
        <v>282</v>
      </c>
      <c r="D79" t="s">
        <v>572</v>
      </c>
      <c r="E79" t="s">
        <v>739</v>
      </c>
      <c r="F79">
        <v>29930</v>
      </c>
      <c r="G79">
        <v>5</v>
      </c>
      <c r="H79">
        <v>326</v>
      </c>
      <c r="I79">
        <v>6</v>
      </c>
      <c r="J79" t="s">
        <v>560</v>
      </c>
      <c r="K79" t="s">
        <v>20</v>
      </c>
      <c r="L79">
        <v>2.8</v>
      </c>
      <c r="M79" s="1">
        <v>44880</v>
      </c>
      <c r="N79" t="s">
        <v>21</v>
      </c>
      <c r="O79">
        <v>8741</v>
      </c>
      <c r="P79">
        <v>199</v>
      </c>
    </row>
    <row r="80" spans="1:16" x14ac:dyDescent="0.3">
      <c r="A80" t="s">
        <v>107</v>
      </c>
      <c r="B80" t="s">
        <v>740</v>
      </c>
      <c r="C80" t="s">
        <v>288</v>
      </c>
      <c r="D80" t="s">
        <v>588</v>
      </c>
      <c r="E80" t="s">
        <v>741</v>
      </c>
      <c r="F80">
        <v>59299</v>
      </c>
      <c r="G80">
        <v>24</v>
      </c>
      <c r="H80">
        <v>5</v>
      </c>
      <c r="I80">
        <v>6</v>
      </c>
      <c r="J80" t="s">
        <v>574</v>
      </c>
      <c r="K80" t="s">
        <v>21</v>
      </c>
      <c r="L80">
        <v>3</v>
      </c>
      <c r="M80" s="1">
        <v>44773</v>
      </c>
      <c r="N80" t="s">
        <v>20</v>
      </c>
      <c r="O80">
        <v>9992</v>
      </c>
      <c r="P80">
        <v>63</v>
      </c>
    </row>
    <row r="81" spans="1:16" x14ac:dyDescent="0.3">
      <c r="A81" t="s">
        <v>17</v>
      </c>
      <c r="B81" t="s">
        <v>742</v>
      </c>
      <c r="C81" t="s">
        <v>282</v>
      </c>
      <c r="D81" t="s">
        <v>572</v>
      </c>
      <c r="E81" t="s">
        <v>743</v>
      </c>
      <c r="F81">
        <v>31647</v>
      </c>
      <c r="G81">
        <v>14</v>
      </c>
      <c r="H81">
        <v>124</v>
      </c>
      <c r="I81">
        <v>6</v>
      </c>
      <c r="J81" t="s">
        <v>565</v>
      </c>
      <c r="K81" t="s">
        <v>21</v>
      </c>
      <c r="L81">
        <v>4.0999999999999996</v>
      </c>
      <c r="M81" s="1">
        <v>45837</v>
      </c>
      <c r="N81" t="s">
        <v>21</v>
      </c>
      <c r="O81">
        <v>2030</v>
      </c>
      <c r="P81">
        <v>52</v>
      </c>
    </row>
    <row r="82" spans="1:16" x14ac:dyDescent="0.3">
      <c r="A82" t="s">
        <v>175</v>
      </c>
      <c r="B82" t="s">
        <v>744</v>
      </c>
      <c r="C82" t="s">
        <v>296</v>
      </c>
      <c r="D82" t="s">
        <v>558</v>
      </c>
      <c r="E82" t="s">
        <v>745</v>
      </c>
      <c r="F82">
        <v>70761</v>
      </c>
      <c r="G82">
        <v>5</v>
      </c>
      <c r="H82">
        <v>647</v>
      </c>
      <c r="I82">
        <v>12</v>
      </c>
      <c r="J82" t="s">
        <v>565</v>
      </c>
      <c r="K82" t="s">
        <v>21</v>
      </c>
      <c r="L82">
        <v>3.6</v>
      </c>
      <c r="M82" s="1">
        <v>45354</v>
      </c>
      <c r="N82" t="s">
        <v>21</v>
      </c>
      <c r="O82">
        <v>4942</v>
      </c>
      <c r="P82">
        <v>32</v>
      </c>
    </row>
    <row r="83" spans="1:16" x14ac:dyDescent="0.3">
      <c r="A83" t="s">
        <v>746</v>
      </c>
      <c r="B83" t="s">
        <v>747</v>
      </c>
      <c r="C83" t="s">
        <v>282</v>
      </c>
      <c r="D83" t="s">
        <v>606</v>
      </c>
      <c r="E83" t="s">
        <v>748</v>
      </c>
      <c r="F83">
        <v>88084</v>
      </c>
      <c r="G83">
        <v>7</v>
      </c>
      <c r="H83">
        <v>536</v>
      </c>
      <c r="I83">
        <v>24</v>
      </c>
      <c r="J83" t="s">
        <v>574</v>
      </c>
      <c r="K83" t="s">
        <v>20</v>
      </c>
      <c r="L83">
        <v>3.5</v>
      </c>
      <c r="M83" s="1">
        <v>45329</v>
      </c>
      <c r="N83" t="s">
        <v>21</v>
      </c>
      <c r="O83">
        <v>1714</v>
      </c>
      <c r="P83">
        <v>87</v>
      </c>
    </row>
    <row r="84" spans="1:16" x14ac:dyDescent="0.3">
      <c r="A84" t="s">
        <v>173</v>
      </c>
      <c r="B84" t="s">
        <v>749</v>
      </c>
      <c r="C84" t="s">
        <v>282</v>
      </c>
      <c r="D84" t="s">
        <v>572</v>
      </c>
      <c r="E84" t="s">
        <v>750</v>
      </c>
      <c r="F84">
        <v>98452</v>
      </c>
      <c r="G84">
        <v>5</v>
      </c>
      <c r="H84">
        <v>365</v>
      </c>
      <c r="I84">
        <v>6</v>
      </c>
      <c r="J84" t="s">
        <v>560</v>
      </c>
      <c r="K84" t="s">
        <v>20</v>
      </c>
      <c r="L84">
        <v>4.3</v>
      </c>
      <c r="M84" s="1">
        <v>45755</v>
      </c>
      <c r="N84" t="s">
        <v>20</v>
      </c>
      <c r="O84">
        <v>6448</v>
      </c>
      <c r="P84">
        <v>98</v>
      </c>
    </row>
    <row r="85" spans="1:16" x14ac:dyDescent="0.3">
      <c r="A85" t="s">
        <v>70</v>
      </c>
      <c r="B85" t="s">
        <v>751</v>
      </c>
      <c r="C85" t="s">
        <v>288</v>
      </c>
      <c r="D85" t="s">
        <v>572</v>
      </c>
      <c r="E85" t="s">
        <v>752</v>
      </c>
      <c r="F85">
        <v>72067</v>
      </c>
      <c r="G85">
        <v>15</v>
      </c>
      <c r="H85">
        <v>833</v>
      </c>
      <c r="I85">
        <v>12</v>
      </c>
      <c r="J85" t="s">
        <v>570</v>
      </c>
      <c r="K85" t="s">
        <v>21</v>
      </c>
      <c r="L85">
        <v>4.0999999999999996</v>
      </c>
      <c r="M85" s="1">
        <v>45634</v>
      </c>
      <c r="N85" t="s">
        <v>20</v>
      </c>
      <c r="O85">
        <v>2034</v>
      </c>
      <c r="P85">
        <v>139</v>
      </c>
    </row>
    <row r="86" spans="1:16" x14ac:dyDescent="0.3">
      <c r="A86" t="s">
        <v>753</v>
      </c>
      <c r="B86" t="s">
        <v>742</v>
      </c>
      <c r="C86" t="s">
        <v>282</v>
      </c>
      <c r="D86" t="s">
        <v>572</v>
      </c>
      <c r="E86" t="s">
        <v>754</v>
      </c>
      <c r="F86">
        <v>26922</v>
      </c>
      <c r="G86">
        <v>6</v>
      </c>
      <c r="H86">
        <v>810</v>
      </c>
      <c r="I86">
        <v>12</v>
      </c>
      <c r="J86" t="s">
        <v>574</v>
      </c>
      <c r="K86" t="s">
        <v>21</v>
      </c>
      <c r="L86">
        <v>4.8</v>
      </c>
      <c r="M86" s="1">
        <v>45089</v>
      </c>
      <c r="N86" t="s">
        <v>21</v>
      </c>
      <c r="O86">
        <v>9898</v>
      </c>
      <c r="P86">
        <v>33</v>
      </c>
    </row>
    <row r="87" spans="1:16" x14ac:dyDescent="0.3">
      <c r="A87" t="s">
        <v>755</v>
      </c>
      <c r="B87" t="s">
        <v>726</v>
      </c>
      <c r="C87" t="s">
        <v>282</v>
      </c>
      <c r="D87" t="s">
        <v>602</v>
      </c>
      <c r="E87" t="s">
        <v>756</v>
      </c>
      <c r="F87">
        <v>99235</v>
      </c>
      <c r="G87">
        <v>25</v>
      </c>
      <c r="H87">
        <v>195</v>
      </c>
      <c r="I87">
        <v>24</v>
      </c>
      <c r="J87" t="s">
        <v>560</v>
      </c>
      <c r="K87" t="s">
        <v>20</v>
      </c>
      <c r="L87">
        <v>4.7</v>
      </c>
      <c r="M87" s="1">
        <v>45096</v>
      </c>
      <c r="N87" t="s">
        <v>21</v>
      </c>
      <c r="O87">
        <v>5477</v>
      </c>
      <c r="P87">
        <v>22</v>
      </c>
    </row>
    <row r="88" spans="1:16" x14ac:dyDescent="0.3">
      <c r="A88" t="s">
        <v>140</v>
      </c>
      <c r="B88" t="s">
        <v>757</v>
      </c>
      <c r="C88" t="s">
        <v>296</v>
      </c>
      <c r="D88" t="s">
        <v>588</v>
      </c>
      <c r="E88" t="s">
        <v>758</v>
      </c>
      <c r="F88">
        <v>52931</v>
      </c>
      <c r="G88">
        <v>28</v>
      </c>
      <c r="H88">
        <v>450</v>
      </c>
      <c r="I88">
        <v>36</v>
      </c>
      <c r="J88" t="s">
        <v>560</v>
      </c>
      <c r="K88" t="s">
        <v>20</v>
      </c>
      <c r="L88">
        <v>3.7</v>
      </c>
      <c r="M88" s="1">
        <v>45674</v>
      </c>
      <c r="N88" t="s">
        <v>21</v>
      </c>
      <c r="O88">
        <v>7019</v>
      </c>
      <c r="P88">
        <v>60</v>
      </c>
    </row>
    <row r="89" spans="1:16" x14ac:dyDescent="0.3">
      <c r="A89" t="s">
        <v>125</v>
      </c>
      <c r="B89" t="s">
        <v>661</v>
      </c>
      <c r="C89" t="s">
        <v>276</v>
      </c>
      <c r="D89" t="s">
        <v>606</v>
      </c>
      <c r="E89" t="s">
        <v>759</v>
      </c>
      <c r="F89">
        <v>56140</v>
      </c>
      <c r="G89">
        <v>7</v>
      </c>
      <c r="H89">
        <v>440</v>
      </c>
      <c r="I89">
        <v>12</v>
      </c>
      <c r="J89" t="s">
        <v>560</v>
      </c>
      <c r="K89" t="s">
        <v>21</v>
      </c>
      <c r="L89">
        <v>2.8</v>
      </c>
      <c r="M89" s="1">
        <v>44976</v>
      </c>
      <c r="N89" t="s">
        <v>21</v>
      </c>
      <c r="O89">
        <v>5844</v>
      </c>
      <c r="P89">
        <v>55</v>
      </c>
    </row>
    <row r="90" spans="1:16" x14ac:dyDescent="0.3">
      <c r="A90" t="s">
        <v>760</v>
      </c>
      <c r="B90" t="s">
        <v>761</v>
      </c>
      <c r="C90" t="s">
        <v>276</v>
      </c>
      <c r="D90" t="s">
        <v>558</v>
      </c>
      <c r="E90" t="s">
        <v>762</v>
      </c>
      <c r="F90">
        <v>94565</v>
      </c>
      <c r="G90">
        <v>18</v>
      </c>
      <c r="H90">
        <v>170</v>
      </c>
      <c r="I90">
        <v>36</v>
      </c>
      <c r="J90" t="s">
        <v>560</v>
      </c>
      <c r="K90" t="s">
        <v>21</v>
      </c>
      <c r="L90">
        <v>2.6</v>
      </c>
      <c r="M90" s="1">
        <v>45618</v>
      </c>
      <c r="N90" t="s">
        <v>21</v>
      </c>
      <c r="O90">
        <v>8127</v>
      </c>
      <c r="P90">
        <v>39</v>
      </c>
    </row>
    <row r="91" spans="1:16" x14ac:dyDescent="0.3">
      <c r="A91" t="s">
        <v>228</v>
      </c>
      <c r="B91" t="s">
        <v>763</v>
      </c>
      <c r="C91" t="s">
        <v>276</v>
      </c>
      <c r="D91" t="s">
        <v>602</v>
      </c>
      <c r="E91" t="s">
        <v>764</v>
      </c>
      <c r="F91">
        <v>10335</v>
      </c>
      <c r="G91">
        <v>26</v>
      </c>
      <c r="H91">
        <v>652</v>
      </c>
      <c r="I91">
        <v>36</v>
      </c>
      <c r="J91" t="s">
        <v>560</v>
      </c>
      <c r="K91" t="s">
        <v>20</v>
      </c>
      <c r="L91">
        <v>4.9000000000000004</v>
      </c>
      <c r="M91" s="1">
        <v>45078</v>
      </c>
      <c r="N91" t="s">
        <v>20</v>
      </c>
      <c r="O91">
        <v>8180</v>
      </c>
      <c r="P91">
        <v>38</v>
      </c>
    </row>
    <row r="92" spans="1:16" x14ac:dyDescent="0.3">
      <c r="A92" t="s">
        <v>248</v>
      </c>
      <c r="B92" t="s">
        <v>765</v>
      </c>
      <c r="C92" t="s">
        <v>296</v>
      </c>
      <c r="D92" t="s">
        <v>602</v>
      </c>
      <c r="E92" t="s">
        <v>766</v>
      </c>
      <c r="F92">
        <v>31432</v>
      </c>
      <c r="G92">
        <v>29</v>
      </c>
      <c r="H92">
        <v>660</v>
      </c>
      <c r="I92">
        <v>24</v>
      </c>
      <c r="J92" t="s">
        <v>560</v>
      </c>
      <c r="K92" t="s">
        <v>21</v>
      </c>
      <c r="L92">
        <v>4.9000000000000004</v>
      </c>
      <c r="M92" s="1">
        <v>45218</v>
      </c>
      <c r="N92" t="s">
        <v>20</v>
      </c>
      <c r="O92">
        <v>3514</v>
      </c>
      <c r="P92">
        <v>19</v>
      </c>
    </row>
    <row r="93" spans="1:16" x14ac:dyDescent="0.3">
      <c r="A93" t="s">
        <v>767</v>
      </c>
      <c r="B93" t="s">
        <v>768</v>
      </c>
      <c r="C93" t="s">
        <v>282</v>
      </c>
      <c r="D93" t="s">
        <v>572</v>
      </c>
      <c r="E93" t="s">
        <v>769</v>
      </c>
      <c r="F93">
        <v>58688</v>
      </c>
      <c r="G93">
        <v>29</v>
      </c>
      <c r="H93">
        <v>78</v>
      </c>
      <c r="I93">
        <v>12</v>
      </c>
      <c r="J93" t="s">
        <v>560</v>
      </c>
      <c r="K93" t="s">
        <v>21</v>
      </c>
      <c r="L93">
        <v>3.3</v>
      </c>
      <c r="M93" s="1">
        <v>45358</v>
      </c>
      <c r="N93" t="s">
        <v>21</v>
      </c>
      <c r="O93">
        <v>5090</v>
      </c>
      <c r="P93">
        <v>123</v>
      </c>
    </row>
    <row r="94" spans="1:16" x14ac:dyDescent="0.3">
      <c r="A94" t="s">
        <v>770</v>
      </c>
      <c r="B94" t="s">
        <v>771</v>
      </c>
      <c r="C94" t="s">
        <v>296</v>
      </c>
      <c r="D94" t="s">
        <v>606</v>
      </c>
      <c r="E94" t="s">
        <v>772</v>
      </c>
      <c r="F94">
        <v>24885</v>
      </c>
      <c r="G94">
        <v>20</v>
      </c>
      <c r="H94">
        <v>530</v>
      </c>
      <c r="I94">
        <v>36</v>
      </c>
      <c r="J94" t="s">
        <v>574</v>
      </c>
      <c r="K94" t="s">
        <v>21</v>
      </c>
      <c r="L94">
        <v>4.4000000000000004</v>
      </c>
      <c r="M94" s="1">
        <v>45681</v>
      </c>
      <c r="N94" t="s">
        <v>21</v>
      </c>
      <c r="O94">
        <v>4516</v>
      </c>
      <c r="P94">
        <v>88</v>
      </c>
    </row>
    <row r="95" spans="1:16" x14ac:dyDescent="0.3">
      <c r="A95" t="s">
        <v>773</v>
      </c>
      <c r="B95" t="s">
        <v>774</v>
      </c>
      <c r="C95" t="s">
        <v>276</v>
      </c>
      <c r="D95" t="s">
        <v>588</v>
      </c>
      <c r="E95" t="s">
        <v>775</v>
      </c>
      <c r="F95">
        <v>26737</v>
      </c>
      <c r="G95">
        <v>8</v>
      </c>
      <c r="H95">
        <v>138</v>
      </c>
      <c r="I95">
        <v>6</v>
      </c>
      <c r="J95" t="s">
        <v>570</v>
      </c>
      <c r="K95" t="s">
        <v>20</v>
      </c>
      <c r="L95">
        <v>4.7</v>
      </c>
      <c r="M95" s="1">
        <v>44964</v>
      </c>
      <c r="N95" t="s">
        <v>21</v>
      </c>
      <c r="O95">
        <v>2439</v>
      </c>
      <c r="P95">
        <v>147</v>
      </c>
    </row>
    <row r="96" spans="1:16" x14ac:dyDescent="0.3">
      <c r="A96" t="s">
        <v>776</v>
      </c>
      <c r="B96" t="s">
        <v>777</v>
      </c>
      <c r="C96" t="s">
        <v>276</v>
      </c>
      <c r="D96" t="s">
        <v>572</v>
      </c>
      <c r="E96" t="s">
        <v>778</v>
      </c>
      <c r="F96">
        <v>93500</v>
      </c>
      <c r="G96">
        <v>7</v>
      </c>
      <c r="H96">
        <v>563</v>
      </c>
      <c r="I96">
        <v>24</v>
      </c>
      <c r="J96" t="s">
        <v>560</v>
      </c>
      <c r="K96" t="s">
        <v>20</v>
      </c>
      <c r="L96">
        <v>4.3</v>
      </c>
      <c r="M96" s="1">
        <v>45490</v>
      </c>
      <c r="N96" t="s">
        <v>20</v>
      </c>
      <c r="O96">
        <v>6923</v>
      </c>
      <c r="P96">
        <v>81</v>
      </c>
    </row>
    <row r="97" spans="1:16" x14ac:dyDescent="0.3">
      <c r="A97" t="s">
        <v>779</v>
      </c>
      <c r="B97" t="s">
        <v>780</v>
      </c>
      <c r="C97" t="s">
        <v>288</v>
      </c>
      <c r="D97" t="s">
        <v>563</v>
      </c>
      <c r="E97" t="s">
        <v>781</v>
      </c>
      <c r="F97">
        <v>18702</v>
      </c>
      <c r="G97">
        <v>12</v>
      </c>
      <c r="H97">
        <v>809</v>
      </c>
      <c r="I97">
        <v>36</v>
      </c>
      <c r="J97" t="s">
        <v>574</v>
      </c>
      <c r="K97" t="s">
        <v>21</v>
      </c>
      <c r="L97">
        <v>3.9</v>
      </c>
      <c r="M97" s="1">
        <v>45166</v>
      </c>
      <c r="N97" t="s">
        <v>21</v>
      </c>
      <c r="O97">
        <v>8658</v>
      </c>
      <c r="P97">
        <v>76</v>
      </c>
    </row>
    <row r="98" spans="1:16" x14ac:dyDescent="0.3">
      <c r="A98" t="s">
        <v>782</v>
      </c>
      <c r="B98" t="s">
        <v>783</v>
      </c>
      <c r="C98" t="s">
        <v>288</v>
      </c>
      <c r="D98" t="s">
        <v>602</v>
      </c>
      <c r="E98" t="s">
        <v>784</v>
      </c>
      <c r="F98">
        <v>9117</v>
      </c>
      <c r="G98">
        <v>14</v>
      </c>
      <c r="H98">
        <v>407</v>
      </c>
      <c r="I98">
        <v>36</v>
      </c>
      <c r="J98" t="s">
        <v>570</v>
      </c>
      <c r="K98" t="s">
        <v>21</v>
      </c>
      <c r="L98">
        <v>4.5999999999999996</v>
      </c>
      <c r="M98" s="1">
        <v>45545</v>
      </c>
      <c r="N98" t="s">
        <v>20</v>
      </c>
      <c r="O98">
        <v>3054</v>
      </c>
      <c r="P98">
        <v>93</v>
      </c>
    </row>
    <row r="99" spans="1:16" x14ac:dyDescent="0.3">
      <c r="A99" t="s">
        <v>206</v>
      </c>
      <c r="B99" t="s">
        <v>785</v>
      </c>
      <c r="C99" t="s">
        <v>276</v>
      </c>
      <c r="D99" t="s">
        <v>602</v>
      </c>
      <c r="E99" t="s">
        <v>786</v>
      </c>
      <c r="F99">
        <v>59479</v>
      </c>
      <c r="G99">
        <v>19</v>
      </c>
      <c r="H99">
        <v>696</v>
      </c>
      <c r="I99">
        <v>24</v>
      </c>
      <c r="J99" t="s">
        <v>565</v>
      </c>
      <c r="K99" t="s">
        <v>20</v>
      </c>
      <c r="L99">
        <v>4.4000000000000004</v>
      </c>
      <c r="M99" s="1">
        <v>45849</v>
      </c>
      <c r="N99" t="s">
        <v>20</v>
      </c>
      <c r="O99">
        <v>8089</v>
      </c>
      <c r="P99">
        <v>18</v>
      </c>
    </row>
    <row r="100" spans="1:16" x14ac:dyDescent="0.3">
      <c r="A100" t="s">
        <v>82</v>
      </c>
      <c r="B100" t="s">
        <v>787</v>
      </c>
      <c r="C100" t="s">
        <v>296</v>
      </c>
      <c r="D100" t="s">
        <v>558</v>
      </c>
      <c r="E100" t="s">
        <v>788</v>
      </c>
      <c r="F100">
        <v>20556</v>
      </c>
      <c r="G100">
        <v>14</v>
      </c>
      <c r="H100">
        <v>168</v>
      </c>
      <c r="I100">
        <v>12</v>
      </c>
      <c r="J100" t="s">
        <v>560</v>
      </c>
      <c r="K100" t="s">
        <v>20</v>
      </c>
      <c r="L100">
        <v>3.4</v>
      </c>
      <c r="M100" s="1">
        <v>45715</v>
      </c>
      <c r="N100" t="s">
        <v>21</v>
      </c>
      <c r="O100">
        <v>2293</v>
      </c>
      <c r="P100">
        <v>34</v>
      </c>
    </row>
    <row r="101" spans="1:16" x14ac:dyDescent="0.3">
      <c r="A101" t="s">
        <v>789</v>
      </c>
      <c r="B101" t="s">
        <v>595</v>
      </c>
      <c r="C101" t="s">
        <v>276</v>
      </c>
      <c r="D101" t="s">
        <v>606</v>
      </c>
      <c r="E101" t="s">
        <v>790</v>
      </c>
      <c r="F101">
        <v>72699</v>
      </c>
      <c r="G101">
        <v>13</v>
      </c>
      <c r="H101">
        <v>128</v>
      </c>
      <c r="I101">
        <v>24</v>
      </c>
      <c r="J101" t="s">
        <v>574</v>
      </c>
      <c r="K101" t="s">
        <v>20</v>
      </c>
      <c r="L101">
        <v>4</v>
      </c>
      <c r="M101" s="1">
        <v>44881</v>
      </c>
      <c r="N101" t="s">
        <v>20</v>
      </c>
      <c r="O101">
        <v>3805</v>
      </c>
      <c r="P101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AC05-5A28-40C4-979A-24E1D60A17B3}">
  <sheetPr>
    <tabColor theme="8" tint="-0.249977111117893"/>
  </sheetPr>
  <dimension ref="A1:P101"/>
  <sheetViews>
    <sheetView topLeftCell="J1" workbookViewId="0">
      <selection activeCell="C2" sqref="C2"/>
    </sheetView>
  </sheetViews>
  <sheetFormatPr defaultRowHeight="14.4" x14ac:dyDescent="0.3"/>
  <cols>
    <col min="1" max="1" width="14" bestFit="1" customWidth="1"/>
    <col min="2" max="2" width="9.88671875" bestFit="1" customWidth="1"/>
    <col min="3" max="3" width="37.5546875" bestFit="1" customWidth="1"/>
    <col min="4" max="4" width="10.6640625" bestFit="1" customWidth="1"/>
    <col min="5" max="5" width="12.21875" bestFit="1" customWidth="1"/>
    <col min="6" max="6" width="10" bestFit="1" customWidth="1"/>
    <col min="7" max="7" width="19.109375" bestFit="1" customWidth="1"/>
    <col min="8" max="8" width="16.44140625" bestFit="1" customWidth="1"/>
    <col min="9" max="9" width="12.33203125" bestFit="1" customWidth="1"/>
    <col min="10" max="10" width="16.88671875" bestFit="1" customWidth="1"/>
    <col min="11" max="11" width="13" bestFit="1" customWidth="1"/>
    <col min="12" max="12" width="15.5546875" bestFit="1" customWidth="1"/>
    <col min="13" max="13" width="10.77734375" bestFit="1" customWidth="1"/>
    <col min="14" max="14" width="11.77734375" bestFit="1" customWidth="1"/>
    <col min="15" max="15" width="16.77734375" bestFit="1" customWidth="1"/>
    <col min="16" max="16" width="33.44140625" bestFit="1" customWidth="1"/>
  </cols>
  <sheetData>
    <row r="1" spans="1:16" x14ac:dyDescent="0.3">
      <c r="A1" t="s">
        <v>1205</v>
      </c>
      <c r="B1" t="s">
        <v>1206</v>
      </c>
      <c r="C1" t="s">
        <v>792</v>
      </c>
      <c r="D1" t="s">
        <v>259</v>
      </c>
      <c r="E1" t="s">
        <v>260</v>
      </c>
      <c r="F1" t="s">
        <v>261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257</v>
      </c>
    </row>
    <row r="2" spans="1:16" x14ac:dyDescent="0.3">
      <c r="A2">
        <v>1</v>
      </c>
      <c r="B2" t="s">
        <v>802</v>
      </c>
      <c r="C2" t="s">
        <v>803</v>
      </c>
      <c r="D2" t="s">
        <v>349</v>
      </c>
      <c r="E2" t="s">
        <v>274</v>
      </c>
      <c r="F2">
        <v>277561</v>
      </c>
      <c r="G2" t="s">
        <v>804</v>
      </c>
      <c r="H2">
        <v>2016</v>
      </c>
      <c r="I2">
        <v>88</v>
      </c>
      <c r="J2">
        <v>17219</v>
      </c>
      <c r="K2">
        <v>3.8</v>
      </c>
      <c r="L2" t="s">
        <v>21</v>
      </c>
      <c r="M2">
        <v>3904</v>
      </c>
      <c r="N2" t="s">
        <v>805</v>
      </c>
      <c r="O2">
        <v>7411249035</v>
      </c>
      <c r="P2" t="s">
        <v>806</v>
      </c>
    </row>
    <row r="3" spans="1:16" x14ac:dyDescent="0.3">
      <c r="A3">
        <v>2</v>
      </c>
      <c r="B3" t="s">
        <v>807</v>
      </c>
      <c r="C3" t="s">
        <v>808</v>
      </c>
      <c r="D3" t="s">
        <v>318</v>
      </c>
      <c r="E3" t="s">
        <v>319</v>
      </c>
      <c r="F3">
        <v>678831</v>
      </c>
      <c r="G3" t="s">
        <v>809</v>
      </c>
      <c r="H3">
        <v>2015</v>
      </c>
      <c r="I3">
        <v>26</v>
      </c>
      <c r="J3">
        <v>3708</v>
      </c>
      <c r="K3">
        <v>4.0999999999999996</v>
      </c>
      <c r="L3" t="s">
        <v>20</v>
      </c>
      <c r="M3">
        <v>2892</v>
      </c>
      <c r="N3" t="s">
        <v>810</v>
      </c>
      <c r="O3">
        <v>910032365199</v>
      </c>
      <c r="P3" t="s">
        <v>811</v>
      </c>
    </row>
    <row r="4" spans="1:16" x14ac:dyDescent="0.3">
      <c r="A4">
        <v>3</v>
      </c>
      <c r="B4" t="s">
        <v>812</v>
      </c>
      <c r="C4" t="s">
        <v>813</v>
      </c>
      <c r="D4" t="s">
        <v>322</v>
      </c>
      <c r="E4" t="s">
        <v>323</v>
      </c>
      <c r="F4">
        <v>29667</v>
      </c>
      <c r="G4" t="s">
        <v>814</v>
      </c>
      <c r="H4">
        <v>2007</v>
      </c>
      <c r="I4">
        <v>73</v>
      </c>
      <c r="J4">
        <v>10459</v>
      </c>
      <c r="K4">
        <v>3.3</v>
      </c>
      <c r="L4" t="s">
        <v>21</v>
      </c>
      <c r="M4">
        <v>4557</v>
      </c>
      <c r="N4" t="s">
        <v>805</v>
      </c>
      <c r="O4">
        <v>915324472099</v>
      </c>
      <c r="P4" t="s">
        <v>815</v>
      </c>
    </row>
    <row r="5" spans="1:16" x14ac:dyDescent="0.3">
      <c r="A5">
        <v>4</v>
      </c>
      <c r="B5" t="s">
        <v>816</v>
      </c>
      <c r="C5" t="s">
        <v>817</v>
      </c>
      <c r="D5" t="s">
        <v>349</v>
      </c>
      <c r="E5" t="s">
        <v>274</v>
      </c>
      <c r="F5">
        <v>383806</v>
      </c>
      <c r="G5" t="s">
        <v>818</v>
      </c>
      <c r="H5">
        <v>2003</v>
      </c>
      <c r="I5">
        <v>78</v>
      </c>
      <c r="J5">
        <v>4742</v>
      </c>
      <c r="K5">
        <v>3.5</v>
      </c>
      <c r="L5" t="s">
        <v>21</v>
      </c>
      <c r="M5">
        <v>4940</v>
      </c>
      <c r="N5" t="s">
        <v>810</v>
      </c>
      <c r="O5">
        <v>9856420593</v>
      </c>
      <c r="P5" t="s">
        <v>819</v>
      </c>
    </row>
    <row r="6" spans="1:16" x14ac:dyDescent="0.3">
      <c r="A6">
        <v>5</v>
      </c>
      <c r="B6" t="s">
        <v>820</v>
      </c>
      <c r="C6" t="s">
        <v>821</v>
      </c>
      <c r="D6" t="s">
        <v>318</v>
      </c>
      <c r="E6" t="s">
        <v>319</v>
      </c>
      <c r="F6">
        <v>348039</v>
      </c>
      <c r="G6" t="s">
        <v>822</v>
      </c>
      <c r="H6">
        <v>2017</v>
      </c>
      <c r="I6">
        <v>32</v>
      </c>
      <c r="J6">
        <v>14931</v>
      </c>
      <c r="K6">
        <v>3.2</v>
      </c>
      <c r="L6" t="s">
        <v>20</v>
      </c>
      <c r="M6">
        <v>2938</v>
      </c>
      <c r="N6" t="s">
        <v>810</v>
      </c>
      <c r="O6">
        <v>913955905992</v>
      </c>
      <c r="P6" t="s">
        <v>823</v>
      </c>
    </row>
    <row r="7" spans="1:16" x14ac:dyDescent="0.3">
      <c r="A7">
        <v>6</v>
      </c>
      <c r="B7" t="s">
        <v>824</v>
      </c>
      <c r="C7" t="s">
        <v>825</v>
      </c>
      <c r="D7" t="s">
        <v>318</v>
      </c>
      <c r="E7" t="s">
        <v>319</v>
      </c>
      <c r="F7">
        <v>87059</v>
      </c>
      <c r="G7" t="s">
        <v>826</v>
      </c>
      <c r="H7">
        <v>2008</v>
      </c>
      <c r="I7">
        <v>49</v>
      </c>
      <c r="J7">
        <v>3850</v>
      </c>
      <c r="K7">
        <v>3.9</v>
      </c>
      <c r="L7" t="s">
        <v>20</v>
      </c>
      <c r="M7">
        <v>2441</v>
      </c>
      <c r="N7" t="s">
        <v>810</v>
      </c>
      <c r="O7">
        <v>2500292185</v>
      </c>
      <c r="P7" t="s">
        <v>827</v>
      </c>
    </row>
    <row r="8" spans="1:16" x14ac:dyDescent="0.3">
      <c r="A8">
        <v>7</v>
      </c>
      <c r="B8" t="s">
        <v>828</v>
      </c>
      <c r="C8" t="s">
        <v>829</v>
      </c>
      <c r="D8" t="s">
        <v>293</v>
      </c>
      <c r="E8" t="s">
        <v>294</v>
      </c>
      <c r="F8">
        <v>752895</v>
      </c>
      <c r="G8" t="s">
        <v>830</v>
      </c>
      <c r="H8">
        <v>2022</v>
      </c>
      <c r="I8">
        <v>49</v>
      </c>
      <c r="J8">
        <v>15030</v>
      </c>
      <c r="K8">
        <v>3.3</v>
      </c>
      <c r="L8" t="s">
        <v>20</v>
      </c>
      <c r="M8">
        <v>2192</v>
      </c>
      <c r="N8" t="s">
        <v>810</v>
      </c>
      <c r="O8">
        <v>4220969029</v>
      </c>
      <c r="P8" t="s">
        <v>831</v>
      </c>
    </row>
    <row r="9" spans="1:16" x14ac:dyDescent="0.3">
      <c r="A9">
        <v>8</v>
      </c>
      <c r="B9" t="s">
        <v>832</v>
      </c>
      <c r="C9" t="s">
        <v>833</v>
      </c>
      <c r="D9" t="s">
        <v>328</v>
      </c>
      <c r="E9" t="s">
        <v>328</v>
      </c>
      <c r="F9">
        <v>157043</v>
      </c>
      <c r="G9" t="s">
        <v>834</v>
      </c>
      <c r="H9">
        <v>2018</v>
      </c>
      <c r="I9">
        <v>49</v>
      </c>
      <c r="J9">
        <v>18441</v>
      </c>
      <c r="K9">
        <v>3.6</v>
      </c>
      <c r="L9" t="s">
        <v>20</v>
      </c>
      <c r="M9">
        <v>3151</v>
      </c>
      <c r="N9" t="s">
        <v>805</v>
      </c>
      <c r="O9">
        <v>1006762676</v>
      </c>
      <c r="P9" t="s">
        <v>835</v>
      </c>
    </row>
    <row r="10" spans="1:16" x14ac:dyDescent="0.3">
      <c r="A10">
        <v>9</v>
      </c>
      <c r="B10" t="s">
        <v>836</v>
      </c>
      <c r="C10" t="s">
        <v>837</v>
      </c>
      <c r="D10" t="s">
        <v>322</v>
      </c>
      <c r="E10" t="s">
        <v>323</v>
      </c>
      <c r="F10">
        <v>411526</v>
      </c>
      <c r="G10" t="s">
        <v>838</v>
      </c>
      <c r="H10">
        <v>2009</v>
      </c>
      <c r="I10">
        <v>78</v>
      </c>
      <c r="J10">
        <v>9760</v>
      </c>
      <c r="K10">
        <v>4.9000000000000004</v>
      </c>
      <c r="L10" t="s">
        <v>20</v>
      </c>
      <c r="M10">
        <v>1610</v>
      </c>
      <c r="N10" t="s">
        <v>839</v>
      </c>
      <c r="O10">
        <v>9970629620</v>
      </c>
      <c r="P10" t="s">
        <v>840</v>
      </c>
    </row>
    <row r="11" spans="1:16" x14ac:dyDescent="0.3">
      <c r="A11">
        <v>10</v>
      </c>
      <c r="B11" t="s">
        <v>841</v>
      </c>
      <c r="C11" t="s">
        <v>842</v>
      </c>
      <c r="D11" t="s">
        <v>328</v>
      </c>
      <c r="E11" t="s">
        <v>328</v>
      </c>
      <c r="F11">
        <v>310698</v>
      </c>
      <c r="G11" t="s">
        <v>843</v>
      </c>
      <c r="H11">
        <v>2008</v>
      </c>
      <c r="I11">
        <v>88</v>
      </c>
      <c r="J11">
        <v>5157</v>
      </c>
      <c r="K11">
        <v>4.4000000000000004</v>
      </c>
      <c r="L11" t="s">
        <v>20</v>
      </c>
      <c r="M11">
        <v>2545</v>
      </c>
      <c r="N11" t="s">
        <v>810</v>
      </c>
      <c r="O11">
        <v>614973103</v>
      </c>
      <c r="P11" t="s">
        <v>844</v>
      </c>
    </row>
    <row r="12" spans="1:16" x14ac:dyDescent="0.3">
      <c r="A12">
        <v>11</v>
      </c>
      <c r="B12" t="s">
        <v>845</v>
      </c>
      <c r="C12" t="s">
        <v>846</v>
      </c>
      <c r="D12" t="s">
        <v>306</v>
      </c>
      <c r="E12" t="s">
        <v>307</v>
      </c>
      <c r="F12">
        <v>862565</v>
      </c>
      <c r="G12" t="s">
        <v>847</v>
      </c>
      <c r="H12">
        <v>2007</v>
      </c>
      <c r="I12">
        <v>91</v>
      </c>
      <c r="J12">
        <v>13868</v>
      </c>
      <c r="K12">
        <v>4</v>
      </c>
      <c r="L12" t="s">
        <v>21</v>
      </c>
      <c r="M12">
        <v>3893</v>
      </c>
      <c r="N12" t="s">
        <v>839</v>
      </c>
      <c r="O12">
        <v>7743490211</v>
      </c>
      <c r="P12" t="s">
        <v>848</v>
      </c>
    </row>
    <row r="13" spans="1:16" x14ac:dyDescent="0.3">
      <c r="A13">
        <v>12</v>
      </c>
      <c r="B13" t="s">
        <v>849</v>
      </c>
      <c r="C13" t="s">
        <v>850</v>
      </c>
      <c r="D13" t="s">
        <v>318</v>
      </c>
      <c r="E13" t="s">
        <v>319</v>
      </c>
      <c r="F13">
        <v>160898</v>
      </c>
      <c r="G13" t="s">
        <v>851</v>
      </c>
      <c r="H13">
        <v>2002</v>
      </c>
      <c r="I13">
        <v>86</v>
      </c>
      <c r="J13">
        <v>4050</v>
      </c>
      <c r="K13">
        <v>3.8</v>
      </c>
      <c r="L13" t="s">
        <v>21</v>
      </c>
      <c r="M13">
        <v>3523</v>
      </c>
      <c r="N13" t="s">
        <v>839</v>
      </c>
      <c r="O13">
        <v>912332061632</v>
      </c>
      <c r="P13" t="s">
        <v>852</v>
      </c>
    </row>
    <row r="14" spans="1:16" x14ac:dyDescent="0.3">
      <c r="A14">
        <v>13</v>
      </c>
      <c r="B14" t="s">
        <v>853</v>
      </c>
      <c r="C14" t="s">
        <v>854</v>
      </c>
      <c r="D14" t="s">
        <v>318</v>
      </c>
      <c r="E14" t="s">
        <v>319</v>
      </c>
      <c r="F14">
        <v>162299</v>
      </c>
      <c r="G14" t="s">
        <v>855</v>
      </c>
      <c r="H14">
        <v>2010</v>
      </c>
      <c r="I14">
        <v>79</v>
      </c>
      <c r="J14">
        <v>1081</v>
      </c>
      <c r="K14">
        <v>4.7</v>
      </c>
      <c r="L14" t="s">
        <v>20</v>
      </c>
      <c r="M14">
        <v>4255</v>
      </c>
      <c r="N14" t="s">
        <v>805</v>
      </c>
      <c r="O14">
        <v>8564679970</v>
      </c>
      <c r="P14" t="s">
        <v>856</v>
      </c>
    </row>
    <row r="15" spans="1:16" x14ac:dyDescent="0.3">
      <c r="A15">
        <v>14</v>
      </c>
      <c r="B15" t="s">
        <v>857</v>
      </c>
      <c r="C15" t="s">
        <v>858</v>
      </c>
      <c r="D15" t="s">
        <v>306</v>
      </c>
      <c r="E15" t="s">
        <v>307</v>
      </c>
      <c r="F15">
        <v>450544</v>
      </c>
      <c r="G15" t="s">
        <v>859</v>
      </c>
      <c r="H15">
        <v>2002</v>
      </c>
      <c r="I15">
        <v>73</v>
      </c>
      <c r="J15">
        <v>14032</v>
      </c>
      <c r="K15">
        <v>3.4</v>
      </c>
      <c r="L15" t="s">
        <v>21</v>
      </c>
      <c r="M15">
        <v>2235</v>
      </c>
      <c r="N15" t="s">
        <v>839</v>
      </c>
      <c r="O15">
        <v>912475469137</v>
      </c>
      <c r="P15" t="s">
        <v>860</v>
      </c>
    </row>
    <row r="16" spans="1:16" x14ac:dyDescent="0.3">
      <c r="A16">
        <v>15</v>
      </c>
      <c r="B16" t="s">
        <v>861</v>
      </c>
      <c r="C16" t="s">
        <v>862</v>
      </c>
      <c r="D16" t="s">
        <v>322</v>
      </c>
      <c r="E16" t="s">
        <v>323</v>
      </c>
      <c r="F16">
        <v>289023</v>
      </c>
      <c r="G16" t="s">
        <v>863</v>
      </c>
      <c r="H16">
        <v>2010</v>
      </c>
      <c r="I16">
        <v>41</v>
      </c>
      <c r="J16">
        <v>12067</v>
      </c>
      <c r="K16">
        <v>4.0999999999999996</v>
      </c>
      <c r="L16" t="s">
        <v>20</v>
      </c>
      <c r="M16">
        <v>4475</v>
      </c>
      <c r="N16" t="s">
        <v>839</v>
      </c>
      <c r="O16">
        <v>917053457861</v>
      </c>
      <c r="P16" t="s">
        <v>864</v>
      </c>
    </row>
    <row r="17" spans="1:16" x14ac:dyDescent="0.3">
      <c r="A17">
        <v>16</v>
      </c>
      <c r="B17" t="s">
        <v>865</v>
      </c>
      <c r="C17" t="s">
        <v>866</v>
      </c>
      <c r="D17" t="s">
        <v>328</v>
      </c>
      <c r="E17" t="s">
        <v>328</v>
      </c>
      <c r="F17">
        <v>140602</v>
      </c>
      <c r="G17" t="s">
        <v>867</v>
      </c>
      <c r="H17">
        <v>2001</v>
      </c>
      <c r="I17">
        <v>17</v>
      </c>
      <c r="J17">
        <v>16059</v>
      </c>
      <c r="K17">
        <v>3</v>
      </c>
      <c r="L17" t="s">
        <v>20</v>
      </c>
      <c r="M17">
        <v>4115</v>
      </c>
      <c r="N17" t="s">
        <v>839</v>
      </c>
      <c r="O17">
        <v>3468007229</v>
      </c>
      <c r="P17" t="s">
        <v>868</v>
      </c>
    </row>
    <row r="18" spans="1:16" x14ac:dyDescent="0.3">
      <c r="A18">
        <v>17</v>
      </c>
      <c r="B18" t="s">
        <v>869</v>
      </c>
      <c r="C18" t="s">
        <v>870</v>
      </c>
      <c r="D18" t="s">
        <v>328</v>
      </c>
      <c r="E18" t="s">
        <v>328</v>
      </c>
      <c r="F18">
        <v>748969</v>
      </c>
      <c r="G18" t="s">
        <v>871</v>
      </c>
      <c r="H18">
        <v>2013</v>
      </c>
      <c r="I18">
        <v>30</v>
      </c>
      <c r="J18">
        <v>5322</v>
      </c>
      <c r="K18">
        <v>4.8</v>
      </c>
      <c r="L18" t="s">
        <v>21</v>
      </c>
      <c r="M18">
        <v>1802</v>
      </c>
      <c r="N18" t="s">
        <v>839</v>
      </c>
      <c r="O18">
        <v>5899441715</v>
      </c>
      <c r="P18" t="s">
        <v>872</v>
      </c>
    </row>
    <row r="19" spans="1:16" x14ac:dyDescent="0.3">
      <c r="A19">
        <v>18</v>
      </c>
      <c r="B19" t="s">
        <v>873</v>
      </c>
      <c r="C19" t="s">
        <v>874</v>
      </c>
      <c r="D19" t="s">
        <v>273</v>
      </c>
      <c r="E19" t="s">
        <v>274</v>
      </c>
      <c r="F19">
        <v>520744</v>
      </c>
      <c r="G19" t="s">
        <v>875</v>
      </c>
      <c r="H19">
        <v>2020</v>
      </c>
      <c r="I19">
        <v>51</v>
      </c>
      <c r="J19">
        <v>9204</v>
      </c>
      <c r="K19">
        <v>3.2</v>
      </c>
      <c r="L19" t="s">
        <v>20</v>
      </c>
      <c r="M19">
        <v>924</v>
      </c>
      <c r="N19" t="s">
        <v>839</v>
      </c>
      <c r="O19">
        <v>993538758</v>
      </c>
      <c r="P19" t="s">
        <v>876</v>
      </c>
    </row>
    <row r="20" spans="1:16" x14ac:dyDescent="0.3">
      <c r="A20">
        <v>19</v>
      </c>
      <c r="B20" t="s">
        <v>877</v>
      </c>
      <c r="C20" t="s">
        <v>878</v>
      </c>
      <c r="D20" t="s">
        <v>322</v>
      </c>
      <c r="E20" t="s">
        <v>323</v>
      </c>
      <c r="F20">
        <v>353465</v>
      </c>
      <c r="G20" t="s">
        <v>879</v>
      </c>
      <c r="H20">
        <v>2022</v>
      </c>
      <c r="I20">
        <v>34</v>
      </c>
      <c r="J20">
        <v>15065</v>
      </c>
      <c r="K20">
        <v>4.3</v>
      </c>
      <c r="L20" t="s">
        <v>20</v>
      </c>
      <c r="M20">
        <v>508</v>
      </c>
      <c r="N20" t="s">
        <v>810</v>
      </c>
      <c r="O20">
        <v>1709991738</v>
      </c>
      <c r="P20" t="s">
        <v>880</v>
      </c>
    </row>
    <row r="21" spans="1:16" x14ac:dyDescent="0.3">
      <c r="A21">
        <v>20</v>
      </c>
      <c r="B21" t="s">
        <v>881</v>
      </c>
      <c r="C21" t="s">
        <v>882</v>
      </c>
      <c r="D21" t="s">
        <v>318</v>
      </c>
      <c r="E21" t="s">
        <v>319</v>
      </c>
      <c r="F21">
        <v>252175</v>
      </c>
      <c r="G21" t="s">
        <v>883</v>
      </c>
      <c r="H21">
        <v>2002</v>
      </c>
      <c r="I21">
        <v>21</v>
      </c>
      <c r="J21">
        <v>8411</v>
      </c>
      <c r="K21">
        <v>4</v>
      </c>
      <c r="L21" t="s">
        <v>21</v>
      </c>
      <c r="M21">
        <v>576</v>
      </c>
      <c r="N21" t="s">
        <v>810</v>
      </c>
      <c r="O21">
        <v>917432927129</v>
      </c>
      <c r="P21" t="s">
        <v>884</v>
      </c>
    </row>
    <row r="22" spans="1:16" x14ac:dyDescent="0.3">
      <c r="A22">
        <v>21</v>
      </c>
      <c r="B22" t="s">
        <v>885</v>
      </c>
      <c r="C22" t="s">
        <v>886</v>
      </c>
      <c r="D22" t="s">
        <v>306</v>
      </c>
      <c r="E22" t="s">
        <v>307</v>
      </c>
      <c r="F22">
        <v>58300</v>
      </c>
      <c r="G22" t="s">
        <v>887</v>
      </c>
      <c r="H22">
        <v>2003</v>
      </c>
      <c r="I22">
        <v>59</v>
      </c>
      <c r="J22">
        <v>5331</v>
      </c>
      <c r="K22">
        <v>4</v>
      </c>
      <c r="L22" t="s">
        <v>20</v>
      </c>
      <c r="M22">
        <v>3638</v>
      </c>
      <c r="N22" t="s">
        <v>810</v>
      </c>
      <c r="O22">
        <v>2168942104</v>
      </c>
      <c r="P22" t="s">
        <v>888</v>
      </c>
    </row>
    <row r="23" spans="1:16" x14ac:dyDescent="0.3">
      <c r="A23">
        <v>22</v>
      </c>
      <c r="B23" t="s">
        <v>889</v>
      </c>
      <c r="C23" t="s">
        <v>890</v>
      </c>
      <c r="D23" t="s">
        <v>273</v>
      </c>
      <c r="E23" t="s">
        <v>274</v>
      </c>
      <c r="F23">
        <v>603323</v>
      </c>
      <c r="G23" t="s">
        <v>891</v>
      </c>
      <c r="H23">
        <v>2003</v>
      </c>
      <c r="I23">
        <v>45</v>
      </c>
      <c r="J23">
        <v>13044</v>
      </c>
      <c r="K23">
        <v>4.8</v>
      </c>
      <c r="L23" t="s">
        <v>20</v>
      </c>
      <c r="M23">
        <v>3635</v>
      </c>
      <c r="N23" t="s">
        <v>810</v>
      </c>
      <c r="O23">
        <v>915064890901</v>
      </c>
      <c r="P23" t="s">
        <v>892</v>
      </c>
    </row>
    <row r="24" spans="1:16" x14ac:dyDescent="0.3">
      <c r="A24">
        <v>23</v>
      </c>
      <c r="B24" t="s">
        <v>893</v>
      </c>
      <c r="C24" t="s">
        <v>894</v>
      </c>
      <c r="D24" t="s">
        <v>301</v>
      </c>
      <c r="E24" t="s">
        <v>302</v>
      </c>
      <c r="F24">
        <v>46184</v>
      </c>
      <c r="G24" t="s">
        <v>895</v>
      </c>
      <c r="H24">
        <v>2002</v>
      </c>
      <c r="I24">
        <v>72</v>
      </c>
      <c r="J24">
        <v>19457</v>
      </c>
      <c r="K24">
        <v>3</v>
      </c>
      <c r="L24" t="s">
        <v>20</v>
      </c>
      <c r="M24">
        <v>4105</v>
      </c>
      <c r="N24" t="s">
        <v>839</v>
      </c>
      <c r="O24">
        <v>9141173934</v>
      </c>
      <c r="P24" t="s">
        <v>896</v>
      </c>
    </row>
    <row r="25" spans="1:16" x14ac:dyDescent="0.3">
      <c r="A25">
        <v>24</v>
      </c>
      <c r="B25" t="s">
        <v>897</v>
      </c>
      <c r="C25" t="s">
        <v>898</v>
      </c>
      <c r="D25" t="s">
        <v>286</v>
      </c>
      <c r="E25" t="s">
        <v>287</v>
      </c>
      <c r="F25">
        <v>300119</v>
      </c>
      <c r="G25" t="s">
        <v>899</v>
      </c>
      <c r="H25">
        <v>2020</v>
      </c>
      <c r="I25">
        <v>100</v>
      </c>
      <c r="J25">
        <v>5960</v>
      </c>
      <c r="K25">
        <v>4.8</v>
      </c>
      <c r="L25" t="s">
        <v>21</v>
      </c>
      <c r="M25">
        <v>2279</v>
      </c>
      <c r="N25" t="s">
        <v>810</v>
      </c>
      <c r="O25">
        <v>1143744701</v>
      </c>
      <c r="P25" t="s">
        <v>900</v>
      </c>
    </row>
    <row r="26" spans="1:16" x14ac:dyDescent="0.3">
      <c r="A26">
        <v>25</v>
      </c>
      <c r="B26" t="s">
        <v>901</v>
      </c>
      <c r="C26" t="s">
        <v>902</v>
      </c>
      <c r="D26" t="s">
        <v>273</v>
      </c>
      <c r="E26" t="s">
        <v>274</v>
      </c>
      <c r="F26">
        <v>255794</v>
      </c>
      <c r="G26" t="s">
        <v>903</v>
      </c>
      <c r="H26">
        <v>2004</v>
      </c>
      <c r="I26">
        <v>20</v>
      </c>
      <c r="J26">
        <v>13583</v>
      </c>
      <c r="K26">
        <v>3.7</v>
      </c>
      <c r="L26" t="s">
        <v>21</v>
      </c>
      <c r="M26">
        <v>3076</v>
      </c>
      <c r="N26" t="s">
        <v>810</v>
      </c>
      <c r="O26">
        <v>911667467621</v>
      </c>
      <c r="P26" t="s">
        <v>904</v>
      </c>
    </row>
    <row r="27" spans="1:16" x14ac:dyDescent="0.3">
      <c r="A27">
        <v>26</v>
      </c>
      <c r="B27" t="s">
        <v>905</v>
      </c>
      <c r="C27" t="s">
        <v>906</v>
      </c>
      <c r="D27" t="s">
        <v>286</v>
      </c>
      <c r="E27" t="s">
        <v>287</v>
      </c>
      <c r="F27">
        <v>902771</v>
      </c>
      <c r="G27" t="s">
        <v>907</v>
      </c>
      <c r="H27">
        <v>2008</v>
      </c>
      <c r="I27">
        <v>87</v>
      </c>
      <c r="J27">
        <v>3760</v>
      </c>
      <c r="K27">
        <v>3.5</v>
      </c>
      <c r="L27" t="s">
        <v>21</v>
      </c>
      <c r="M27">
        <v>719</v>
      </c>
      <c r="N27" t="s">
        <v>805</v>
      </c>
      <c r="O27">
        <v>914508993588</v>
      </c>
      <c r="P27" t="s">
        <v>908</v>
      </c>
    </row>
    <row r="28" spans="1:16" x14ac:dyDescent="0.3">
      <c r="A28">
        <v>27</v>
      </c>
      <c r="B28" t="s">
        <v>909</v>
      </c>
      <c r="C28" t="s">
        <v>910</v>
      </c>
      <c r="D28" t="s">
        <v>322</v>
      </c>
      <c r="E28" t="s">
        <v>323</v>
      </c>
      <c r="F28">
        <v>721753</v>
      </c>
      <c r="G28" t="s">
        <v>911</v>
      </c>
      <c r="H28">
        <v>2006</v>
      </c>
      <c r="I28">
        <v>71</v>
      </c>
      <c r="J28">
        <v>17696</v>
      </c>
      <c r="K28">
        <v>3.4</v>
      </c>
      <c r="L28" t="s">
        <v>21</v>
      </c>
      <c r="M28">
        <v>2921</v>
      </c>
      <c r="N28" t="s">
        <v>805</v>
      </c>
      <c r="O28">
        <v>3866317797</v>
      </c>
      <c r="P28" t="s">
        <v>912</v>
      </c>
    </row>
    <row r="29" spans="1:16" x14ac:dyDescent="0.3">
      <c r="A29">
        <v>28</v>
      </c>
      <c r="B29" t="s">
        <v>913</v>
      </c>
      <c r="C29" t="s">
        <v>914</v>
      </c>
      <c r="D29" t="s">
        <v>328</v>
      </c>
      <c r="E29" t="s">
        <v>328</v>
      </c>
      <c r="F29">
        <v>880199</v>
      </c>
      <c r="G29" t="s">
        <v>915</v>
      </c>
      <c r="H29">
        <v>2007</v>
      </c>
      <c r="I29">
        <v>68</v>
      </c>
      <c r="J29">
        <v>13644</v>
      </c>
      <c r="K29">
        <v>3.2</v>
      </c>
      <c r="L29" t="s">
        <v>21</v>
      </c>
      <c r="M29">
        <v>1081</v>
      </c>
      <c r="N29" t="s">
        <v>805</v>
      </c>
      <c r="O29">
        <v>7550375899</v>
      </c>
      <c r="P29" t="s">
        <v>916</v>
      </c>
    </row>
    <row r="30" spans="1:16" x14ac:dyDescent="0.3">
      <c r="A30">
        <v>29</v>
      </c>
      <c r="B30" t="s">
        <v>917</v>
      </c>
      <c r="C30" t="s">
        <v>918</v>
      </c>
      <c r="D30" t="s">
        <v>328</v>
      </c>
      <c r="E30" t="s">
        <v>328</v>
      </c>
      <c r="F30">
        <v>885102</v>
      </c>
      <c r="G30" t="s">
        <v>919</v>
      </c>
      <c r="H30">
        <v>2011</v>
      </c>
      <c r="I30">
        <v>45</v>
      </c>
      <c r="J30">
        <v>5324</v>
      </c>
      <c r="K30">
        <v>3.8</v>
      </c>
      <c r="L30" t="s">
        <v>21</v>
      </c>
      <c r="M30">
        <v>3493</v>
      </c>
      <c r="N30" t="s">
        <v>805</v>
      </c>
      <c r="O30">
        <v>914933163735</v>
      </c>
      <c r="P30" t="s">
        <v>920</v>
      </c>
    </row>
    <row r="31" spans="1:16" x14ac:dyDescent="0.3">
      <c r="A31">
        <v>30</v>
      </c>
      <c r="B31" t="s">
        <v>921</v>
      </c>
      <c r="C31" t="s">
        <v>922</v>
      </c>
      <c r="D31" t="s">
        <v>301</v>
      </c>
      <c r="E31" t="s">
        <v>302</v>
      </c>
      <c r="F31">
        <v>869782</v>
      </c>
      <c r="G31" t="s">
        <v>923</v>
      </c>
      <c r="H31">
        <v>2015</v>
      </c>
      <c r="I31">
        <v>14</v>
      </c>
      <c r="J31">
        <v>1546</v>
      </c>
      <c r="K31">
        <v>4.2</v>
      </c>
      <c r="L31" t="s">
        <v>20</v>
      </c>
      <c r="M31">
        <v>2647</v>
      </c>
      <c r="N31" t="s">
        <v>810</v>
      </c>
      <c r="O31">
        <v>9958669346</v>
      </c>
      <c r="P31" t="s">
        <v>924</v>
      </c>
    </row>
    <row r="32" spans="1:16" x14ac:dyDescent="0.3">
      <c r="A32">
        <v>31</v>
      </c>
      <c r="B32" t="s">
        <v>925</v>
      </c>
      <c r="C32" t="s">
        <v>926</v>
      </c>
      <c r="D32" t="s">
        <v>328</v>
      </c>
      <c r="E32" t="s">
        <v>328</v>
      </c>
      <c r="F32">
        <v>394522</v>
      </c>
      <c r="G32" t="s">
        <v>927</v>
      </c>
      <c r="H32">
        <v>2001</v>
      </c>
      <c r="I32">
        <v>55</v>
      </c>
      <c r="J32">
        <v>17600</v>
      </c>
      <c r="K32">
        <v>3.6</v>
      </c>
      <c r="L32" t="s">
        <v>21</v>
      </c>
      <c r="M32">
        <v>3969</v>
      </c>
      <c r="N32" t="s">
        <v>805</v>
      </c>
      <c r="O32">
        <v>7996846081</v>
      </c>
      <c r="P32" t="s">
        <v>928</v>
      </c>
    </row>
    <row r="33" spans="1:16" x14ac:dyDescent="0.3">
      <c r="A33">
        <v>32</v>
      </c>
      <c r="B33" t="s">
        <v>929</v>
      </c>
      <c r="C33" t="s">
        <v>930</v>
      </c>
      <c r="D33" t="s">
        <v>311</v>
      </c>
      <c r="E33" t="s">
        <v>312</v>
      </c>
      <c r="F33">
        <v>204380</v>
      </c>
      <c r="G33" t="s">
        <v>931</v>
      </c>
      <c r="H33">
        <v>2002</v>
      </c>
      <c r="I33">
        <v>86</v>
      </c>
      <c r="J33">
        <v>18582</v>
      </c>
      <c r="K33">
        <v>4.0999999999999996</v>
      </c>
      <c r="L33" t="s">
        <v>20</v>
      </c>
      <c r="M33">
        <v>2773</v>
      </c>
      <c r="N33" t="s">
        <v>810</v>
      </c>
      <c r="O33">
        <v>8386384066</v>
      </c>
      <c r="P33" t="s">
        <v>932</v>
      </c>
    </row>
    <row r="34" spans="1:16" x14ac:dyDescent="0.3">
      <c r="A34">
        <v>33</v>
      </c>
      <c r="B34" t="s">
        <v>933</v>
      </c>
      <c r="C34" t="s">
        <v>934</v>
      </c>
      <c r="D34" t="s">
        <v>322</v>
      </c>
      <c r="E34" t="s">
        <v>323</v>
      </c>
      <c r="F34">
        <v>989334</v>
      </c>
      <c r="G34" t="s">
        <v>935</v>
      </c>
      <c r="H34">
        <v>2002</v>
      </c>
      <c r="I34">
        <v>70</v>
      </c>
      <c r="J34">
        <v>7658</v>
      </c>
      <c r="K34">
        <v>4.9000000000000004</v>
      </c>
      <c r="L34" t="s">
        <v>20</v>
      </c>
      <c r="M34">
        <v>4894</v>
      </c>
      <c r="N34" t="s">
        <v>839</v>
      </c>
      <c r="O34">
        <v>912816064842</v>
      </c>
      <c r="P34" t="s">
        <v>936</v>
      </c>
    </row>
    <row r="35" spans="1:16" x14ac:dyDescent="0.3">
      <c r="A35">
        <v>34</v>
      </c>
      <c r="B35" t="s">
        <v>937</v>
      </c>
      <c r="C35" t="s">
        <v>938</v>
      </c>
      <c r="D35" t="s">
        <v>311</v>
      </c>
      <c r="E35" t="s">
        <v>312</v>
      </c>
      <c r="F35">
        <v>947985</v>
      </c>
      <c r="G35" t="s">
        <v>939</v>
      </c>
      <c r="H35">
        <v>2018</v>
      </c>
      <c r="I35">
        <v>86</v>
      </c>
      <c r="J35">
        <v>3166</v>
      </c>
      <c r="K35">
        <v>3.6</v>
      </c>
      <c r="L35" t="s">
        <v>21</v>
      </c>
      <c r="M35">
        <v>2454</v>
      </c>
      <c r="N35" t="s">
        <v>810</v>
      </c>
      <c r="O35">
        <v>912818268861</v>
      </c>
      <c r="P35" t="s">
        <v>940</v>
      </c>
    </row>
    <row r="36" spans="1:16" x14ac:dyDescent="0.3">
      <c r="A36">
        <v>35</v>
      </c>
      <c r="B36" t="s">
        <v>941</v>
      </c>
      <c r="C36" t="s">
        <v>942</v>
      </c>
      <c r="D36" t="s">
        <v>286</v>
      </c>
      <c r="E36" t="s">
        <v>287</v>
      </c>
      <c r="F36">
        <v>573993</v>
      </c>
      <c r="G36" t="s">
        <v>943</v>
      </c>
      <c r="H36">
        <v>2002</v>
      </c>
      <c r="I36">
        <v>60</v>
      </c>
      <c r="J36">
        <v>4800</v>
      </c>
      <c r="K36">
        <v>3.9</v>
      </c>
      <c r="L36" t="s">
        <v>20</v>
      </c>
      <c r="M36">
        <v>3033</v>
      </c>
      <c r="N36" t="s">
        <v>805</v>
      </c>
      <c r="O36">
        <v>916484085887</v>
      </c>
      <c r="P36" t="s">
        <v>944</v>
      </c>
    </row>
    <row r="37" spans="1:16" x14ac:dyDescent="0.3">
      <c r="A37">
        <v>36</v>
      </c>
      <c r="B37" t="s">
        <v>945</v>
      </c>
      <c r="C37" t="s">
        <v>946</v>
      </c>
      <c r="D37" t="s">
        <v>301</v>
      </c>
      <c r="E37" t="s">
        <v>302</v>
      </c>
      <c r="F37">
        <v>133613</v>
      </c>
      <c r="G37" t="s">
        <v>947</v>
      </c>
      <c r="H37">
        <v>2003</v>
      </c>
      <c r="I37">
        <v>6</v>
      </c>
      <c r="J37">
        <v>5496</v>
      </c>
      <c r="K37">
        <v>4.4000000000000004</v>
      </c>
      <c r="L37" t="s">
        <v>20</v>
      </c>
      <c r="M37">
        <v>4566</v>
      </c>
      <c r="N37" t="s">
        <v>839</v>
      </c>
      <c r="O37">
        <v>917501102481</v>
      </c>
      <c r="P37" t="s">
        <v>948</v>
      </c>
    </row>
    <row r="38" spans="1:16" x14ac:dyDescent="0.3">
      <c r="A38">
        <v>37</v>
      </c>
      <c r="B38" t="s">
        <v>949</v>
      </c>
      <c r="C38" t="s">
        <v>950</v>
      </c>
      <c r="D38" t="s">
        <v>349</v>
      </c>
      <c r="E38" t="s">
        <v>274</v>
      </c>
      <c r="F38">
        <v>809190</v>
      </c>
      <c r="G38" t="s">
        <v>951</v>
      </c>
      <c r="H38">
        <v>2016</v>
      </c>
      <c r="I38">
        <v>97</v>
      </c>
      <c r="J38">
        <v>9495</v>
      </c>
      <c r="K38">
        <v>3.3</v>
      </c>
      <c r="L38" t="s">
        <v>20</v>
      </c>
      <c r="M38">
        <v>2701</v>
      </c>
      <c r="N38" t="s">
        <v>805</v>
      </c>
      <c r="O38">
        <v>914491476607</v>
      </c>
      <c r="P38" t="s">
        <v>952</v>
      </c>
    </row>
    <row r="39" spans="1:16" x14ac:dyDescent="0.3">
      <c r="A39">
        <v>38</v>
      </c>
      <c r="B39" t="s">
        <v>953</v>
      </c>
      <c r="C39" t="s">
        <v>954</v>
      </c>
      <c r="D39" t="s">
        <v>273</v>
      </c>
      <c r="E39" t="s">
        <v>274</v>
      </c>
      <c r="F39">
        <v>9968</v>
      </c>
      <c r="G39" t="s">
        <v>955</v>
      </c>
      <c r="H39">
        <v>2000</v>
      </c>
      <c r="I39">
        <v>47</v>
      </c>
      <c r="J39">
        <v>15068</v>
      </c>
      <c r="K39">
        <v>3.5</v>
      </c>
      <c r="L39" t="s">
        <v>20</v>
      </c>
      <c r="M39">
        <v>2654</v>
      </c>
      <c r="N39" t="s">
        <v>805</v>
      </c>
      <c r="O39">
        <v>5368222394</v>
      </c>
      <c r="P39" t="s">
        <v>956</v>
      </c>
    </row>
    <row r="40" spans="1:16" x14ac:dyDescent="0.3">
      <c r="A40">
        <v>39</v>
      </c>
      <c r="B40" t="s">
        <v>957</v>
      </c>
      <c r="C40" t="s">
        <v>958</v>
      </c>
      <c r="D40" t="s">
        <v>293</v>
      </c>
      <c r="E40" t="s">
        <v>294</v>
      </c>
      <c r="F40">
        <v>975523</v>
      </c>
      <c r="G40" t="s">
        <v>959</v>
      </c>
      <c r="H40">
        <v>2020</v>
      </c>
      <c r="I40">
        <v>14</v>
      </c>
      <c r="J40">
        <v>17257</v>
      </c>
      <c r="K40">
        <v>3.9</v>
      </c>
      <c r="L40" t="s">
        <v>21</v>
      </c>
      <c r="M40">
        <v>954</v>
      </c>
      <c r="N40" t="s">
        <v>839</v>
      </c>
      <c r="O40">
        <v>915775949299</v>
      </c>
      <c r="P40" t="s">
        <v>960</v>
      </c>
    </row>
    <row r="41" spans="1:16" x14ac:dyDescent="0.3">
      <c r="A41">
        <v>40</v>
      </c>
      <c r="B41" t="s">
        <v>961</v>
      </c>
      <c r="C41" t="s">
        <v>962</v>
      </c>
      <c r="D41" t="s">
        <v>293</v>
      </c>
      <c r="E41" t="s">
        <v>294</v>
      </c>
      <c r="F41">
        <v>577754</v>
      </c>
      <c r="G41" t="s">
        <v>963</v>
      </c>
      <c r="H41">
        <v>2005</v>
      </c>
      <c r="I41">
        <v>52</v>
      </c>
      <c r="J41">
        <v>6154</v>
      </c>
      <c r="K41">
        <v>3.5</v>
      </c>
      <c r="L41" t="s">
        <v>20</v>
      </c>
      <c r="M41">
        <v>1444</v>
      </c>
      <c r="N41" t="s">
        <v>810</v>
      </c>
      <c r="O41">
        <v>9142834110</v>
      </c>
      <c r="P41" t="s">
        <v>964</v>
      </c>
    </row>
    <row r="42" spans="1:16" x14ac:dyDescent="0.3">
      <c r="A42">
        <v>41</v>
      </c>
      <c r="B42" t="s">
        <v>965</v>
      </c>
      <c r="C42" t="s">
        <v>966</v>
      </c>
      <c r="D42" t="s">
        <v>349</v>
      </c>
      <c r="E42" t="s">
        <v>274</v>
      </c>
      <c r="F42">
        <v>394278</v>
      </c>
      <c r="G42" t="s">
        <v>967</v>
      </c>
      <c r="H42">
        <v>2000</v>
      </c>
      <c r="I42">
        <v>10</v>
      </c>
      <c r="J42">
        <v>1402</v>
      </c>
      <c r="K42">
        <v>3.5</v>
      </c>
      <c r="L42" t="s">
        <v>21</v>
      </c>
      <c r="M42">
        <v>3481</v>
      </c>
      <c r="N42" t="s">
        <v>839</v>
      </c>
      <c r="O42">
        <v>392827229</v>
      </c>
      <c r="P42" t="s">
        <v>968</v>
      </c>
    </row>
    <row r="43" spans="1:16" x14ac:dyDescent="0.3">
      <c r="A43">
        <v>42</v>
      </c>
      <c r="B43" t="s">
        <v>969</v>
      </c>
      <c r="C43" t="s">
        <v>970</v>
      </c>
      <c r="D43" t="s">
        <v>301</v>
      </c>
      <c r="E43" t="s">
        <v>302</v>
      </c>
      <c r="F43">
        <v>38567</v>
      </c>
      <c r="G43" t="s">
        <v>971</v>
      </c>
      <c r="H43">
        <v>2005</v>
      </c>
      <c r="I43">
        <v>9</v>
      </c>
      <c r="J43">
        <v>19116</v>
      </c>
      <c r="K43">
        <v>4.5999999999999996</v>
      </c>
      <c r="L43" t="s">
        <v>21</v>
      </c>
      <c r="M43">
        <v>2339</v>
      </c>
      <c r="N43" t="s">
        <v>839</v>
      </c>
      <c r="O43">
        <v>5184498926</v>
      </c>
      <c r="P43" t="s">
        <v>972</v>
      </c>
    </row>
    <row r="44" spans="1:16" x14ac:dyDescent="0.3">
      <c r="A44">
        <v>43</v>
      </c>
      <c r="B44" t="s">
        <v>973</v>
      </c>
      <c r="C44" t="s">
        <v>974</v>
      </c>
      <c r="D44" t="s">
        <v>286</v>
      </c>
      <c r="E44" t="s">
        <v>287</v>
      </c>
      <c r="F44">
        <v>577908</v>
      </c>
      <c r="G44" t="s">
        <v>975</v>
      </c>
      <c r="H44">
        <v>2013</v>
      </c>
      <c r="I44">
        <v>97</v>
      </c>
      <c r="J44">
        <v>11483</v>
      </c>
      <c r="K44">
        <v>3.5</v>
      </c>
      <c r="L44" t="s">
        <v>20</v>
      </c>
      <c r="M44">
        <v>3554</v>
      </c>
      <c r="N44" t="s">
        <v>810</v>
      </c>
      <c r="O44">
        <v>911843222591</v>
      </c>
      <c r="P44" t="s">
        <v>976</v>
      </c>
    </row>
    <row r="45" spans="1:16" x14ac:dyDescent="0.3">
      <c r="A45">
        <v>44</v>
      </c>
      <c r="B45" t="s">
        <v>977</v>
      </c>
      <c r="C45" t="s">
        <v>978</v>
      </c>
      <c r="D45" t="s">
        <v>349</v>
      </c>
      <c r="E45" t="s">
        <v>274</v>
      </c>
      <c r="F45">
        <v>30299</v>
      </c>
      <c r="G45" t="s">
        <v>979</v>
      </c>
      <c r="H45">
        <v>2021</v>
      </c>
      <c r="I45">
        <v>11</v>
      </c>
      <c r="J45">
        <v>6876</v>
      </c>
      <c r="K45">
        <v>3.4</v>
      </c>
      <c r="L45" t="s">
        <v>20</v>
      </c>
      <c r="M45">
        <v>3784</v>
      </c>
      <c r="N45" t="s">
        <v>810</v>
      </c>
      <c r="O45">
        <v>919202428699</v>
      </c>
      <c r="P45" t="s">
        <v>980</v>
      </c>
    </row>
    <row r="46" spans="1:16" x14ac:dyDescent="0.3">
      <c r="A46">
        <v>45</v>
      </c>
      <c r="B46" t="s">
        <v>981</v>
      </c>
      <c r="C46" t="s">
        <v>982</v>
      </c>
      <c r="D46" t="s">
        <v>318</v>
      </c>
      <c r="E46" t="s">
        <v>319</v>
      </c>
      <c r="F46">
        <v>929298</v>
      </c>
      <c r="G46" t="s">
        <v>983</v>
      </c>
      <c r="H46">
        <v>2009</v>
      </c>
      <c r="I46">
        <v>44</v>
      </c>
      <c r="J46">
        <v>11724</v>
      </c>
      <c r="K46">
        <v>3.2</v>
      </c>
      <c r="L46" t="s">
        <v>21</v>
      </c>
      <c r="M46">
        <v>565</v>
      </c>
      <c r="N46" t="s">
        <v>839</v>
      </c>
      <c r="O46">
        <v>9913662103</v>
      </c>
      <c r="P46" t="s">
        <v>984</v>
      </c>
    </row>
    <row r="47" spans="1:16" x14ac:dyDescent="0.3">
      <c r="A47">
        <v>46</v>
      </c>
      <c r="B47" t="s">
        <v>985</v>
      </c>
      <c r="C47" t="s">
        <v>986</v>
      </c>
      <c r="D47" t="s">
        <v>286</v>
      </c>
      <c r="E47" t="s">
        <v>287</v>
      </c>
      <c r="F47">
        <v>172980</v>
      </c>
      <c r="G47" t="s">
        <v>987</v>
      </c>
      <c r="H47">
        <v>2009</v>
      </c>
      <c r="I47">
        <v>77</v>
      </c>
      <c r="J47">
        <v>10958</v>
      </c>
      <c r="K47">
        <v>4.5</v>
      </c>
      <c r="L47" t="s">
        <v>20</v>
      </c>
      <c r="M47">
        <v>4300</v>
      </c>
      <c r="N47" t="s">
        <v>839</v>
      </c>
      <c r="O47">
        <v>918637659916</v>
      </c>
      <c r="P47" t="s">
        <v>988</v>
      </c>
    </row>
    <row r="48" spans="1:16" x14ac:dyDescent="0.3">
      <c r="A48">
        <v>47</v>
      </c>
      <c r="B48" t="s">
        <v>989</v>
      </c>
      <c r="C48" t="s">
        <v>990</v>
      </c>
      <c r="D48" t="s">
        <v>293</v>
      </c>
      <c r="E48" t="s">
        <v>294</v>
      </c>
      <c r="F48">
        <v>98180</v>
      </c>
      <c r="G48" t="s">
        <v>991</v>
      </c>
      <c r="H48">
        <v>2015</v>
      </c>
      <c r="I48">
        <v>30</v>
      </c>
      <c r="J48">
        <v>18909</v>
      </c>
      <c r="K48">
        <v>4.5</v>
      </c>
      <c r="L48" t="s">
        <v>20</v>
      </c>
      <c r="M48">
        <v>1733</v>
      </c>
      <c r="N48" t="s">
        <v>810</v>
      </c>
      <c r="O48">
        <v>5126944869</v>
      </c>
      <c r="P48" t="s">
        <v>992</v>
      </c>
    </row>
    <row r="49" spans="1:16" x14ac:dyDescent="0.3">
      <c r="A49">
        <v>48</v>
      </c>
      <c r="B49" t="s">
        <v>993</v>
      </c>
      <c r="C49" t="s">
        <v>994</v>
      </c>
      <c r="D49" t="s">
        <v>311</v>
      </c>
      <c r="E49" t="s">
        <v>312</v>
      </c>
      <c r="F49">
        <v>621372</v>
      </c>
      <c r="G49" t="s">
        <v>995</v>
      </c>
      <c r="H49">
        <v>2000</v>
      </c>
      <c r="I49">
        <v>34</v>
      </c>
      <c r="J49">
        <v>18745</v>
      </c>
      <c r="K49">
        <v>3.7</v>
      </c>
      <c r="L49" t="s">
        <v>20</v>
      </c>
      <c r="M49">
        <v>3244</v>
      </c>
      <c r="N49" t="s">
        <v>810</v>
      </c>
      <c r="O49">
        <v>5890260127</v>
      </c>
      <c r="P49" t="s">
        <v>996</v>
      </c>
    </row>
    <row r="50" spans="1:16" x14ac:dyDescent="0.3">
      <c r="A50">
        <v>49</v>
      </c>
      <c r="B50" t="s">
        <v>997</v>
      </c>
      <c r="C50" t="s">
        <v>998</v>
      </c>
      <c r="D50" t="s">
        <v>311</v>
      </c>
      <c r="E50" t="s">
        <v>312</v>
      </c>
      <c r="F50">
        <v>902770</v>
      </c>
      <c r="G50" t="s">
        <v>999</v>
      </c>
      <c r="H50">
        <v>2009</v>
      </c>
      <c r="I50">
        <v>18</v>
      </c>
      <c r="J50">
        <v>7723</v>
      </c>
      <c r="K50">
        <v>4.0999999999999996</v>
      </c>
      <c r="L50" t="s">
        <v>20</v>
      </c>
      <c r="M50">
        <v>3939</v>
      </c>
      <c r="N50" t="s">
        <v>839</v>
      </c>
      <c r="O50">
        <v>910988392053</v>
      </c>
      <c r="P50" t="s">
        <v>1000</v>
      </c>
    </row>
    <row r="51" spans="1:16" x14ac:dyDescent="0.3">
      <c r="A51">
        <v>50</v>
      </c>
      <c r="B51" t="s">
        <v>1001</v>
      </c>
      <c r="C51" t="s">
        <v>1002</v>
      </c>
      <c r="D51" t="s">
        <v>328</v>
      </c>
      <c r="E51" t="s">
        <v>328</v>
      </c>
      <c r="F51">
        <v>118489</v>
      </c>
      <c r="G51" t="s">
        <v>1003</v>
      </c>
      <c r="H51">
        <v>2004</v>
      </c>
      <c r="I51">
        <v>96</v>
      </c>
      <c r="J51">
        <v>10169</v>
      </c>
      <c r="K51">
        <v>3.2</v>
      </c>
      <c r="L51" t="s">
        <v>20</v>
      </c>
      <c r="M51">
        <v>4757</v>
      </c>
      <c r="N51" t="s">
        <v>839</v>
      </c>
      <c r="O51">
        <v>919376904268</v>
      </c>
      <c r="P51" t="s">
        <v>1004</v>
      </c>
    </row>
    <row r="52" spans="1:16" x14ac:dyDescent="0.3">
      <c r="A52">
        <v>51</v>
      </c>
      <c r="B52" t="s">
        <v>1005</v>
      </c>
      <c r="C52" t="s">
        <v>1006</v>
      </c>
      <c r="D52" t="s">
        <v>306</v>
      </c>
      <c r="E52" t="s">
        <v>307</v>
      </c>
      <c r="F52">
        <v>697357</v>
      </c>
      <c r="G52" t="s">
        <v>1007</v>
      </c>
      <c r="H52">
        <v>2014</v>
      </c>
      <c r="I52">
        <v>100</v>
      </c>
      <c r="J52">
        <v>3782</v>
      </c>
      <c r="K52">
        <v>4.2</v>
      </c>
      <c r="L52" t="s">
        <v>20</v>
      </c>
      <c r="M52">
        <v>3730</v>
      </c>
      <c r="N52" t="s">
        <v>810</v>
      </c>
      <c r="O52">
        <v>914163356588</v>
      </c>
      <c r="P52" t="s">
        <v>1008</v>
      </c>
    </row>
    <row r="53" spans="1:16" x14ac:dyDescent="0.3">
      <c r="A53">
        <v>52</v>
      </c>
      <c r="B53" t="s">
        <v>1009</v>
      </c>
      <c r="C53" t="s">
        <v>1010</v>
      </c>
      <c r="D53" t="s">
        <v>293</v>
      </c>
      <c r="E53" t="s">
        <v>294</v>
      </c>
      <c r="F53">
        <v>539423</v>
      </c>
      <c r="G53" t="s">
        <v>1011</v>
      </c>
      <c r="H53">
        <v>2018</v>
      </c>
      <c r="I53">
        <v>12</v>
      </c>
      <c r="J53">
        <v>15253</v>
      </c>
      <c r="K53">
        <v>4.3</v>
      </c>
      <c r="L53" t="s">
        <v>20</v>
      </c>
      <c r="M53">
        <v>2439</v>
      </c>
      <c r="N53" t="s">
        <v>839</v>
      </c>
      <c r="O53">
        <v>3433339521</v>
      </c>
      <c r="P53" t="s">
        <v>1012</v>
      </c>
    </row>
    <row r="54" spans="1:16" x14ac:dyDescent="0.3">
      <c r="A54">
        <v>53</v>
      </c>
      <c r="B54" t="s">
        <v>1013</v>
      </c>
      <c r="C54" t="s">
        <v>1014</v>
      </c>
      <c r="D54" t="s">
        <v>322</v>
      </c>
      <c r="E54" t="s">
        <v>323</v>
      </c>
      <c r="F54">
        <v>284639</v>
      </c>
      <c r="G54" t="s">
        <v>1015</v>
      </c>
      <c r="H54">
        <v>2010</v>
      </c>
      <c r="I54">
        <v>55</v>
      </c>
      <c r="J54">
        <v>11690</v>
      </c>
      <c r="K54">
        <v>3.6</v>
      </c>
      <c r="L54" t="s">
        <v>21</v>
      </c>
      <c r="M54">
        <v>2413</v>
      </c>
      <c r="N54" t="s">
        <v>810</v>
      </c>
      <c r="O54">
        <v>7808562718</v>
      </c>
      <c r="P54" t="s">
        <v>1016</v>
      </c>
    </row>
    <row r="55" spans="1:16" x14ac:dyDescent="0.3">
      <c r="A55">
        <v>54</v>
      </c>
      <c r="B55" t="s">
        <v>1017</v>
      </c>
      <c r="C55" t="s">
        <v>1018</v>
      </c>
      <c r="D55" t="s">
        <v>286</v>
      </c>
      <c r="E55" t="s">
        <v>287</v>
      </c>
      <c r="F55">
        <v>942843</v>
      </c>
      <c r="G55" t="s">
        <v>1019</v>
      </c>
      <c r="H55">
        <v>2004</v>
      </c>
      <c r="I55">
        <v>79</v>
      </c>
      <c r="J55">
        <v>4570</v>
      </c>
      <c r="K55">
        <v>3.3</v>
      </c>
      <c r="L55" t="s">
        <v>20</v>
      </c>
      <c r="M55">
        <v>4182</v>
      </c>
      <c r="N55" t="s">
        <v>839</v>
      </c>
      <c r="O55">
        <v>2763655647</v>
      </c>
      <c r="P55" t="s">
        <v>1020</v>
      </c>
    </row>
    <row r="56" spans="1:16" x14ac:dyDescent="0.3">
      <c r="A56">
        <v>55</v>
      </c>
      <c r="B56" t="s">
        <v>1021</v>
      </c>
      <c r="C56" t="s">
        <v>1022</v>
      </c>
      <c r="D56" t="s">
        <v>306</v>
      </c>
      <c r="E56" t="s">
        <v>307</v>
      </c>
      <c r="F56">
        <v>270267</v>
      </c>
      <c r="G56" t="s">
        <v>1023</v>
      </c>
      <c r="H56">
        <v>2013</v>
      </c>
      <c r="I56">
        <v>20</v>
      </c>
      <c r="J56">
        <v>18561</v>
      </c>
      <c r="K56">
        <v>3.7</v>
      </c>
      <c r="L56" t="s">
        <v>20</v>
      </c>
      <c r="M56">
        <v>4202</v>
      </c>
      <c r="N56" t="s">
        <v>839</v>
      </c>
      <c r="O56">
        <v>5744890612</v>
      </c>
      <c r="P56" t="s">
        <v>1024</v>
      </c>
    </row>
    <row r="57" spans="1:16" x14ac:dyDescent="0.3">
      <c r="A57">
        <v>56</v>
      </c>
      <c r="B57" t="s">
        <v>1025</v>
      </c>
      <c r="C57" t="s">
        <v>1026</v>
      </c>
      <c r="D57" t="s">
        <v>318</v>
      </c>
      <c r="E57" t="s">
        <v>319</v>
      </c>
      <c r="F57">
        <v>506159</v>
      </c>
      <c r="G57" t="s">
        <v>1027</v>
      </c>
      <c r="H57">
        <v>2008</v>
      </c>
      <c r="I57">
        <v>20</v>
      </c>
      <c r="J57">
        <v>3962</v>
      </c>
      <c r="K57">
        <v>3.3</v>
      </c>
      <c r="L57" t="s">
        <v>21</v>
      </c>
      <c r="M57">
        <v>830</v>
      </c>
      <c r="N57" t="s">
        <v>810</v>
      </c>
      <c r="O57">
        <v>5877169472</v>
      </c>
      <c r="P57" t="s">
        <v>1028</v>
      </c>
    </row>
    <row r="58" spans="1:16" x14ac:dyDescent="0.3">
      <c r="A58">
        <v>57</v>
      </c>
      <c r="B58" t="s">
        <v>1029</v>
      </c>
      <c r="C58" t="s">
        <v>1030</v>
      </c>
      <c r="D58" t="s">
        <v>306</v>
      </c>
      <c r="E58" t="s">
        <v>307</v>
      </c>
      <c r="F58">
        <v>449647</v>
      </c>
      <c r="G58" t="s">
        <v>1031</v>
      </c>
      <c r="H58">
        <v>2004</v>
      </c>
      <c r="I58">
        <v>16</v>
      </c>
      <c r="J58">
        <v>9133</v>
      </c>
      <c r="K58">
        <v>4.9000000000000004</v>
      </c>
      <c r="L58" t="s">
        <v>21</v>
      </c>
      <c r="M58">
        <v>4706</v>
      </c>
      <c r="N58" t="s">
        <v>810</v>
      </c>
      <c r="O58">
        <v>912023413261</v>
      </c>
      <c r="P58" t="s">
        <v>1032</v>
      </c>
    </row>
    <row r="59" spans="1:16" x14ac:dyDescent="0.3">
      <c r="A59">
        <v>58</v>
      </c>
      <c r="B59" t="s">
        <v>1033</v>
      </c>
      <c r="C59" t="s">
        <v>1034</v>
      </c>
      <c r="D59" t="s">
        <v>322</v>
      </c>
      <c r="E59" t="s">
        <v>323</v>
      </c>
      <c r="F59">
        <v>164334</v>
      </c>
      <c r="G59" t="s">
        <v>1035</v>
      </c>
      <c r="H59">
        <v>2008</v>
      </c>
      <c r="I59">
        <v>27</v>
      </c>
      <c r="J59">
        <v>2018</v>
      </c>
      <c r="K59">
        <v>4.9000000000000004</v>
      </c>
      <c r="L59" t="s">
        <v>21</v>
      </c>
      <c r="M59">
        <v>2546</v>
      </c>
      <c r="N59" t="s">
        <v>810</v>
      </c>
      <c r="O59">
        <v>2005577848</v>
      </c>
      <c r="P59" t="s">
        <v>1036</v>
      </c>
    </row>
    <row r="60" spans="1:16" x14ac:dyDescent="0.3">
      <c r="A60">
        <v>59</v>
      </c>
      <c r="B60" t="s">
        <v>1037</v>
      </c>
      <c r="C60" t="s">
        <v>1038</v>
      </c>
      <c r="D60" t="s">
        <v>318</v>
      </c>
      <c r="E60" t="s">
        <v>319</v>
      </c>
      <c r="F60">
        <v>831745</v>
      </c>
      <c r="G60" t="s">
        <v>1039</v>
      </c>
      <c r="H60">
        <v>2003</v>
      </c>
      <c r="I60">
        <v>22</v>
      </c>
      <c r="J60">
        <v>4979</v>
      </c>
      <c r="K60">
        <v>3</v>
      </c>
      <c r="L60" t="s">
        <v>20</v>
      </c>
      <c r="M60">
        <v>1570</v>
      </c>
      <c r="N60" t="s">
        <v>810</v>
      </c>
      <c r="O60">
        <v>82547807</v>
      </c>
      <c r="P60" t="s">
        <v>1040</v>
      </c>
    </row>
    <row r="61" spans="1:16" x14ac:dyDescent="0.3">
      <c r="A61">
        <v>60</v>
      </c>
      <c r="B61" t="s">
        <v>1041</v>
      </c>
      <c r="C61" t="s">
        <v>1042</v>
      </c>
      <c r="D61" t="s">
        <v>311</v>
      </c>
      <c r="E61" t="s">
        <v>312</v>
      </c>
      <c r="F61">
        <v>632663</v>
      </c>
      <c r="G61" t="s">
        <v>1043</v>
      </c>
      <c r="H61">
        <v>2011</v>
      </c>
      <c r="I61">
        <v>92</v>
      </c>
      <c r="J61">
        <v>3753</v>
      </c>
      <c r="K61">
        <v>4.2</v>
      </c>
      <c r="L61" t="s">
        <v>21</v>
      </c>
      <c r="M61">
        <v>1114</v>
      </c>
      <c r="N61" t="s">
        <v>810</v>
      </c>
      <c r="O61">
        <v>3894484631</v>
      </c>
      <c r="P61" t="s">
        <v>1044</v>
      </c>
    </row>
    <row r="62" spans="1:16" x14ac:dyDescent="0.3">
      <c r="A62">
        <v>61</v>
      </c>
      <c r="B62" t="s">
        <v>1045</v>
      </c>
      <c r="C62" t="s">
        <v>1046</v>
      </c>
      <c r="D62" t="s">
        <v>273</v>
      </c>
      <c r="E62" t="s">
        <v>274</v>
      </c>
      <c r="F62">
        <v>20802</v>
      </c>
      <c r="G62" t="s">
        <v>1047</v>
      </c>
      <c r="H62">
        <v>2006</v>
      </c>
      <c r="I62">
        <v>87</v>
      </c>
      <c r="J62">
        <v>15530</v>
      </c>
      <c r="K62">
        <v>4.5999999999999996</v>
      </c>
      <c r="L62" t="s">
        <v>20</v>
      </c>
      <c r="M62">
        <v>3216</v>
      </c>
      <c r="N62" t="s">
        <v>810</v>
      </c>
      <c r="O62">
        <v>917031207356</v>
      </c>
      <c r="P62" t="s">
        <v>1048</v>
      </c>
    </row>
    <row r="63" spans="1:16" x14ac:dyDescent="0.3">
      <c r="A63">
        <v>62</v>
      </c>
      <c r="B63" t="s">
        <v>1049</v>
      </c>
      <c r="C63" t="s">
        <v>1050</v>
      </c>
      <c r="D63" t="s">
        <v>328</v>
      </c>
      <c r="E63" t="s">
        <v>328</v>
      </c>
      <c r="F63">
        <v>872346</v>
      </c>
      <c r="G63" t="s">
        <v>1051</v>
      </c>
      <c r="H63">
        <v>2014</v>
      </c>
      <c r="I63">
        <v>11</v>
      </c>
      <c r="J63">
        <v>6504</v>
      </c>
      <c r="K63">
        <v>4.8</v>
      </c>
      <c r="L63" t="s">
        <v>21</v>
      </c>
      <c r="M63">
        <v>3735</v>
      </c>
      <c r="N63" t="s">
        <v>839</v>
      </c>
      <c r="O63">
        <v>7303718376</v>
      </c>
      <c r="P63" t="s">
        <v>1052</v>
      </c>
    </row>
    <row r="64" spans="1:16" x14ac:dyDescent="0.3">
      <c r="A64">
        <v>63</v>
      </c>
      <c r="B64" t="s">
        <v>1053</v>
      </c>
      <c r="C64" t="s">
        <v>1054</v>
      </c>
      <c r="D64" t="s">
        <v>328</v>
      </c>
      <c r="E64" t="s">
        <v>328</v>
      </c>
      <c r="F64">
        <v>313650</v>
      </c>
      <c r="G64" t="s">
        <v>1055</v>
      </c>
      <c r="H64">
        <v>2012</v>
      </c>
      <c r="I64">
        <v>92</v>
      </c>
      <c r="J64">
        <v>14980</v>
      </c>
      <c r="K64">
        <v>3.3</v>
      </c>
      <c r="L64" t="s">
        <v>20</v>
      </c>
      <c r="M64">
        <v>2033</v>
      </c>
      <c r="N64" t="s">
        <v>839</v>
      </c>
      <c r="O64">
        <v>3009792513</v>
      </c>
      <c r="P64" t="s">
        <v>1056</v>
      </c>
    </row>
    <row r="65" spans="1:16" x14ac:dyDescent="0.3">
      <c r="A65">
        <v>64</v>
      </c>
      <c r="B65" t="s">
        <v>1057</v>
      </c>
      <c r="C65" t="s">
        <v>1058</v>
      </c>
      <c r="D65" t="s">
        <v>322</v>
      </c>
      <c r="E65" t="s">
        <v>323</v>
      </c>
      <c r="F65">
        <v>735857</v>
      </c>
      <c r="G65" t="s">
        <v>1059</v>
      </c>
      <c r="H65">
        <v>2014</v>
      </c>
      <c r="I65">
        <v>24</v>
      </c>
      <c r="J65">
        <v>2135</v>
      </c>
      <c r="K65">
        <v>4.2</v>
      </c>
      <c r="L65" t="s">
        <v>20</v>
      </c>
      <c r="M65">
        <v>2917</v>
      </c>
      <c r="N65" t="s">
        <v>839</v>
      </c>
      <c r="O65">
        <v>2407784873</v>
      </c>
      <c r="P65" t="s">
        <v>1060</v>
      </c>
    </row>
    <row r="66" spans="1:16" x14ac:dyDescent="0.3">
      <c r="A66">
        <v>65</v>
      </c>
      <c r="B66" t="s">
        <v>1061</v>
      </c>
      <c r="C66" t="s">
        <v>1062</v>
      </c>
      <c r="D66" t="s">
        <v>311</v>
      </c>
      <c r="E66" t="s">
        <v>312</v>
      </c>
      <c r="F66">
        <v>857086</v>
      </c>
      <c r="G66" t="s">
        <v>1063</v>
      </c>
      <c r="H66">
        <v>2017</v>
      </c>
      <c r="I66">
        <v>66</v>
      </c>
      <c r="J66">
        <v>2998</v>
      </c>
      <c r="K66">
        <v>3.2</v>
      </c>
      <c r="L66" t="s">
        <v>21</v>
      </c>
      <c r="M66">
        <v>1624</v>
      </c>
      <c r="N66" t="s">
        <v>839</v>
      </c>
      <c r="O66">
        <v>3518638782</v>
      </c>
      <c r="P66" t="s">
        <v>1064</v>
      </c>
    </row>
    <row r="67" spans="1:16" x14ac:dyDescent="0.3">
      <c r="A67">
        <v>66</v>
      </c>
      <c r="B67" t="s">
        <v>1065</v>
      </c>
      <c r="C67" t="s">
        <v>1066</v>
      </c>
      <c r="D67" t="s">
        <v>286</v>
      </c>
      <c r="E67" t="s">
        <v>287</v>
      </c>
      <c r="F67">
        <v>317310</v>
      </c>
      <c r="G67" t="s">
        <v>1067</v>
      </c>
      <c r="H67">
        <v>2020</v>
      </c>
      <c r="I67">
        <v>72</v>
      </c>
      <c r="J67">
        <v>9164</v>
      </c>
      <c r="K67">
        <v>4.3</v>
      </c>
      <c r="L67" t="s">
        <v>20</v>
      </c>
      <c r="M67">
        <v>3633</v>
      </c>
      <c r="N67" t="s">
        <v>805</v>
      </c>
      <c r="O67">
        <v>9405391037</v>
      </c>
      <c r="P67" t="s">
        <v>1068</v>
      </c>
    </row>
    <row r="68" spans="1:16" x14ac:dyDescent="0.3">
      <c r="A68">
        <v>67</v>
      </c>
      <c r="B68" t="s">
        <v>1069</v>
      </c>
      <c r="C68" t="s">
        <v>1070</v>
      </c>
      <c r="D68" t="s">
        <v>306</v>
      </c>
      <c r="E68" t="s">
        <v>307</v>
      </c>
      <c r="F68">
        <v>413811</v>
      </c>
      <c r="G68" t="s">
        <v>337</v>
      </c>
      <c r="H68">
        <v>2015</v>
      </c>
      <c r="I68">
        <v>74</v>
      </c>
      <c r="J68">
        <v>16881</v>
      </c>
      <c r="K68">
        <v>3.7</v>
      </c>
      <c r="L68" t="s">
        <v>21</v>
      </c>
      <c r="M68">
        <v>3681</v>
      </c>
      <c r="N68" t="s">
        <v>839</v>
      </c>
      <c r="O68">
        <v>918392886195</v>
      </c>
      <c r="P68" t="s">
        <v>1071</v>
      </c>
    </row>
    <row r="69" spans="1:16" x14ac:dyDescent="0.3">
      <c r="A69">
        <v>68</v>
      </c>
      <c r="B69" t="s">
        <v>1072</v>
      </c>
      <c r="C69" t="s">
        <v>1073</v>
      </c>
      <c r="D69" t="s">
        <v>301</v>
      </c>
      <c r="E69" t="s">
        <v>302</v>
      </c>
      <c r="F69">
        <v>558556</v>
      </c>
      <c r="G69" t="s">
        <v>1074</v>
      </c>
      <c r="H69">
        <v>2000</v>
      </c>
      <c r="I69">
        <v>45</v>
      </c>
      <c r="J69">
        <v>8176</v>
      </c>
      <c r="K69">
        <v>3.1</v>
      </c>
      <c r="L69" t="s">
        <v>21</v>
      </c>
      <c r="M69">
        <v>979</v>
      </c>
      <c r="N69" t="s">
        <v>839</v>
      </c>
      <c r="O69">
        <v>8368457760</v>
      </c>
      <c r="P69" t="s">
        <v>1075</v>
      </c>
    </row>
    <row r="70" spans="1:16" x14ac:dyDescent="0.3">
      <c r="A70">
        <v>69</v>
      </c>
      <c r="B70" t="s">
        <v>1076</v>
      </c>
      <c r="C70" t="s">
        <v>1077</v>
      </c>
      <c r="D70" t="s">
        <v>349</v>
      </c>
      <c r="E70" t="s">
        <v>274</v>
      </c>
      <c r="F70">
        <v>488899</v>
      </c>
      <c r="G70" t="s">
        <v>1078</v>
      </c>
      <c r="H70">
        <v>2011</v>
      </c>
      <c r="I70">
        <v>79</v>
      </c>
      <c r="J70">
        <v>8627</v>
      </c>
      <c r="K70">
        <v>4.9000000000000004</v>
      </c>
      <c r="L70" t="s">
        <v>20</v>
      </c>
      <c r="M70">
        <v>2530</v>
      </c>
      <c r="N70" t="s">
        <v>805</v>
      </c>
      <c r="O70">
        <v>5224593344</v>
      </c>
      <c r="P70" t="s">
        <v>1079</v>
      </c>
    </row>
    <row r="71" spans="1:16" x14ac:dyDescent="0.3">
      <c r="A71">
        <v>70</v>
      </c>
      <c r="B71" t="s">
        <v>1080</v>
      </c>
      <c r="C71" t="s">
        <v>1081</v>
      </c>
      <c r="D71" t="s">
        <v>286</v>
      </c>
      <c r="E71" t="s">
        <v>287</v>
      </c>
      <c r="F71">
        <v>961055</v>
      </c>
      <c r="G71" t="s">
        <v>1082</v>
      </c>
      <c r="H71">
        <v>2008</v>
      </c>
      <c r="I71">
        <v>73</v>
      </c>
      <c r="J71">
        <v>2832</v>
      </c>
      <c r="K71">
        <v>4.5</v>
      </c>
      <c r="L71" t="s">
        <v>20</v>
      </c>
      <c r="M71">
        <v>3681</v>
      </c>
      <c r="N71" t="s">
        <v>839</v>
      </c>
      <c r="O71">
        <v>919060480589</v>
      </c>
      <c r="P71" t="s">
        <v>1083</v>
      </c>
    </row>
    <row r="72" spans="1:16" x14ac:dyDescent="0.3">
      <c r="A72">
        <v>71</v>
      </c>
      <c r="B72" t="s">
        <v>1084</v>
      </c>
      <c r="C72" t="s">
        <v>1085</v>
      </c>
      <c r="D72" t="s">
        <v>301</v>
      </c>
      <c r="E72" t="s">
        <v>302</v>
      </c>
      <c r="F72">
        <v>646225</v>
      </c>
      <c r="G72" t="s">
        <v>1086</v>
      </c>
      <c r="H72">
        <v>2005</v>
      </c>
      <c r="I72">
        <v>35</v>
      </c>
      <c r="J72">
        <v>11420</v>
      </c>
      <c r="K72">
        <v>4.5999999999999996</v>
      </c>
      <c r="L72" t="s">
        <v>21</v>
      </c>
      <c r="M72">
        <v>731</v>
      </c>
      <c r="N72" t="s">
        <v>805</v>
      </c>
      <c r="O72">
        <v>6416862278</v>
      </c>
      <c r="P72" t="s">
        <v>1087</v>
      </c>
    </row>
    <row r="73" spans="1:16" x14ac:dyDescent="0.3">
      <c r="A73">
        <v>72</v>
      </c>
      <c r="B73" t="s">
        <v>1088</v>
      </c>
      <c r="C73" t="s">
        <v>1050</v>
      </c>
      <c r="D73" t="s">
        <v>306</v>
      </c>
      <c r="E73" t="s">
        <v>307</v>
      </c>
      <c r="F73">
        <v>911665</v>
      </c>
      <c r="G73" t="s">
        <v>1089</v>
      </c>
      <c r="H73">
        <v>2018</v>
      </c>
      <c r="I73">
        <v>77</v>
      </c>
      <c r="J73">
        <v>5656</v>
      </c>
      <c r="K73">
        <v>4.0999999999999996</v>
      </c>
      <c r="L73" t="s">
        <v>20</v>
      </c>
      <c r="M73">
        <v>4532</v>
      </c>
      <c r="N73" t="s">
        <v>805</v>
      </c>
      <c r="O73">
        <v>9042597927</v>
      </c>
      <c r="P73" t="s">
        <v>1090</v>
      </c>
    </row>
    <row r="74" spans="1:16" x14ac:dyDescent="0.3">
      <c r="A74">
        <v>73</v>
      </c>
      <c r="B74" t="s">
        <v>1091</v>
      </c>
      <c r="C74" t="s">
        <v>1092</v>
      </c>
      <c r="D74" t="s">
        <v>322</v>
      </c>
      <c r="E74" t="s">
        <v>323</v>
      </c>
      <c r="F74">
        <v>51477</v>
      </c>
      <c r="G74" t="s">
        <v>1093</v>
      </c>
      <c r="H74">
        <v>2005</v>
      </c>
      <c r="I74">
        <v>67</v>
      </c>
      <c r="J74">
        <v>2243</v>
      </c>
      <c r="K74">
        <v>3.2</v>
      </c>
      <c r="L74" t="s">
        <v>20</v>
      </c>
      <c r="M74">
        <v>2292</v>
      </c>
      <c r="N74" t="s">
        <v>810</v>
      </c>
      <c r="O74">
        <v>8338848792</v>
      </c>
      <c r="P74" t="s">
        <v>1094</v>
      </c>
    </row>
    <row r="75" spans="1:16" x14ac:dyDescent="0.3">
      <c r="A75">
        <v>74</v>
      </c>
      <c r="B75" t="s">
        <v>1095</v>
      </c>
      <c r="C75" t="s">
        <v>1096</v>
      </c>
      <c r="D75" t="s">
        <v>349</v>
      </c>
      <c r="E75" t="s">
        <v>274</v>
      </c>
      <c r="F75">
        <v>16451</v>
      </c>
      <c r="G75" t="s">
        <v>1097</v>
      </c>
      <c r="H75">
        <v>2015</v>
      </c>
      <c r="I75">
        <v>5</v>
      </c>
      <c r="J75">
        <v>11870</v>
      </c>
      <c r="K75">
        <v>4.8</v>
      </c>
      <c r="L75" t="s">
        <v>20</v>
      </c>
      <c r="M75">
        <v>1568</v>
      </c>
      <c r="N75" t="s">
        <v>839</v>
      </c>
      <c r="O75">
        <v>916815798123</v>
      </c>
      <c r="P75" t="s">
        <v>1098</v>
      </c>
    </row>
    <row r="76" spans="1:16" x14ac:dyDescent="0.3">
      <c r="A76">
        <v>75</v>
      </c>
      <c r="B76" t="s">
        <v>1099</v>
      </c>
      <c r="C76" t="s">
        <v>1100</v>
      </c>
      <c r="D76" t="s">
        <v>301</v>
      </c>
      <c r="E76" t="s">
        <v>302</v>
      </c>
      <c r="F76">
        <v>555438</v>
      </c>
      <c r="G76" t="s">
        <v>1101</v>
      </c>
      <c r="H76">
        <v>2010</v>
      </c>
      <c r="I76">
        <v>12</v>
      </c>
      <c r="J76">
        <v>1718</v>
      </c>
      <c r="K76">
        <v>3.3</v>
      </c>
      <c r="L76" t="s">
        <v>20</v>
      </c>
      <c r="M76">
        <v>1408</v>
      </c>
      <c r="N76" t="s">
        <v>805</v>
      </c>
      <c r="O76">
        <v>843256216</v>
      </c>
      <c r="P76" t="s">
        <v>1102</v>
      </c>
    </row>
    <row r="77" spans="1:16" x14ac:dyDescent="0.3">
      <c r="A77">
        <v>76</v>
      </c>
      <c r="B77" t="s">
        <v>1103</v>
      </c>
      <c r="C77" t="s">
        <v>1104</v>
      </c>
      <c r="D77" t="s">
        <v>306</v>
      </c>
      <c r="E77" t="s">
        <v>307</v>
      </c>
      <c r="F77">
        <v>298324</v>
      </c>
      <c r="G77" t="s">
        <v>1105</v>
      </c>
      <c r="H77">
        <v>2002</v>
      </c>
      <c r="I77">
        <v>52</v>
      </c>
      <c r="J77">
        <v>13962</v>
      </c>
      <c r="K77">
        <v>4.2</v>
      </c>
      <c r="L77" t="s">
        <v>21</v>
      </c>
      <c r="M77">
        <v>2972</v>
      </c>
      <c r="N77" t="s">
        <v>839</v>
      </c>
      <c r="O77">
        <v>9251881252</v>
      </c>
      <c r="P77" t="s">
        <v>1106</v>
      </c>
    </row>
    <row r="78" spans="1:16" x14ac:dyDescent="0.3">
      <c r="A78">
        <v>77</v>
      </c>
      <c r="B78" t="s">
        <v>1107</v>
      </c>
      <c r="C78" t="s">
        <v>1108</v>
      </c>
      <c r="D78" t="s">
        <v>301</v>
      </c>
      <c r="E78" t="s">
        <v>302</v>
      </c>
      <c r="F78">
        <v>209949</v>
      </c>
      <c r="G78" t="s">
        <v>1109</v>
      </c>
      <c r="H78">
        <v>2005</v>
      </c>
      <c r="I78">
        <v>98</v>
      </c>
      <c r="J78">
        <v>15315</v>
      </c>
      <c r="K78">
        <v>4.5999999999999996</v>
      </c>
      <c r="L78" t="s">
        <v>21</v>
      </c>
      <c r="M78">
        <v>3099</v>
      </c>
      <c r="N78" t="s">
        <v>810</v>
      </c>
      <c r="O78">
        <v>517289752</v>
      </c>
      <c r="P78" t="s">
        <v>1110</v>
      </c>
    </row>
    <row r="79" spans="1:16" x14ac:dyDescent="0.3">
      <c r="A79">
        <v>78</v>
      </c>
      <c r="B79" t="s">
        <v>1111</v>
      </c>
      <c r="C79" t="s">
        <v>1112</v>
      </c>
      <c r="D79" t="s">
        <v>349</v>
      </c>
      <c r="E79" t="s">
        <v>274</v>
      </c>
      <c r="F79">
        <v>633312</v>
      </c>
      <c r="G79" t="s">
        <v>1113</v>
      </c>
      <c r="H79">
        <v>2022</v>
      </c>
      <c r="I79">
        <v>83</v>
      </c>
      <c r="J79">
        <v>12692</v>
      </c>
      <c r="K79">
        <v>3.4</v>
      </c>
      <c r="L79" t="s">
        <v>20</v>
      </c>
      <c r="M79">
        <v>3599</v>
      </c>
      <c r="N79" t="s">
        <v>839</v>
      </c>
      <c r="O79">
        <v>3660965699</v>
      </c>
      <c r="P79" t="s">
        <v>1114</v>
      </c>
    </row>
    <row r="80" spans="1:16" x14ac:dyDescent="0.3">
      <c r="A80">
        <v>79</v>
      </c>
      <c r="B80" t="s">
        <v>1115</v>
      </c>
      <c r="C80" t="s">
        <v>1116</v>
      </c>
      <c r="D80" t="s">
        <v>322</v>
      </c>
      <c r="E80" t="s">
        <v>323</v>
      </c>
      <c r="F80">
        <v>803476</v>
      </c>
      <c r="G80" t="s">
        <v>1117</v>
      </c>
      <c r="H80">
        <v>2004</v>
      </c>
      <c r="I80">
        <v>27</v>
      </c>
      <c r="J80">
        <v>1058</v>
      </c>
      <c r="K80">
        <v>4.9000000000000004</v>
      </c>
      <c r="L80" t="s">
        <v>21</v>
      </c>
      <c r="M80">
        <v>765</v>
      </c>
      <c r="N80" t="s">
        <v>810</v>
      </c>
      <c r="O80">
        <v>916490827718</v>
      </c>
      <c r="P80" t="s">
        <v>1118</v>
      </c>
    </row>
    <row r="81" spans="1:16" x14ac:dyDescent="0.3">
      <c r="A81">
        <v>80</v>
      </c>
      <c r="B81" t="s">
        <v>1119</v>
      </c>
      <c r="C81" t="s">
        <v>1120</v>
      </c>
      <c r="D81" t="s">
        <v>293</v>
      </c>
      <c r="E81" t="s">
        <v>294</v>
      </c>
      <c r="F81">
        <v>714521</v>
      </c>
      <c r="G81" t="s">
        <v>1121</v>
      </c>
      <c r="H81">
        <v>2010</v>
      </c>
      <c r="I81">
        <v>83</v>
      </c>
      <c r="J81">
        <v>8238</v>
      </c>
      <c r="K81">
        <v>4.3</v>
      </c>
      <c r="L81" t="s">
        <v>20</v>
      </c>
      <c r="M81">
        <v>4564</v>
      </c>
      <c r="N81" t="s">
        <v>810</v>
      </c>
      <c r="O81">
        <v>5186892686</v>
      </c>
      <c r="P81" t="s">
        <v>1122</v>
      </c>
    </row>
    <row r="82" spans="1:16" x14ac:dyDescent="0.3">
      <c r="A82">
        <v>81</v>
      </c>
      <c r="B82" t="s">
        <v>1123</v>
      </c>
      <c r="C82" t="s">
        <v>1124</v>
      </c>
      <c r="D82" t="s">
        <v>306</v>
      </c>
      <c r="E82" t="s">
        <v>307</v>
      </c>
      <c r="F82">
        <v>742123</v>
      </c>
      <c r="G82" t="s">
        <v>1125</v>
      </c>
      <c r="H82">
        <v>2002</v>
      </c>
      <c r="I82">
        <v>35</v>
      </c>
      <c r="J82">
        <v>12364</v>
      </c>
      <c r="K82">
        <v>5</v>
      </c>
      <c r="L82" t="s">
        <v>20</v>
      </c>
      <c r="M82">
        <v>1226</v>
      </c>
      <c r="N82" t="s">
        <v>805</v>
      </c>
      <c r="O82">
        <v>7780973397</v>
      </c>
      <c r="P82" t="s">
        <v>1126</v>
      </c>
    </row>
    <row r="83" spans="1:16" x14ac:dyDescent="0.3">
      <c r="A83">
        <v>82</v>
      </c>
      <c r="B83" t="s">
        <v>1127</v>
      </c>
      <c r="C83" t="s">
        <v>1128</v>
      </c>
      <c r="D83" t="s">
        <v>306</v>
      </c>
      <c r="E83" t="s">
        <v>307</v>
      </c>
      <c r="F83">
        <v>205020</v>
      </c>
      <c r="G83" t="s">
        <v>1129</v>
      </c>
      <c r="H83">
        <v>2014</v>
      </c>
      <c r="I83">
        <v>6</v>
      </c>
      <c r="J83">
        <v>9690</v>
      </c>
      <c r="K83">
        <v>3.4</v>
      </c>
      <c r="L83" t="s">
        <v>20</v>
      </c>
      <c r="M83">
        <v>3371</v>
      </c>
      <c r="N83" t="s">
        <v>839</v>
      </c>
      <c r="O83">
        <v>911622499982</v>
      </c>
      <c r="P83" t="s">
        <v>1130</v>
      </c>
    </row>
    <row r="84" spans="1:16" x14ac:dyDescent="0.3">
      <c r="A84">
        <v>83</v>
      </c>
      <c r="B84" t="s">
        <v>1131</v>
      </c>
      <c r="C84" t="s">
        <v>1132</v>
      </c>
      <c r="D84" t="s">
        <v>273</v>
      </c>
      <c r="E84" t="s">
        <v>274</v>
      </c>
      <c r="F84">
        <v>472145</v>
      </c>
      <c r="G84" t="s">
        <v>1133</v>
      </c>
      <c r="H84">
        <v>2000</v>
      </c>
      <c r="I84">
        <v>11</v>
      </c>
      <c r="J84">
        <v>13646</v>
      </c>
      <c r="K84">
        <v>3.9</v>
      </c>
      <c r="L84" t="s">
        <v>21</v>
      </c>
      <c r="M84">
        <v>1862</v>
      </c>
      <c r="N84" t="s">
        <v>839</v>
      </c>
      <c r="O84">
        <v>198179469</v>
      </c>
      <c r="P84" t="s">
        <v>1134</v>
      </c>
    </row>
    <row r="85" spans="1:16" x14ac:dyDescent="0.3">
      <c r="A85">
        <v>84</v>
      </c>
      <c r="B85" t="s">
        <v>1135</v>
      </c>
      <c r="C85" t="s">
        <v>1136</v>
      </c>
      <c r="D85" t="s">
        <v>318</v>
      </c>
      <c r="E85" t="s">
        <v>319</v>
      </c>
      <c r="F85">
        <v>430107</v>
      </c>
      <c r="G85" t="s">
        <v>1137</v>
      </c>
      <c r="H85">
        <v>2012</v>
      </c>
      <c r="I85">
        <v>49</v>
      </c>
      <c r="J85">
        <v>18892</v>
      </c>
      <c r="K85">
        <v>3.8</v>
      </c>
      <c r="L85" t="s">
        <v>21</v>
      </c>
      <c r="M85">
        <v>2347</v>
      </c>
      <c r="N85" t="s">
        <v>810</v>
      </c>
      <c r="O85">
        <v>558303441</v>
      </c>
      <c r="P85" t="s">
        <v>1138</v>
      </c>
    </row>
    <row r="86" spans="1:16" x14ac:dyDescent="0.3">
      <c r="A86">
        <v>85</v>
      </c>
      <c r="B86" t="s">
        <v>1139</v>
      </c>
      <c r="C86" t="s">
        <v>1140</v>
      </c>
      <c r="D86" t="s">
        <v>318</v>
      </c>
      <c r="E86" t="s">
        <v>319</v>
      </c>
      <c r="F86">
        <v>355770</v>
      </c>
      <c r="G86" t="s">
        <v>1141</v>
      </c>
      <c r="H86">
        <v>2002</v>
      </c>
      <c r="I86">
        <v>9</v>
      </c>
      <c r="J86">
        <v>10663</v>
      </c>
      <c r="K86">
        <v>3</v>
      </c>
      <c r="L86" t="s">
        <v>21</v>
      </c>
      <c r="M86">
        <v>1357</v>
      </c>
      <c r="N86" t="s">
        <v>810</v>
      </c>
      <c r="O86">
        <v>7857608495</v>
      </c>
      <c r="P86" t="s">
        <v>1142</v>
      </c>
    </row>
    <row r="87" spans="1:16" x14ac:dyDescent="0.3">
      <c r="A87">
        <v>86</v>
      </c>
      <c r="B87" t="s">
        <v>1143</v>
      </c>
      <c r="C87" t="s">
        <v>1144</v>
      </c>
      <c r="D87" t="s">
        <v>306</v>
      </c>
      <c r="E87" t="s">
        <v>307</v>
      </c>
      <c r="F87">
        <v>996291</v>
      </c>
      <c r="G87" t="s">
        <v>1145</v>
      </c>
      <c r="H87">
        <v>2005</v>
      </c>
      <c r="I87">
        <v>53</v>
      </c>
      <c r="J87">
        <v>6272</v>
      </c>
      <c r="K87">
        <v>4.5</v>
      </c>
      <c r="L87" t="s">
        <v>20</v>
      </c>
      <c r="M87">
        <v>3268</v>
      </c>
      <c r="N87" t="s">
        <v>805</v>
      </c>
      <c r="O87">
        <v>6173574384</v>
      </c>
      <c r="P87" t="s">
        <v>1146</v>
      </c>
    </row>
    <row r="88" spans="1:16" x14ac:dyDescent="0.3">
      <c r="A88">
        <v>87</v>
      </c>
      <c r="B88" t="s">
        <v>1147</v>
      </c>
      <c r="C88" t="s">
        <v>1148</v>
      </c>
      <c r="D88" t="s">
        <v>293</v>
      </c>
      <c r="E88" t="s">
        <v>294</v>
      </c>
      <c r="F88">
        <v>357845</v>
      </c>
      <c r="G88" t="s">
        <v>1149</v>
      </c>
      <c r="H88">
        <v>2015</v>
      </c>
      <c r="I88">
        <v>95</v>
      </c>
      <c r="J88">
        <v>2015</v>
      </c>
      <c r="K88">
        <v>3.9</v>
      </c>
      <c r="L88" t="s">
        <v>20</v>
      </c>
      <c r="M88">
        <v>4056</v>
      </c>
      <c r="N88" t="s">
        <v>810</v>
      </c>
      <c r="O88">
        <v>2307681040</v>
      </c>
      <c r="P88" t="s">
        <v>1150</v>
      </c>
    </row>
    <row r="89" spans="1:16" x14ac:dyDescent="0.3">
      <c r="A89">
        <v>88</v>
      </c>
      <c r="B89" t="s">
        <v>1151</v>
      </c>
      <c r="C89" t="s">
        <v>1152</v>
      </c>
      <c r="D89" t="s">
        <v>328</v>
      </c>
      <c r="E89" t="s">
        <v>328</v>
      </c>
      <c r="F89">
        <v>533448</v>
      </c>
      <c r="G89" t="s">
        <v>1153</v>
      </c>
      <c r="H89">
        <v>2003</v>
      </c>
      <c r="I89">
        <v>47</v>
      </c>
      <c r="J89">
        <v>7735</v>
      </c>
      <c r="K89">
        <v>4.9000000000000004</v>
      </c>
      <c r="L89" t="s">
        <v>21</v>
      </c>
      <c r="M89">
        <v>4924</v>
      </c>
      <c r="N89" t="s">
        <v>839</v>
      </c>
      <c r="O89">
        <v>2241098813</v>
      </c>
      <c r="P89" t="s">
        <v>1154</v>
      </c>
    </row>
    <row r="90" spans="1:16" x14ac:dyDescent="0.3">
      <c r="A90">
        <v>89</v>
      </c>
      <c r="B90" t="s">
        <v>1155</v>
      </c>
      <c r="C90" t="s">
        <v>1156</v>
      </c>
      <c r="D90" t="s">
        <v>322</v>
      </c>
      <c r="E90" t="s">
        <v>323</v>
      </c>
      <c r="F90">
        <v>20701</v>
      </c>
      <c r="G90" t="s">
        <v>1157</v>
      </c>
      <c r="H90">
        <v>2009</v>
      </c>
      <c r="I90">
        <v>35</v>
      </c>
      <c r="J90">
        <v>4142</v>
      </c>
      <c r="K90">
        <v>3.1</v>
      </c>
      <c r="L90" t="s">
        <v>21</v>
      </c>
      <c r="M90">
        <v>1758</v>
      </c>
      <c r="N90" t="s">
        <v>810</v>
      </c>
      <c r="O90">
        <v>6299795453</v>
      </c>
      <c r="P90" t="s">
        <v>1158</v>
      </c>
    </row>
    <row r="91" spans="1:16" x14ac:dyDescent="0.3">
      <c r="A91">
        <v>90</v>
      </c>
      <c r="B91" t="s">
        <v>1159</v>
      </c>
      <c r="C91" t="s">
        <v>1160</v>
      </c>
      <c r="D91" t="s">
        <v>306</v>
      </c>
      <c r="E91" t="s">
        <v>307</v>
      </c>
      <c r="F91">
        <v>329456</v>
      </c>
      <c r="G91" t="s">
        <v>1161</v>
      </c>
      <c r="H91">
        <v>2000</v>
      </c>
      <c r="I91">
        <v>59</v>
      </c>
      <c r="J91">
        <v>3871</v>
      </c>
      <c r="K91">
        <v>3.6</v>
      </c>
      <c r="L91" t="s">
        <v>21</v>
      </c>
      <c r="M91">
        <v>2135</v>
      </c>
      <c r="N91" t="s">
        <v>810</v>
      </c>
      <c r="O91">
        <v>7017157724</v>
      </c>
      <c r="P91" t="s">
        <v>1162</v>
      </c>
    </row>
    <row r="92" spans="1:16" x14ac:dyDescent="0.3">
      <c r="A92">
        <v>91</v>
      </c>
      <c r="B92" t="s">
        <v>1163</v>
      </c>
      <c r="C92" t="s">
        <v>1164</v>
      </c>
      <c r="D92" t="s">
        <v>328</v>
      </c>
      <c r="E92" t="s">
        <v>328</v>
      </c>
      <c r="F92">
        <v>696393</v>
      </c>
      <c r="G92" t="s">
        <v>1165</v>
      </c>
      <c r="H92">
        <v>2006</v>
      </c>
      <c r="I92">
        <v>26</v>
      </c>
      <c r="J92">
        <v>10562</v>
      </c>
      <c r="K92">
        <v>5</v>
      </c>
      <c r="L92" t="s">
        <v>21</v>
      </c>
      <c r="M92">
        <v>1446</v>
      </c>
      <c r="N92" t="s">
        <v>839</v>
      </c>
      <c r="O92">
        <v>915396695832</v>
      </c>
      <c r="P92" t="s">
        <v>1166</v>
      </c>
    </row>
    <row r="93" spans="1:16" x14ac:dyDescent="0.3">
      <c r="A93">
        <v>92</v>
      </c>
      <c r="B93" t="s">
        <v>1167</v>
      </c>
      <c r="C93" t="s">
        <v>1168</v>
      </c>
      <c r="D93" t="s">
        <v>311</v>
      </c>
      <c r="E93" t="s">
        <v>312</v>
      </c>
      <c r="F93">
        <v>919657</v>
      </c>
      <c r="G93" t="s">
        <v>1169</v>
      </c>
      <c r="H93">
        <v>2015</v>
      </c>
      <c r="I93">
        <v>67</v>
      </c>
      <c r="J93">
        <v>9683</v>
      </c>
      <c r="K93">
        <v>3.2</v>
      </c>
      <c r="L93" t="s">
        <v>21</v>
      </c>
      <c r="M93">
        <v>2014</v>
      </c>
      <c r="N93" t="s">
        <v>839</v>
      </c>
      <c r="O93">
        <v>919022784699</v>
      </c>
      <c r="P93" t="s">
        <v>1170</v>
      </c>
    </row>
    <row r="94" spans="1:16" x14ac:dyDescent="0.3">
      <c r="A94">
        <v>93</v>
      </c>
      <c r="B94" t="s">
        <v>1171</v>
      </c>
      <c r="C94" t="s">
        <v>1172</v>
      </c>
      <c r="D94" t="s">
        <v>311</v>
      </c>
      <c r="E94" t="s">
        <v>312</v>
      </c>
      <c r="F94">
        <v>240580</v>
      </c>
      <c r="G94" t="s">
        <v>1173</v>
      </c>
      <c r="H94">
        <v>2011</v>
      </c>
      <c r="I94">
        <v>28</v>
      </c>
      <c r="J94">
        <v>15607</v>
      </c>
      <c r="K94">
        <v>3.1</v>
      </c>
      <c r="L94" t="s">
        <v>21</v>
      </c>
      <c r="M94">
        <v>4309</v>
      </c>
      <c r="N94" t="s">
        <v>839</v>
      </c>
      <c r="O94">
        <v>369656666</v>
      </c>
      <c r="P94" t="s">
        <v>1174</v>
      </c>
    </row>
    <row r="95" spans="1:16" x14ac:dyDescent="0.3">
      <c r="A95">
        <v>94</v>
      </c>
      <c r="B95" t="s">
        <v>1175</v>
      </c>
      <c r="C95" t="s">
        <v>1176</v>
      </c>
      <c r="D95" t="s">
        <v>286</v>
      </c>
      <c r="E95" t="s">
        <v>287</v>
      </c>
      <c r="F95">
        <v>220102</v>
      </c>
      <c r="G95" t="s">
        <v>1177</v>
      </c>
      <c r="H95">
        <v>2008</v>
      </c>
      <c r="I95">
        <v>77</v>
      </c>
      <c r="J95">
        <v>3019</v>
      </c>
      <c r="K95">
        <v>3.3</v>
      </c>
      <c r="L95" t="s">
        <v>20</v>
      </c>
      <c r="M95">
        <v>1202</v>
      </c>
      <c r="N95" t="s">
        <v>805</v>
      </c>
      <c r="O95">
        <v>912679692786</v>
      </c>
      <c r="P95" t="s">
        <v>1178</v>
      </c>
    </row>
    <row r="96" spans="1:16" x14ac:dyDescent="0.3">
      <c r="A96">
        <v>95</v>
      </c>
      <c r="B96" t="s">
        <v>1179</v>
      </c>
      <c r="C96" t="s">
        <v>1180</v>
      </c>
      <c r="D96" t="s">
        <v>306</v>
      </c>
      <c r="E96" t="s">
        <v>307</v>
      </c>
      <c r="F96">
        <v>846895</v>
      </c>
      <c r="G96" t="s">
        <v>1181</v>
      </c>
      <c r="H96">
        <v>2017</v>
      </c>
      <c r="I96">
        <v>57</v>
      </c>
      <c r="J96">
        <v>8455</v>
      </c>
      <c r="K96">
        <v>4.0999999999999996</v>
      </c>
      <c r="L96" t="s">
        <v>21</v>
      </c>
      <c r="M96">
        <v>4780</v>
      </c>
      <c r="N96" t="s">
        <v>839</v>
      </c>
      <c r="O96">
        <v>5197128478</v>
      </c>
      <c r="P96" t="s">
        <v>1182</v>
      </c>
    </row>
    <row r="97" spans="1:16" x14ac:dyDescent="0.3">
      <c r="A97">
        <v>96</v>
      </c>
      <c r="B97" t="s">
        <v>1183</v>
      </c>
      <c r="C97" t="s">
        <v>1184</v>
      </c>
      <c r="D97" t="s">
        <v>349</v>
      </c>
      <c r="E97" t="s">
        <v>274</v>
      </c>
      <c r="F97">
        <v>807787</v>
      </c>
      <c r="G97" t="s">
        <v>1185</v>
      </c>
      <c r="H97">
        <v>2021</v>
      </c>
      <c r="I97">
        <v>65</v>
      </c>
      <c r="J97">
        <v>19766</v>
      </c>
      <c r="K97">
        <v>4.8</v>
      </c>
      <c r="L97" t="s">
        <v>21</v>
      </c>
      <c r="M97">
        <v>2948</v>
      </c>
      <c r="N97" t="s">
        <v>810</v>
      </c>
      <c r="O97">
        <v>4209494079</v>
      </c>
      <c r="P97" t="s">
        <v>1186</v>
      </c>
    </row>
    <row r="98" spans="1:16" x14ac:dyDescent="0.3">
      <c r="A98">
        <v>97</v>
      </c>
      <c r="B98" t="s">
        <v>1187</v>
      </c>
      <c r="C98" t="s">
        <v>1188</v>
      </c>
      <c r="D98" t="s">
        <v>311</v>
      </c>
      <c r="E98" t="s">
        <v>312</v>
      </c>
      <c r="F98">
        <v>429444</v>
      </c>
      <c r="G98" t="s">
        <v>1189</v>
      </c>
      <c r="H98">
        <v>2022</v>
      </c>
      <c r="I98">
        <v>9</v>
      </c>
      <c r="J98">
        <v>17452</v>
      </c>
      <c r="K98">
        <v>4.0999999999999996</v>
      </c>
      <c r="L98" t="s">
        <v>20</v>
      </c>
      <c r="M98">
        <v>1485</v>
      </c>
      <c r="N98" t="s">
        <v>839</v>
      </c>
      <c r="O98">
        <v>2752437280</v>
      </c>
      <c r="P98" t="s">
        <v>1190</v>
      </c>
    </row>
    <row r="99" spans="1:16" x14ac:dyDescent="0.3">
      <c r="A99">
        <v>98</v>
      </c>
      <c r="B99" t="s">
        <v>1191</v>
      </c>
      <c r="C99" t="s">
        <v>1192</v>
      </c>
      <c r="D99" t="s">
        <v>301</v>
      </c>
      <c r="E99" t="s">
        <v>302</v>
      </c>
      <c r="F99">
        <v>395041</v>
      </c>
      <c r="G99" t="s">
        <v>1193</v>
      </c>
      <c r="H99">
        <v>2005</v>
      </c>
      <c r="I99">
        <v>32</v>
      </c>
      <c r="J99">
        <v>7315</v>
      </c>
      <c r="K99">
        <v>3.3</v>
      </c>
      <c r="L99" t="s">
        <v>21</v>
      </c>
      <c r="M99">
        <v>1141</v>
      </c>
      <c r="N99" t="s">
        <v>805</v>
      </c>
      <c r="O99">
        <v>7478366742</v>
      </c>
      <c r="P99" t="s">
        <v>1194</v>
      </c>
    </row>
    <row r="100" spans="1:16" x14ac:dyDescent="0.3">
      <c r="A100">
        <v>99</v>
      </c>
      <c r="B100" t="s">
        <v>1195</v>
      </c>
      <c r="C100" t="s">
        <v>1196</v>
      </c>
      <c r="D100" t="s">
        <v>311</v>
      </c>
      <c r="E100" t="s">
        <v>312</v>
      </c>
      <c r="F100">
        <v>694544</v>
      </c>
      <c r="G100" t="s">
        <v>1197</v>
      </c>
      <c r="H100">
        <v>2006</v>
      </c>
      <c r="I100">
        <v>85</v>
      </c>
      <c r="J100">
        <v>5845</v>
      </c>
      <c r="K100">
        <v>4.7</v>
      </c>
      <c r="L100" t="s">
        <v>21</v>
      </c>
      <c r="M100">
        <v>3119</v>
      </c>
      <c r="N100" t="s">
        <v>805</v>
      </c>
      <c r="O100">
        <v>3938525800</v>
      </c>
      <c r="P100" t="s">
        <v>1198</v>
      </c>
    </row>
    <row r="101" spans="1:16" x14ac:dyDescent="0.3">
      <c r="A101">
        <v>100</v>
      </c>
      <c r="B101" t="s">
        <v>1199</v>
      </c>
      <c r="C101" t="s">
        <v>1200</v>
      </c>
      <c r="D101" t="s">
        <v>273</v>
      </c>
      <c r="E101" t="s">
        <v>274</v>
      </c>
      <c r="F101">
        <v>300910</v>
      </c>
      <c r="G101" t="s">
        <v>1201</v>
      </c>
      <c r="H101">
        <v>2002</v>
      </c>
      <c r="I101">
        <v>54</v>
      </c>
      <c r="J101">
        <v>19230</v>
      </c>
      <c r="K101">
        <v>3.8</v>
      </c>
      <c r="L101" t="s">
        <v>21</v>
      </c>
      <c r="M101">
        <v>2762</v>
      </c>
      <c r="N101" t="s">
        <v>805</v>
      </c>
      <c r="O101">
        <v>919269212447</v>
      </c>
      <c r="P101" t="s">
        <v>1202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FF4B-4EA0-4C4B-990E-B65A325DE5F1}">
  <sheetPr>
    <tabColor rgb="FF7030A0"/>
  </sheetPr>
  <dimension ref="A1:R17"/>
  <sheetViews>
    <sheetView topLeftCell="E1" workbookViewId="0">
      <selection activeCell="R1" sqref="R1:R17"/>
    </sheetView>
  </sheetViews>
  <sheetFormatPr defaultRowHeight="14.4" x14ac:dyDescent="0.3"/>
  <cols>
    <col min="1" max="1" width="5.109375" style="2" bestFit="1" customWidth="1"/>
    <col min="2" max="2" width="14.44140625" style="2" bestFit="1" customWidth="1"/>
    <col min="3" max="3" width="8.88671875" style="2"/>
    <col min="4" max="4" width="5.109375" style="2" bestFit="1" customWidth="1"/>
    <col min="5" max="6" width="16.44140625" style="2" bestFit="1" customWidth="1"/>
    <col min="7" max="7" width="5.109375" style="2" bestFit="1" customWidth="1"/>
    <col min="8" max="9" width="15" style="2" bestFit="1" customWidth="1"/>
    <col min="10" max="10" width="5.109375" style="2" bestFit="1" customWidth="1"/>
    <col min="11" max="11" width="14.21875" style="2" bestFit="1" customWidth="1"/>
    <col min="12" max="12" width="14.21875" style="2" customWidth="1"/>
    <col min="13" max="14" width="8.88671875" style="2"/>
    <col min="15" max="15" width="14.44140625" style="2" bestFit="1" customWidth="1"/>
    <col min="16" max="16" width="16.44140625" style="2" bestFit="1" customWidth="1"/>
    <col min="17" max="17" width="15" style="2" bestFit="1" customWidth="1"/>
    <col min="18" max="18" width="14.21875" style="2" bestFit="1" customWidth="1"/>
    <col min="19" max="16384" width="8.88671875" style="2"/>
  </cols>
  <sheetData>
    <row r="1" spans="1:18" x14ac:dyDescent="0.3">
      <c r="A1" s="5" t="s">
        <v>254</v>
      </c>
      <c r="B1" s="5" t="s">
        <v>255</v>
      </c>
      <c r="C1" s="3"/>
      <c r="D1" s="4" t="s">
        <v>254</v>
      </c>
      <c r="E1" s="4" t="s">
        <v>541</v>
      </c>
      <c r="G1" s="6" t="s">
        <v>254</v>
      </c>
      <c r="H1" s="6" t="s">
        <v>791</v>
      </c>
      <c r="J1" s="7" t="s">
        <v>254</v>
      </c>
      <c r="K1" s="7" t="s">
        <v>1203</v>
      </c>
      <c r="O1" s="5" t="s">
        <v>255</v>
      </c>
      <c r="P1" s="4" t="s">
        <v>541</v>
      </c>
      <c r="Q1" s="6" t="s">
        <v>791</v>
      </c>
      <c r="R1" s="7" t="s">
        <v>1203</v>
      </c>
    </row>
    <row r="2" spans="1:18" x14ac:dyDescent="0.3">
      <c r="A2" s="3" cm="1">
        <f t="array" ref="A2:A16">_xlfn.SEQUENCE(COUNTA(B:B)-1,1,1,1)</f>
        <v>1</v>
      </c>
      <c r="B2" s="3" t="str" cm="1">
        <f t="array" ref="B2:B16">TRANSPOSE(orders[#Headers])</f>
        <v>OrderID</v>
      </c>
      <c r="C2" s="3"/>
      <c r="D2" s="3" cm="1">
        <f t="array" ref="D2:D16">_xlfn.SEQUENCE(COUNTA(E:E)-1,1,1,1)</f>
        <v>1</v>
      </c>
      <c r="E2" s="3" t="str" cm="1">
        <f t="array" ref="E2:E16">TRANSPOSE(Customers[#Headers])</f>
        <v>CustomerID</v>
      </c>
      <c r="G2" s="3" cm="1">
        <f t="array" ref="G2:G17">_xlfn.SEQUENCE(COUNTA(H:H)-1,1,1,1)</f>
        <v>1</v>
      </c>
      <c r="H2" s="3" t="str" cm="1">
        <f t="array" ref="H2:H17">TRANSPOSE(products[#Headers])</f>
        <v>ProductID</v>
      </c>
      <c r="J2" s="3" cm="1">
        <f t="array" ref="J2:J17">_xlfn.SEQUENCE(COUNTA(K:K)-1,1,1,1)</f>
        <v>1</v>
      </c>
      <c r="K2" s="3" t="str" cm="1">
        <f t="array" ref="K2:K17">TRANSPOSE(stores[#Headers])</f>
        <v>New Store Id</v>
      </c>
      <c r="O2" s="3" t="s">
        <v>0</v>
      </c>
      <c r="P2" s="3" t="s">
        <v>1</v>
      </c>
      <c r="Q2" s="3" t="s">
        <v>2</v>
      </c>
      <c r="R2" s="3" t="str" cm="1">
        <f t="array" ref="R2:R17">TRANSPOSE(stores[#Headers])</f>
        <v>New Store Id</v>
      </c>
    </row>
    <row r="3" spans="1:18" x14ac:dyDescent="0.3">
      <c r="A3" s="3">
        <v>2</v>
      </c>
      <c r="B3" s="3" t="str">
        <v>CustomerID</v>
      </c>
      <c r="C3" s="3"/>
      <c r="D3" s="3">
        <v>2</v>
      </c>
      <c r="E3" s="3" t="str">
        <v>CustomerName</v>
      </c>
      <c r="G3" s="3">
        <v>2</v>
      </c>
      <c r="H3" s="3" t="str">
        <v>ProductName</v>
      </c>
      <c r="J3" s="3">
        <v>2</v>
      </c>
      <c r="K3" s="3" t="str">
        <v>Store ID</v>
      </c>
      <c r="O3" s="3" t="s">
        <v>1</v>
      </c>
      <c r="P3" s="3" t="s">
        <v>256</v>
      </c>
      <c r="Q3" s="3" t="s">
        <v>542</v>
      </c>
      <c r="R3" s="3" t="str">
        <v>Store ID</v>
      </c>
    </row>
    <row r="4" spans="1:18" x14ac:dyDescent="0.3">
      <c r="A4" s="3">
        <v>3</v>
      </c>
      <c r="B4" s="3" t="str">
        <v>ProductID</v>
      </c>
      <c r="C4" s="3"/>
      <c r="D4" s="3">
        <v>3</v>
      </c>
      <c r="E4" s="3" t="str">
        <v>Email</v>
      </c>
      <c r="G4" s="3">
        <v>3</v>
      </c>
      <c r="H4" s="3" t="str">
        <v>Category</v>
      </c>
      <c r="J4" s="3">
        <v>3</v>
      </c>
      <c r="K4" s="3" t="str">
        <v>StoreName</v>
      </c>
      <c r="O4" s="3" t="s">
        <v>2</v>
      </c>
      <c r="P4" s="3" t="s">
        <v>257</v>
      </c>
      <c r="Q4" s="3" t="s">
        <v>543</v>
      </c>
      <c r="R4" s="3" t="str">
        <v>StoreName</v>
      </c>
    </row>
    <row r="5" spans="1:18" x14ac:dyDescent="0.3">
      <c r="A5" s="3">
        <v>4</v>
      </c>
      <c r="B5" s="3" t="str">
        <v>OrderDate</v>
      </c>
      <c r="C5" s="3"/>
      <c r="D5" s="3">
        <v>4</v>
      </c>
      <c r="E5" s="3" t="str">
        <v>Phone</v>
      </c>
      <c r="G5" s="3">
        <v>4</v>
      </c>
      <c r="H5" s="3" t="str">
        <v>SubCategory</v>
      </c>
      <c r="J5" s="3">
        <v>4</v>
      </c>
      <c r="K5" s="3" t="str">
        <v>City</v>
      </c>
      <c r="O5" s="3" t="s">
        <v>3</v>
      </c>
      <c r="P5" s="3" t="s">
        <v>258</v>
      </c>
      <c r="Q5" s="3" t="s">
        <v>544</v>
      </c>
      <c r="R5" s="3" t="str">
        <v>City</v>
      </c>
    </row>
    <row r="6" spans="1:18" x14ac:dyDescent="0.3">
      <c r="A6" s="3">
        <v>5</v>
      </c>
      <c r="B6" s="3" t="str">
        <v>Quantity</v>
      </c>
      <c r="C6" s="3"/>
      <c r="D6" s="3">
        <v>5</v>
      </c>
      <c r="E6" s="3" t="str">
        <v>City</v>
      </c>
      <c r="G6" s="3">
        <v>5</v>
      </c>
      <c r="H6" s="3" t="str">
        <v>Brand</v>
      </c>
      <c r="J6" s="3">
        <v>5</v>
      </c>
      <c r="K6" s="3" t="str">
        <v>State</v>
      </c>
      <c r="O6" s="3" t="s">
        <v>4</v>
      </c>
      <c r="P6" s="3" t="s">
        <v>259</v>
      </c>
      <c r="Q6" s="3" t="s">
        <v>545</v>
      </c>
      <c r="R6" s="3" t="str">
        <v>State</v>
      </c>
    </row>
    <row r="7" spans="1:18" x14ac:dyDescent="0.3">
      <c r="A7" s="3">
        <v>6</v>
      </c>
      <c r="B7" s="3" t="str">
        <v>UnitPrice</v>
      </c>
      <c r="C7" s="3"/>
      <c r="D7" s="3">
        <v>6</v>
      </c>
      <c r="E7" s="3" t="str">
        <v>State</v>
      </c>
      <c r="G7" s="3">
        <v>6</v>
      </c>
      <c r="H7" s="3" t="str">
        <v>Price</v>
      </c>
      <c r="J7" s="3">
        <v>6</v>
      </c>
      <c r="K7" s="3" t="str">
        <v>Pincode</v>
      </c>
      <c r="O7" s="3" t="s">
        <v>5</v>
      </c>
      <c r="P7" s="3" t="s">
        <v>260</v>
      </c>
      <c r="Q7" s="3" t="s">
        <v>546</v>
      </c>
      <c r="R7" s="3" t="str">
        <v>Pincode</v>
      </c>
    </row>
    <row r="8" spans="1:18" x14ac:dyDescent="0.3">
      <c r="A8" s="3">
        <v>7</v>
      </c>
      <c r="B8" s="3" t="str">
        <v>TotalAmount</v>
      </c>
      <c r="C8" s="3"/>
      <c r="D8" s="3">
        <v>7</v>
      </c>
      <c r="E8" s="3" t="str">
        <v>Pincode</v>
      </c>
      <c r="G8" s="3">
        <v>7</v>
      </c>
      <c r="H8" s="3" t="str">
        <v>Discount</v>
      </c>
      <c r="J8" s="3">
        <v>7</v>
      </c>
      <c r="K8" s="3" t="str">
        <v>Manager</v>
      </c>
      <c r="O8" s="3" t="s">
        <v>6</v>
      </c>
      <c r="P8" s="3" t="s">
        <v>261</v>
      </c>
      <c r="Q8" s="3" t="s">
        <v>547</v>
      </c>
      <c r="R8" s="3" t="str">
        <v>Manager</v>
      </c>
    </row>
    <row r="9" spans="1:18" x14ac:dyDescent="0.3">
      <c r="A9" s="3">
        <v>8</v>
      </c>
      <c r="B9" s="3" t="str">
        <v>DiscountApplied</v>
      </c>
      <c r="C9" s="3"/>
      <c r="D9" s="3">
        <v>8</v>
      </c>
      <c r="E9" s="3" t="str">
        <v>Gender</v>
      </c>
      <c r="G9" s="3">
        <v>8</v>
      </c>
      <c r="H9" s="3" t="str">
        <v>StockQty</v>
      </c>
      <c r="J9" s="3">
        <v>8</v>
      </c>
      <c r="K9" s="3" t="str">
        <v>EstablishedYear</v>
      </c>
      <c r="O9" s="3" t="s">
        <v>7</v>
      </c>
      <c r="P9" s="3" t="s">
        <v>262</v>
      </c>
      <c r="Q9" s="3" t="s">
        <v>548</v>
      </c>
      <c r="R9" s="3" t="str">
        <v>EstablishedYear</v>
      </c>
    </row>
    <row r="10" spans="1:18" x14ac:dyDescent="0.3">
      <c r="A10" s="3">
        <v>9</v>
      </c>
      <c r="B10" s="3" t="str">
        <v>PaymentMode</v>
      </c>
      <c r="C10" s="3"/>
      <c r="D10" s="3">
        <v>9</v>
      </c>
      <c r="E10" s="3" t="str">
        <v>DateOfBirth</v>
      </c>
      <c r="G10" s="3">
        <v>9</v>
      </c>
      <c r="H10" s="3" t="str">
        <v>WarrantyMonths</v>
      </c>
      <c r="J10" s="3">
        <v>9</v>
      </c>
      <c r="K10" s="3" t="str">
        <v>Employees</v>
      </c>
      <c r="O10" s="3" t="s">
        <v>8</v>
      </c>
      <c r="P10" s="3" t="s">
        <v>263</v>
      </c>
      <c r="Q10" s="3" t="s">
        <v>549</v>
      </c>
      <c r="R10" s="3" t="str">
        <v>Employees</v>
      </c>
    </row>
    <row r="11" spans="1:18" x14ac:dyDescent="0.3">
      <c r="A11" s="3">
        <v>10</v>
      </c>
      <c r="B11" s="3" t="str">
        <v>OrderStatus</v>
      </c>
      <c r="C11" s="3"/>
      <c r="D11" s="3">
        <v>10</v>
      </c>
      <c r="E11" s="3" t="str">
        <v>CustomerSince</v>
      </c>
      <c r="G11" s="3">
        <v>10</v>
      </c>
      <c r="H11" s="3" t="str">
        <v>MadeIn</v>
      </c>
      <c r="J11" s="3">
        <v>10</v>
      </c>
      <c r="K11" s="3" t="str">
        <v>MonthlyFootfall</v>
      </c>
      <c r="O11" s="3" t="s">
        <v>9</v>
      </c>
      <c r="P11" s="3" t="s">
        <v>264</v>
      </c>
      <c r="Q11" s="3" t="s">
        <v>550</v>
      </c>
      <c r="R11" s="3" t="str">
        <v>MonthlyFootfall</v>
      </c>
    </row>
    <row r="12" spans="1:18" x14ac:dyDescent="0.3">
      <c r="A12" s="3">
        <v>11</v>
      </c>
      <c r="B12" s="3" t="str">
        <v>DeliveryDate</v>
      </c>
      <c r="C12" s="3"/>
      <c r="D12" s="3">
        <v>11</v>
      </c>
      <c r="E12" s="3" t="str">
        <v>PreferredCategory</v>
      </c>
      <c r="G12" s="3">
        <v>11</v>
      </c>
      <c r="H12" s="3" t="str">
        <v>IsAvailable</v>
      </c>
      <c r="J12" s="3">
        <v>11</v>
      </c>
      <c r="K12" s="3" t="str">
        <v>StoreRating</v>
      </c>
      <c r="O12" s="3" t="s">
        <v>10</v>
      </c>
      <c r="P12" s="3" t="s">
        <v>265</v>
      </c>
      <c r="Q12" s="3" t="s">
        <v>551</v>
      </c>
      <c r="R12" s="3" t="str">
        <v>StoreRating</v>
      </c>
    </row>
    <row r="13" spans="1:18" x14ac:dyDescent="0.3">
      <c r="A13" s="3">
        <v>12</v>
      </c>
      <c r="B13" s="3" t="str">
        <v>IsGift</v>
      </c>
      <c r="C13" s="3"/>
      <c r="D13" s="3">
        <v>12</v>
      </c>
      <c r="E13" s="3" t="str">
        <v>LoyaltyPoints</v>
      </c>
      <c r="G13" s="3">
        <v>12</v>
      </c>
      <c r="H13" s="3" t="str">
        <v>Rating</v>
      </c>
      <c r="J13" s="3">
        <v>12</v>
      </c>
      <c r="K13" s="3" t="str">
        <v>OnlineEnabled</v>
      </c>
      <c r="O13" s="3" t="s">
        <v>11</v>
      </c>
      <c r="P13" s="3" t="s">
        <v>266</v>
      </c>
      <c r="Q13" s="3" t="s">
        <v>552</v>
      </c>
      <c r="R13" s="3" t="str">
        <v>OnlineEnabled</v>
      </c>
    </row>
    <row r="14" spans="1:18" x14ac:dyDescent="0.3">
      <c r="A14" s="3">
        <v>13</v>
      </c>
      <c r="B14" s="3" t="str">
        <v>ShippingCharges</v>
      </c>
      <c r="C14" s="3"/>
      <c r="D14" s="3">
        <v>13</v>
      </c>
      <c r="E14" s="3" t="str">
        <v>MaritalStatus</v>
      </c>
      <c r="G14" s="3">
        <v>13</v>
      </c>
      <c r="H14" s="3" t="str">
        <v>LaunchDate</v>
      </c>
      <c r="J14" s="3">
        <v>13</v>
      </c>
      <c r="K14" s="3" t="str">
        <v>AreaSqFt</v>
      </c>
      <c r="O14" s="3" t="s">
        <v>12</v>
      </c>
      <c r="P14" s="3" t="s">
        <v>267</v>
      </c>
      <c r="Q14" s="3" t="s">
        <v>553</v>
      </c>
      <c r="R14" s="3" t="str">
        <v>AreaSqFt</v>
      </c>
    </row>
    <row r="15" spans="1:18" x14ac:dyDescent="0.3">
      <c r="A15" s="3">
        <v>14</v>
      </c>
      <c r="B15" s="3" t="str">
        <v>CouponUsed</v>
      </c>
      <c r="C15" s="3"/>
      <c r="D15" s="3">
        <v>14</v>
      </c>
      <c r="E15" s="3" t="str">
        <v>Occupation</v>
      </c>
      <c r="G15" s="3">
        <v>14</v>
      </c>
      <c r="H15" s="3" t="str">
        <v>Returnable</v>
      </c>
      <c r="J15" s="3">
        <v>14</v>
      </c>
      <c r="K15" s="3" t="str">
        <v>StoreType</v>
      </c>
      <c r="O15" s="3" t="s">
        <v>13</v>
      </c>
      <c r="P15" s="3" t="s">
        <v>268</v>
      </c>
      <c r="Q15" s="3" t="s">
        <v>554</v>
      </c>
      <c r="R15" s="3" t="str">
        <v>StoreType</v>
      </c>
    </row>
    <row r="16" spans="1:18" x14ac:dyDescent="0.3">
      <c r="A16" s="3">
        <v>15</v>
      </c>
      <c r="B16" s="3" t="str">
        <v>ReviewGiven</v>
      </c>
      <c r="C16" s="3"/>
      <c r="D16" s="3">
        <v>15</v>
      </c>
      <c r="E16" s="3" t="str">
        <v>AnnualIncome</v>
      </c>
      <c r="G16" s="3">
        <v>15</v>
      </c>
      <c r="H16" s="3" t="str">
        <v>HSNCode</v>
      </c>
      <c r="J16" s="3">
        <v>15</v>
      </c>
      <c r="K16" s="3" t="str">
        <v>ContactNumber</v>
      </c>
      <c r="O16" s="3" t="s">
        <v>14</v>
      </c>
      <c r="P16" s="3" t="s">
        <v>269</v>
      </c>
      <c r="Q16" s="3" t="s">
        <v>555</v>
      </c>
      <c r="R16" s="3" t="str">
        <v>ContactNumber</v>
      </c>
    </row>
    <row r="17" spans="7:18" x14ac:dyDescent="0.3">
      <c r="G17" s="2">
        <v>16</v>
      </c>
      <c r="H17" s="2" t="str">
        <v>Store Id</v>
      </c>
      <c r="J17" s="2">
        <v>16</v>
      </c>
      <c r="K17" s="2" t="str">
        <v>Email</v>
      </c>
      <c r="R17" s="2" t="str">
        <v>Email</v>
      </c>
    </row>
  </sheetData>
  <conditionalFormatting sqref="O2:Q16">
    <cfRule type="duplicateValues" dxfId="1" priority="1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5CC8-EBE2-48E6-A94A-084AFC4605A8}">
  <sheetPr>
    <tabColor theme="7" tint="0.59999389629810485"/>
  </sheetPr>
  <dimension ref="A1:BJ101"/>
  <sheetViews>
    <sheetView zoomScale="108" workbookViewId="0">
      <selection activeCell="AV2" sqref="AV2:BJ101"/>
    </sheetView>
  </sheetViews>
  <sheetFormatPr defaultRowHeight="14.4" x14ac:dyDescent="0.3"/>
  <cols>
    <col min="1" max="1" width="7.6640625" bestFit="1" customWidth="1"/>
    <col min="2" max="2" width="11" bestFit="1" customWidth="1"/>
    <col min="3" max="3" width="9.33203125" bestFit="1" customWidth="1"/>
    <col min="4" max="4" width="9.88671875" bestFit="1" customWidth="1"/>
    <col min="5" max="5" width="8.44140625" bestFit="1" customWidth="1"/>
    <col min="6" max="6" width="8.77734375" bestFit="1" customWidth="1"/>
    <col min="7" max="7" width="12.33203125" bestFit="1" customWidth="1"/>
    <col min="8" max="8" width="15.21875" bestFit="1" customWidth="1"/>
    <col min="9" max="9" width="15.33203125" bestFit="1" customWidth="1"/>
    <col min="10" max="10" width="11.21875" bestFit="1" customWidth="1"/>
    <col min="11" max="11" width="11.88671875" bestFit="1" customWidth="1"/>
    <col min="12" max="12" width="5.44140625" bestFit="1" customWidth="1"/>
    <col min="13" max="13" width="15.21875" bestFit="1" customWidth="1"/>
    <col min="14" max="14" width="12" bestFit="1" customWidth="1"/>
    <col min="15" max="15" width="11.88671875" bestFit="1" customWidth="1"/>
    <col min="16" max="16" width="11" bestFit="1" customWidth="1"/>
    <col min="17" max="17" width="22.21875" bestFit="1" customWidth="1"/>
    <col min="18" max="18" width="33.6640625" bestFit="1" customWidth="1"/>
    <col min="19" max="19" width="12.21875" bestFit="1" customWidth="1"/>
    <col min="20" max="20" width="11.44140625" bestFit="1" customWidth="1"/>
    <col min="21" max="21" width="12.88671875" bestFit="1" customWidth="1"/>
    <col min="22" max="22" width="7.77734375" bestFit="1" customWidth="1"/>
    <col min="23" max="23" width="7.33203125" bestFit="1" customWidth="1"/>
    <col min="24" max="24" width="11.109375" bestFit="1" customWidth="1"/>
    <col min="25" max="25" width="13.77734375" bestFit="1" customWidth="1"/>
    <col min="26" max="26" width="16.6640625" bestFit="1" customWidth="1"/>
    <col min="27" max="27" width="12.33203125" bestFit="1" customWidth="1"/>
    <col min="28" max="28" width="12.5546875" bestFit="1" customWidth="1"/>
    <col min="29" max="29" width="10.6640625" bestFit="1" customWidth="1"/>
    <col min="30" max="30" width="13.44140625" bestFit="1" customWidth="1"/>
    <col min="31" max="31" width="9.33203125" bestFit="1" customWidth="1"/>
    <col min="32" max="32" width="27.44140625" bestFit="1" customWidth="1"/>
    <col min="33" max="33" width="15.109375" bestFit="1" customWidth="1"/>
    <col min="34" max="34" width="11.77734375" bestFit="1" customWidth="1"/>
    <col min="35" max="35" width="35" bestFit="1" customWidth="1"/>
    <col min="36" max="36" width="6.109375" bestFit="1" customWidth="1"/>
    <col min="37" max="38" width="8.44140625" bestFit="1" customWidth="1"/>
    <col min="39" max="39" width="15.88671875" bestFit="1" customWidth="1"/>
    <col min="40" max="40" width="8.109375" bestFit="1" customWidth="1"/>
    <col min="41" max="41" width="10.21875" bestFit="1" customWidth="1"/>
    <col min="42" max="42" width="6.33203125" bestFit="1" customWidth="1"/>
    <col min="43" max="43" width="11" bestFit="1" customWidth="1"/>
    <col min="44" max="44" width="10.5546875" bestFit="1" customWidth="1"/>
    <col min="45" max="45" width="8.88671875" bestFit="1" customWidth="1"/>
    <col min="46" max="46" width="7.6640625" bestFit="1" customWidth="1"/>
    <col min="47" max="47" width="11.88671875" bestFit="1" customWidth="1"/>
    <col min="48" max="48" width="10.109375" bestFit="1" customWidth="1"/>
    <col min="49" max="49" width="33.6640625" bestFit="1" customWidth="1"/>
    <col min="50" max="50" width="11.44140625" bestFit="1" customWidth="1"/>
    <col min="51" max="51" width="12.88671875" bestFit="1" customWidth="1"/>
    <col min="52" max="52" width="10.109375" bestFit="1" customWidth="1"/>
    <col min="53" max="53" width="20.21875" bestFit="1" customWidth="1"/>
    <col min="54" max="54" width="14.6640625" bestFit="1" customWidth="1"/>
    <col min="55" max="55" width="10.21875" bestFit="1" customWidth="1"/>
    <col min="56" max="56" width="14.88671875" bestFit="1" customWidth="1"/>
    <col min="57" max="57" width="10.88671875" bestFit="1" customWidth="1"/>
    <col min="58" max="58" width="13.6640625" bestFit="1" customWidth="1"/>
    <col min="59" max="60" width="10.109375" bestFit="1" customWidth="1"/>
    <col min="61" max="61" width="14.6640625" bestFit="1" customWidth="1"/>
    <col min="62" max="62" width="33.5546875" bestFit="1" customWidth="1"/>
  </cols>
  <sheetData>
    <row r="1" spans="1:62" x14ac:dyDescent="0.3">
      <c r="A1" s="8" t="str" cm="1">
        <f t="array" ref="A1:O101">orders[#All]</f>
        <v>OrderID</v>
      </c>
      <c r="B1" s="8" t="str">
        <v>CustomerID</v>
      </c>
      <c r="C1" s="8" t="str">
        <v>ProductID</v>
      </c>
      <c r="D1" s="8" t="str">
        <v>OrderDate</v>
      </c>
      <c r="E1" s="8" t="str">
        <v>Quantity</v>
      </c>
      <c r="F1" s="8" t="str">
        <v>UnitPrice</v>
      </c>
      <c r="G1" s="8" t="str">
        <v>TotalAmount</v>
      </c>
      <c r="H1" s="8" t="str">
        <v>DiscountApplied</v>
      </c>
      <c r="I1" s="8" t="str">
        <v>PaymentMode</v>
      </c>
      <c r="J1" s="8" t="str">
        <v>OrderStatus</v>
      </c>
      <c r="K1" s="8" t="str">
        <v>DeliveryDate</v>
      </c>
      <c r="L1" s="8" t="str">
        <v>IsGift</v>
      </c>
      <c r="M1" s="8" t="str">
        <v>ShippingCharges</v>
      </c>
      <c r="N1" s="8" t="str">
        <v>CouponUsed</v>
      </c>
      <c r="O1" s="8" t="str">
        <v>ReviewGiven</v>
      </c>
      <c r="P1" s="8" t="str" cm="1">
        <f t="array" ref="P1:AD1">Customers[#Headers]</f>
        <v>CustomerID</v>
      </c>
      <c r="Q1" s="8" t="str">
        <v>CustomerName</v>
      </c>
      <c r="R1" s="8" t="str">
        <v>Email</v>
      </c>
      <c r="S1" s="8" t="str">
        <v>Phone</v>
      </c>
      <c r="T1" s="8" t="str">
        <v>City</v>
      </c>
      <c r="U1" s="8" t="str">
        <v>State</v>
      </c>
      <c r="V1" s="8" t="str">
        <v>Pincode</v>
      </c>
      <c r="W1" s="8" t="str">
        <v>Gender</v>
      </c>
      <c r="X1" s="8" t="str">
        <v>DateOfBirth</v>
      </c>
      <c r="Y1" s="8" t="str">
        <v>CustomerSince</v>
      </c>
      <c r="Z1" s="8" t="str">
        <v>PreferredCategory</v>
      </c>
      <c r="AA1" s="8" t="str">
        <v>LoyaltyPoints</v>
      </c>
      <c r="AB1" s="8" t="str">
        <v>MaritalStatus</v>
      </c>
      <c r="AC1" s="8" t="str">
        <v>Occupation</v>
      </c>
      <c r="AD1" s="8" t="str">
        <v>AnnualIncome</v>
      </c>
      <c r="AE1" s="8" t="str" cm="1">
        <f t="array" ref="AE1:AT1">products[#Headers]</f>
        <v>ProductID</v>
      </c>
      <c r="AF1" s="8" t="str">
        <v>ProductName</v>
      </c>
      <c r="AG1" s="8" t="str">
        <v>Category</v>
      </c>
      <c r="AH1" s="8" t="str">
        <v>SubCategory</v>
      </c>
      <c r="AI1" s="8" t="str">
        <v>Brand</v>
      </c>
      <c r="AJ1" s="8" t="str">
        <v>Price</v>
      </c>
      <c r="AK1" s="8" t="str">
        <v>Discount</v>
      </c>
      <c r="AL1" s="8" t="str">
        <v>StockQty</v>
      </c>
      <c r="AM1" s="8" t="str">
        <v>WarrantyMonths</v>
      </c>
      <c r="AN1" s="8" t="str">
        <v>MadeIn</v>
      </c>
      <c r="AO1" s="8" t="str">
        <v>IsAvailable</v>
      </c>
      <c r="AP1" s="8" t="str">
        <v>Rating</v>
      </c>
      <c r="AQ1" s="8" t="str">
        <v>LaunchDate</v>
      </c>
      <c r="AR1" s="8" t="str">
        <v>Returnable</v>
      </c>
      <c r="AS1" s="8" t="str">
        <v>HSNCode</v>
      </c>
      <c r="AT1" s="8" t="str">
        <v>Store Id</v>
      </c>
      <c r="AU1" s="8" t="str" cm="1">
        <f t="array" ref="AU1:BJ1">stores[#Headers]</f>
        <v>New Store Id</v>
      </c>
      <c r="AV1" s="8" t="str">
        <v>Store ID</v>
      </c>
      <c r="AW1" s="8" t="str">
        <v>StoreName</v>
      </c>
      <c r="AX1" s="8" t="str">
        <v>City</v>
      </c>
      <c r="AY1" s="8" t="str">
        <v>State</v>
      </c>
      <c r="AZ1" s="8" t="str">
        <v>Pincode</v>
      </c>
      <c r="BA1" s="8" t="str">
        <v>Manager</v>
      </c>
      <c r="BB1" s="8" t="str">
        <v>EstablishedYear</v>
      </c>
      <c r="BC1" s="8" t="str">
        <v>Employees</v>
      </c>
      <c r="BD1" s="8" t="str">
        <v>MonthlyFootfall</v>
      </c>
      <c r="BE1" s="8" t="str">
        <v>StoreRating</v>
      </c>
      <c r="BF1" s="8" t="str">
        <v>OnlineEnabled</v>
      </c>
      <c r="BG1" s="8" t="str">
        <v>AreaSqFt</v>
      </c>
      <c r="BH1" s="8" t="str">
        <v>StoreType</v>
      </c>
      <c r="BI1" s="8" t="str">
        <v>ContactNumber</v>
      </c>
      <c r="BJ1" s="8" t="str">
        <v>Email</v>
      </c>
    </row>
    <row r="2" spans="1:62" x14ac:dyDescent="0.3">
      <c r="A2" s="9" t="str">
        <v>O1001</v>
      </c>
      <c r="B2" s="9" t="str">
        <v>C085</v>
      </c>
      <c r="C2" s="9" t="str">
        <v>P180</v>
      </c>
      <c r="D2" s="9">
        <v>45687</v>
      </c>
      <c r="E2" s="9">
        <v>5</v>
      </c>
      <c r="F2" s="9">
        <v>31647</v>
      </c>
      <c r="G2" s="9">
        <v>94941</v>
      </c>
      <c r="H2" s="9">
        <v>14</v>
      </c>
      <c r="I2" s="9" t="str">
        <v>Cash on Delivery</v>
      </c>
      <c r="J2" s="9" t="str">
        <v>Delivered</v>
      </c>
      <c r="K2" s="9">
        <v>45859</v>
      </c>
      <c r="L2" s="9" t="str">
        <v>Yes</v>
      </c>
      <c r="M2" s="9">
        <v>41</v>
      </c>
      <c r="N2" s="9" t="str">
        <v>Yes</v>
      </c>
      <c r="O2" s="9" t="str">
        <v>No</v>
      </c>
      <c r="P2" s="9" t="str">
        <f>B2</f>
        <v>C085</v>
      </c>
      <c r="Q2" s="9" t="str">
        <f>VLOOKUP($B2,Customers[],MATCH(Q$1,Customers[#Headers],0),0)</f>
        <v>Urishilla Yogi</v>
      </c>
      <c r="R2" s="9" t="str">
        <f>VLOOKUP($B2,Customers[],MATCH(R$1,Customers[#Headers],0),0)</f>
        <v>yugbumb@example.net</v>
      </c>
      <c r="S2" s="9">
        <f>VLOOKUP($B2,Customers[],MATCH(S$1,Customers[#Headers],0),0)</f>
        <v>8519108839</v>
      </c>
      <c r="T2" s="9" t="str">
        <f>VLOOKUP($B2,Customers[],MATCH(T$1,Customers[#Headers],0),0)</f>
        <v>Jaipur</v>
      </c>
      <c r="U2" s="9" t="str">
        <f>VLOOKUP($B2,Customers[],MATCH(U$1,Customers[#Headers],0),0)</f>
        <v>Rajasthan</v>
      </c>
      <c r="V2" s="9">
        <f>VLOOKUP($B2,Customers[],MATCH(V$1,Customers[#Headers],0),0)</f>
        <v>258713</v>
      </c>
      <c r="W2" s="9" t="str">
        <f>VLOOKUP($B2,Customers[],MATCH(W$1,Customers[#Headers],0),0)</f>
        <v>Female</v>
      </c>
      <c r="X2" s="9">
        <f>VLOOKUP($B2,Customers[],MATCH(X$1,Customers[#Headers],0),0)</f>
        <v>36242</v>
      </c>
      <c r="Y2" s="9">
        <f>VLOOKUP($B2,Customers[],MATCH(Y$1,Customers[#Headers],0),0)</f>
        <v>45546</v>
      </c>
      <c r="Z2" s="9" t="str">
        <f>VLOOKUP($B2,Customers[],MATCH(Z$1,Customers[#Headers],0),0)</f>
        <v>Electronics</v>
      </c>
      <c r="AA2" s="9">
        <f>VLOOKUP($B2,Customers[],MATCH(AA$1,Customers[#Headers],0),0)</f>
        <v>7805</v>
      </c>
      <c r="AB2" s="9" t="str">
        <f>VLOOKUP($B2,Customers[],MATCH(AB$1,Customers[#Headers],0),0)</f>
        <v>Single</v>
      </c>
      <c r="AC2" s="9" t="str">
        <f>VLOOKUP($B2,Customers[],MATCH(AC$1,Customers[#Headers],0),0)</f>
        <v>Student</v>
      </c>
      <c r="AD2" s="9">
        <f>VLOOKUP($B2,Customers[],MATCH(AD$1,Customers[#Headers],0),0)</f>
        <v>309231</v>
      </c>
      <c r="AE2" s="9" t="str">
        <f>C2</f>
        <v>P180</v>
      </c>
      <c r="AF2" s="9" t="str">
        <f>VLOOKUP($AE2,products[],MATCH(AF$1,products[#Headers],0),0)</f>
        <v>Accusamus TV</v>
      </c>
      <c r="AG2" s="9" t="str">
        <f>VLOOKUP($AE2,products[],MATCH(AG$1,products[#Headers],0),0)</f>
        <v>Grocery</v>
      </c>
      <c r="AH2" s="9" t="str">
        <f>VLOOKUP($AE2,products[],MATCH(AH$1,products[#Headers],0),0)</f>
        <v>Cotton</v>
      </c>
      <c r="AI2" s="9" t="str">
        <f>VLOOKUP($AE2,products[],MATCH(AI$1,products[#Headers],0),0)</f>
        <v>Oza, Dara and Sami</v>
      </c>
      <c r="AJ2" s="9">
        <f>VLOOKUP($AE2,products[],MATCH(AJ$1,products[#Headers],0),0)</f>
        <v>31647</v>
      </c>
      <c r="AK2" s="9">
        <f>VLOOKUP($AE2,products[],MATCH(AK$1,products[#Headers],0),0)</f>
        <v>14</v>
      </c>
      <c r="AL2" s="9">
        <f>VLOOKUP($AE2,products[],MATCH(AL$1,products[#Headers],0),0)</f>
        <v>124</v>
      </c>
      <c r="AM2" s="9">
        <f>VLOOKUP($AE2,products[],MATCH(AM$1,products[#Headers],0),0)</f>
        <v>6</v>
      </c>
      <c r="AN2" s="9" t="str">
        <f>VLOOKUP($AE2,products[],MATCH(AN$1,products[#Headers],0),0)</f>
        <v>China</v>
      </c>
      <c r="AO2" s="9" t="str">
        <f>VLOOKUP($AE2,products[],MATCH(AO$1,products[#Headers],0),0)</f>
        <v>No</v>
      </c>
      <c r="AP2" s="9">
        <f>VLOOKUP($AE2,products[],MATCH(AP$1,products[#Headers],0),0)</f>
        <v>4.0999999999999996</v>
      </c>
      <c r="AQ2" s="9">
        <f>VLOOKUP($AE2,products[],MATCH(AQ$1,products[#Headers],0),0)</f>
        <v>45837</v>
      </c>
      <c r="AR2" s="9" t="str">
        <f>VLOOKUP($AE2,products[],MATCH(AR$1,products[#Headers],0),0)</f>
        <v>No</v>
      </c>
      <c r="AS2" s="9">
        <f>VLOOKUP($AE2,products[],MATCH(AS$1,products[#Headers],0),0)</f>
        <v>2030</v>
      </c>
      <c r="AT2" s="9">
        <f>VLOOKUP($AE2,products[],MATCH(AT$1,products[#Headers],0),0)</f>
        <v>52</v>
      </c>
      <c r="AU2" s="9">
        <f>AT2</f>
        <v>52</v>
      </c>
      <c r="AV2" s="9" t="str">
        <f>IFERROR(VLOOKUP($AU2,stores[],MATCH(AV$1,stores[#Headers],0),0),"")</f>
        <v>S052</v>
      </c>
      <c r="AW2" s="9" t="str">
        <f>IFERROR(VLOOKUP($AU2,stores[],MATCH(AW$1,stores[#Headers],0),0),"")</f>
        <v>Gokhale Group Mart</v>
      </c>
      <c r="AX2" s="9" t="str">
        <f>IFERROR(VLOOKUP($AU2,stores[],MATCH(AX$1,stores[#Headers],0),0),"")</f>
        <v>Lucknow</v>
      </c>
      <c r="AY2" s="9" t="str">
        <f>IFERROR(VLOOKUP($AU2,stores[],MATCH(AY$1,stores[#Headers],0),0),"")</f>
        <v>Uttar Pradesh</v>
      </c>
      <c r="AZ2" s="9">
        <f>IFERROR(VLOOKUP($AU2,stores[],MATCH(AZ$1,stores[#Headers],0),0),"")</f>
        <v>539423</v>
      </c>
      <c r="BA2" s="9" t="str">
        <f>IFERROR(VLOOKUP($AU2,stores[],MATCH(BA$1,stores[#Headers],0),0),"")</f>
        <v>Ryan Keer</v>
      </c>
      <c r="BB2" s="9">
        <f>IFERROR(VLOOKUP($AU2,stores[],MATCH(BB$1,stores[#Headers],0),0),"")</f>
        <v>2018</v>
      </c>
      <c r="BC2" s="9">
        <f>IFERROR(VLOOKUP($AU2,stores[],MATCH(BC$1,stores[#Headers],0),0),"")</f>
        <v>12</v>
      </c>
      <c r="BD2" s="9">
        <f>IFERROR(VLOOKUP($AU2,stores[],MATCH(BD$1,stores[#Headers],0),0),"")</f>
        <v>15253</v>
      </c>
      <c r="BE2" s="9">
        <f>IFERROR(VLOOKUP($AU2,stores[],MATCH(BE$1,stores[#Headers],0),0),"")</f>
        <v>4.3</v>
      </c>
      <c r="BF2" s="9" t="str">
        <f>IFERROR(VLOOKUP($AU2,stores[],MATCH(BF$1,stores[#Headers],0),0),"")</f>
        <v>Yes</v>
      </c>
      <c r="BG2" s="9">
        <f>IFERROR(VLOOKUP($AU2,stores[],MATCH(BG$1,stores[#Headers],0),0),"")</f>
        <v>2439</v>
      </c>
      <c r="BH2" s="9" t="str">
        <f>IFERROR(VLOOKUP($AU2,stores[],MATCH(BH$1,stores[#Headers],0),0),"")</f>
        <v>Franchise</v>
      </c>
      <c r="BI2" s="9">
        <f>IFERROR(VLOOKUP($AU2,stores[],MATCH(BI$1,stores[#Headers],0),0),"")</f>
        <v>3433339521</v>
      </c>
      <c r="BJ2" s="9" t="str">
        <f>IFERROR(VLOOKUP($AU2,stores[],MATCH(BJ$1,stores[#Headers],0),0),"")</f>
        <v>brarwaida@ahuja.com</v>
      </c>
    </row>
    <row r="3" spans="1:62" x14ac:dyDescent="0.3">
      <c r="A3" s="9" t="str">
        <v>O1002</v>
      </c>
      <c r="B3" s="9" t="str">
        <v>C084</v>
      </c>
      <c r="C3" s="9" t="str">
        <v>P127</v>
      </c>
      <c r="D3" s="9">
        <v>45802</v>
      </c>
      <c r="E3" s="9">
        <v>5</v>
      </c>
      <c r="F3" s="9">
        <v>24100</v>
      </c>
      <c r="G3" s="9">
        <v>96400</v>
      </c>
      <c r="H3" s="9">
        <v>10</v>
      </c>
      <c r="I3" s="9" t="str">
        <v>Cash on Delivery</v>
      </c>
      <c r="J3" s="9" t="str">
        <v>Delivered</v>
      </c>
      <c r="K3" s="9">
        <v>45858</v>
      </c>
      <c r="L3" s="9" t="str">
        <v>No</v>
      </c>
      <c r="M3" s="9">
        <v>455</v>
      </c>
      <c r="N3" s="9" t="str">
        <v>No</v>
      </c>
      <c r="O3" s="9" t="str">
        <v>No</v>
      </c>
      <c r="P3" s="9" t="str">
        <f t="shared" ref="P3:P66" si="0">B3</f>
        <v>C084</v>
      </c>
      <c r="Q3" s="9" t="str">
        <f>VLOOKUP($B3,Customers[],MATCH(Q$1,Customers[#Headers],0),0)</f>
        <v>Amara Narayan</v>
      </c>
      <c r="R3" s="9" t="str">
        <f>VLOOKUP($B3,Customers[],MATCH(R$1,Customers[#Headers],0),0)</f>
        <v>advay45@example.net</v>
      </c>
      <c r="S3" s="9">
        <f>VLOOKUP($B3,Customers[],MATCH(S$1,Customers[#Headers],0),0)</f>
        <v>910174268414</v>
      </c>
      <c r="T3" s="9" t="str">
        <f>VLOOKUP($B3,Customers[],MATCH(T$1,Customers[#Headers],0),0)</f>
        <v>Kolkata</v>
      </c>
      <c r="U3" s="9" t="str">
        <f>VLOOKUP($B3,Customers[],MATCH(U$1,Customers[#Headers],0),0)</f>
        <v>West Bengal</v>
      </c>
      <c r="V3" s="9">
        <f>VLOOKUP($B3,Customers[],MATCH(V$1,Customers[#Headers],0),0)</f>
        <v>933272</v>
      </c>
      <c r="W3" s="9" t="str">
        <f>VLOOKUP($B3,Customers[],MATCH(W$1,Customers[#Headers],0),0)</f>
        <v>Male</v>
      </c>
      <c r="X3" s="9">
        <f>VLOOKUP($B3,Customers[],MATCH(X$1,Customers[#Headers],0),0)</f>
        <v>33056</v>
      </c>
      <c r="Y3" s="9">
        <f>VLOOKUP($B3,Customers[],MATCH(Y$1,Customers[#Headers],0),0)</f>
        <v>45188</v>
      </c>
      <c r="Z3" s="9" t="str">
        <f>VLOOKUP($B3,Customers[],MATCH(Z$1,Customers[#Headers],0),0)</f>
        <v>Grocery</v>
      </c>
      <c r="AA3" s="9">
        <f>VLOOKUP($B3,Customers[],MATCH(AA$1,Customers[#Headers],0),0)</f>
        <v>5455</v>
      </c>
      <c r="AB3" s="9" t="str">
        <f>VLOOKUP($B3,Customers[],MATCH(AB$1,Customers[#Headers],0),0)</f>
        <v>Married</v>
      </c>
      <c r="AC3" s="9" t="str">
        <f>VLOOKUP($B3,Customers[],MATCH(AC$1,Customers[#Headers],0),0)</f>
        <v>Business</v>
      </c>
      <c r="AD3" s="9">
        <f>VLOOKUP($B3,Customers[],MATCH(AD$1,Customers[#Headers],0),0)</f>
        <v>783546</v>
      </c>
      <c r="AE3" s="9" t="str">
        <f t="shared" ref="AE3:AE66" si="1">C3</f>
        <v>P127</v>
      </c>
      <c r="AF3" s="9" t="str">
        <f>VLOOKUP($AE3,products[],MATCH(AF$1,products[#Headers],0),0)</f>
        <v>Odio Rice</v>
      </c>
      <c r="AG3" s="9" t="str">
        <f>VLOOKUP($AE3,products[],MATCH(AG$1,products[#Headers],0),0)</f>
        <v>Grocery</v>
      </c>
      <c r="AH3" s="9" t="str">
        <f>VLOOKUP($AE3,products[],MATCH(AH$1,products[#Headers],0),0)</f>
        <v>Notebook</v>
      </c>
      <c r="AI3" s="9" t="str">
        <f>VLOOKUP($AE3,products[],MATCH(AI$1,products[#Headers],0),0)</f>
        <v>Bhavsar-Mital</v>
      </c>
      <c r="AJ3" s="9">
        <f>VLOOKUP($AE3,products[],MATCH(AJ$1,products[#Headers],0),0)</f>
        <v>24100</v>
      </c>
      <c r="AK3" s="9">
        <f>VLOOKUP($AE3,products[],MATCH(AK$1,products[#Headers],0),0)</f>
        <v>10</v>
      </c>
      <c r="AL3" s="9">
        <f>VLOOKUP($AE3,products[],MATCH(AL$1,products[#Headers],0),0)</f>
        <v>179</v>
      </c>
      <c r="AM3" s="9">
        <f>VLOOKUP($AE3,products[],MATCH(AM$1,products[#Headers],0),0)</f>
        <v>6</v>
      </c>
      <c r="AN3" s="9" t="str">
        <f>VLOOKUP($AE3,products[],MATCH(AN$1,products[#Headers],0),0)</f>
        <v>Japan</v>
      </c>
      <c r="AO3" s="9" t="str">
        <f>VLOOKUP($AE3,products[],MATCH(AO$1,products[#Headers],0),0)</f>
        <v>Yes</v>
      </c>
      <c r="AP3" s="9">
        <f>VLOOKUP($AE3,products[],MATCH(AP$1,products[#Headers],0),0)</f>
        <v>3.7</v>
      </c>
      <c r="AQ3" s="9">
        <f>VLOOKUP($AE3,products[],MATCH(AQ$1,products[#Headers],0),0)</f>
        <v>44828</v>
      </c>
      <c r="AR3" s="9" t="str">
        <f>VLOOKUP($AE3,products[],MATCH(AR$1,products[#Headers],0),0)</f>
        <v>Yes</v>
      </c>
      <c r="AS3" s="9">
        <f>VLOOKUP($AE3,products[],MATCH(AS$1,products[#Headers],0),0)</f>
        <v>4805</v>
      </c>
      <c r="AT3" s="9">
        <f>VLOOKUP($AE3,products[],MATCH(AT$1,products[#Headers],0),0)</f>
        <v>174</v>
      </c>
      <c r="AU3" s="9">
        <f t="shared" ref="AU3:AU66" si="2">AT3</f>
        <v>174</v>
      </c>
      <c r="AV3" s="9" t="str">
        <f>IFERROR(VLOOKUP($AU3,stores[],MATCH(AV$1,stores[#Headers],0),0),"")</f>
        <v/>
      </c>
      <c r="AW3" s="9" t="str">
        <f>IFERROR(VLOOKUP($AU3,stores[],MATCH(AW$1,stores[#Headers],0),0),"")</f>
        <v/>
      </c>
      <c r="AX3" s="9" t="str">
        <f>IFERROR(VLOOKUP($AU3,stores[],MATCH(AX$1,stores[#Headers],0),0),"")</f>
        <v/>
      </c>
      <c r="AY3" s="9" t="str">
        <f>IFERROR(VLOOKUP($AU3,stores[],MATCH(AY$1,stores[#Headers],0),0),"")</f>
        <v/>
      </c>
      <c r="AZ3" s="9" t="str">
        <f>IFERROR(VLOOKUP($AU3,stores[],MATCH(AZ$1,stores[#Headers],0),0),"")</f>
        <v/>
      </c>
      <c r="BA3" s="9" t="str">
        <f>IFERROR(VLOOKUP($AU3,stores[],MATCH(BA$1,stores[#Headers],0),0),"")</f>
        <v/>
      </c>
      <c r="BB3" s="9" t="str">
        <f>IFERROR(VLOOKUP($AU3,stores[],MATCH(BB$1,stores[#Headers],0),0),"")</f>
        <v/>
      </c>
      <c r="BC3" s="9" t="str">
        <f>IFERROR(VLOOKUP($AU3,stores[],MATCH(BC$1,stores[#Headers],0),0),"")</f>
        <v/>
      </c>
      <c r="BD3" s="9" t="str">
        <f>IFERROR(VLOOKUP($AU3,stores[],MATCH(BD$1,stores[#Headers],0),0),"")</f>
        <v/>
      </c>
      <c r="BE3" s="9" t="str">
        <f>IFERROR(VLOOKUP($AU3,stores[],MATCH(BE$1,stores[#Headers],0),0),"")</f>
        <v/>
      </c>
      <c r="BF3" s="9" t="str">
        <f>IFERROR(VLOOKUP($AU3,stores[],MATCH(BF$1,stores[#Headers],0),0),"")</f>
        <v/>
      </c>
      <c r="BG3" s="9" t="str">
        <f>IFERROR(VLOOKUP($AU3,stores[],MATCH(BG$1,stores[#Headers],0),0),"")</f>
        <v/>
      </c>
      <c r="BH3" s="9" t="str">
        <f>IFERROR(VLOOKUP($AU3,stores[],MATCH(BH$1,stores[#Headers],0),0),"")</f>
        <v/>
      </c>
      <c r="BI3" s="9" t="str">
        <f>IFERROR(VLOOKUP($AU3,stores[],MATCH(BI$1,stores[#Headers],0),0),"")</f>
        <v/>
      </c>
      <c r="BJ3" s="9" t="str">
        <f>IFERROR(VLOOKUP($AU3,stores[],MATCH(BJ$1,stores[#Headers],0),0),"")</f>
        <v/>
      </c>
    </row>
    <row r="4" spans="1:62" x14ac:dyDescent="0.3">
      <c r="A4" s="9" t="str">
        <v>O1003</v>
      </c>
      <c r="B4" s="9" t="str">
        <v>C062</v>
      </c>
      <c r="C4" s="9" t="str">
        <v>P132</v>
      </c>
      <c r="D4" s="9">
        <v>45697</v>
      </c>
      <c r="E4" s="9">
        <v>4</v>
      </c>
      <c r="F4" s="9">
        <v>89335</v>
      </c>
      <c r="G4" s="9">
        <v>268005</v>
      </c>
      <c r="H4" s="9">
        <v>29</v>
      </c>
      <c r="I4" s="9" t="str">
        <v>Net Banking</v>
      </c>
      <c r="J4" s="9" t="str">
        <v>Delivered</v>
      </c>
      <c r="K4" s="9">
        <v>45862</v>
      </c>
      <c r="L4" s="9" t="str">
        <v>Yes</v>
      </c>
      <c r="M4" s="9">
        <v>80</v>
      </c>
      <c r="N4" s="9" t="str">
        <v>No</v>
      </c>
      <c r="O4" s="9" t="str">
        <v>No</v>
      </c>
      <c r="P4" s="9" t="str">
        <f t="shared" si="0"/>
        <v>C062</v>
      </c>
      <c r="Q4" s="9" t="str">
        <f>VLOOKUP($B4,Customers[],MATCH(Q$1,Customers[#Headers],0),0)</f>
        <v>Udarsh Bala</v>
      </c>
      <c r="R4" s="9" t="str">
        <f>VLOOKUP($B4,Customers[],MATCH(R$1,Customers[#Headers],0),0)</f>
        <v>hardik52@example.org</v>
      </c>
      <c r="S4" s="9">
        <f>VLOOKUP($B4,Customers[],MATCH(S$1,Customers[#Headers],0),0)</f>
        <v>914727790104</v>
      </c>
      <c r="T4" s="9" t="str">
        <f>VLOOKUP($B4,Customers[],MATCH(T$1,Customers[#Headers],0),0)</f>
        <v>Kolkata</v>
      </c>
      <c r="U4" s="9" t="str">
        <f>VLOOKUP($B4,Customers[],MATCH(U$1,Customers[#Headers],0),0)</f>
        <v>West Bengal</v>
      </c>
      <c r="V4" s="9">
        <f>VLOOKUP($B4,Customers[],MATCH(V$1,Customers[#Headers],0),0)</f>
        <v>289861</v>
      </c>
      <c r="W4" s="9" t="str">
        <f>VLOOKUP($B4,Customers[],MATCH(W$1,Customers[#Headers],0),0)</f>
        <v>Female</v>
      </c>
      <c r="X4" s="9">
        <f>VLOOKUP($B4,Customers[],MATCH(X$1,Customers[#Headers],0),0)</f>
        <v>28908</v>
      </c>
      <c r="Y4" s="9">
        <f>VLOOKUP($B4,Customers[],MATCH(Y$1,Customers[#Headers],0),0)</f>
        <v>44766</v>
      </c>
      <c r="Z4" s="9" t="str">
        <f>VLOOKUP($B4,Customers[],MATCH(Z$1,Customers[#Headers],0),0)</f>
        <v>Electronics</v>
      </c>
      <c r="AA4" s="9">
        <f>VLOOKUP($B4,Customers[],MATCH(AA$1,Customers[#Headers],0),0)</f>
        <v>5020</v>
      </c>
      <c r="AB4" s="9" t="str">
        <f>VLOOKUP($B4,Customers[],MATCH(AB$1,Customers[#Headers],0),0)</f>
        <v>Married</v>
      </c>
      <c r="AC4" s="9" t="str">
        <f>VLOOKUP($B4,Customers[],MATCH(AC$1,Customers[#Headers],0),0)</f>
        <v>Business</v>
      </c>
      <c r="AD4" s="9">
        <f>VLOOKUP($B4,Customers[],MATCH(AD$1,Customers[#Headers],0),0)</f>
        <v>884055</v>
      </c>
      <c r="AE4" s="9" t="str">
        <f t="shared" si="1"/>
        <v>P132</v>
      </c>
      <c r="AF4" s="9" t="str">
        <f>VLOOKUP($AE4,products[],MATCH(AF$1,products[#Headers],0),0)</f>
        <v>Ea Rice</v>
      </c>
      <c r="AG4" s="9" t="str">
        <f>VLOOKUP($AE4,products[],MATCH(AG$1,products[#Headers],0),0)</f>
        <v>Home Appliance</v>
      </c>
      <c r="AH4" s="9" t="str">
        <f>VLOOKUP($AE4,products[],MATCH(AH$1,products[#Headers],0),0)</f>
        <v>Cotton</v>
      </c>
      <c r="AI4" s="9" t="str">
        <f>VLOOKUP($AE4,products[],MATCH(AI$1,products[#Headers],0),0)</f>
        <v>Sankaran, Randhawa and Balakrishnan</v>
      </c>
      <c r="AJ4" s="9">
        <f>VLOOKUP($AE4,products[],MATCH(AJ$1,products[#Headers],0),0)</f>
        <v>89335</v>
      </c>
      <c r="AK4" s="9">
        <f>VLOOKUP($AE4,products[],MATCH(AK$1,products[#Headers],0),0)</f>
        <v>29</v>
      </c>
      <c r="AL4" s="9">
        <f>VLOOKUP($AE4,products[],MATCH(AL$1,products[#Headers],0),0)</f>
        <v>738</v>
      </c>
      <c r="AM4" s="9">
        <f>VLOOKUP($AE4,products[],MATCH(AM$1,products[#Headers],0),0)</f>
        <v>12</v>
      </c>
      <c r="AN4" s="9" t="str">
        <f>VLOOKUP($AE4,products[],MATCH(AN$1,products[#Headers],0),0)</f>
        <v>India</v>
      </c>
      <c r="AO4" s="9" t="str">
        <f>VLOOKUP($AE4,products[],MATCH(AO$1,products[#Headers],0),0)</f>
        <v>Yes</v>
      </c>
      <c r="AP4" s="9">
        <f>VLOOKUP($AE4,products[],MATCH(AP$1,products[#Headers],0),0)</f>
        <v>3.3</v>
      </c>
      <c r="AQ4" s="9">
        <f>VLOOKUP($AE4,products[],MATCH(AQ$1,products[#Headers],0),0)</f>
        <v>45712</v>
      </c>
      <c r="AR4" s="9" t="str">
        <f>VLOOKUP($AE4,products[],MATCH(AR$1,products[#Headers],0),0)</f>
        <v>No</v>
      </c>
      <c r="AS4" s="9">
        <f>VLOOKUP($AE4,products[],MATCH(AS$1,products[#Headers],0),0)</f>
        <v>1547</v>
      </c>
      <c r="AT4" s="9">
        <f>VLOOKUP($AE4,products[],MATCH(AT$1,products[#Headers],0),0)</f>
        <v>40</v>
      </c>
      <c r="AU4" s="9">
        <f t="shared" si="2"/>
        <v>40</v>
      </c>
      <c r="AV4" s="9" t="str">
        <f>IFERROR(VLOOKUP($AU4,stores[],MATCH(AV$1,stores[#Headers],0),0),"")</f>
        <v>S040</v>
      </c>
      <c r="AW4" s="9" t="str">
        <f>IFERROR(VLOOKUP($AU4,stores[],MATCH(AW$1,stores[#Headers],0),0),"")</f>
        <v>Sarin, Malhotra and Parsa Mart</v>
      </c>
      <c r="AX4" s="9" t="str">
        <f>IFERROR(VLOOKUP($AU4,stores[],MATCH(AX$1,stores[#Headers],0),0),"")</f>
        <v>Lucknow</v>
      </c>
      <c r="AY4" s="9" t="str">
        <f>IFERROR(VLOOKUP($AU4,stores[],MATCH(AY$1,stores[#Headers],0),0),"")</f>
        <v>Uttar Pradesh</v>
      </c>
      <c r="AZ4" s="9">
        <f>IFERROR(VLOOKUP($AU4,stores[],MATCH(AZ$1,stores[#Headers],0),0),"")</f>
        <v>577754</v>
      </c>
      <c r="BA4" s="9" t="str">
        <f>IFERROR(VLOOKUP($AU4,stores[],MATCH(BA$1,stores[#Headers],0),0),"")</f>
        <v>Ikbal Gill</v>
      </c>
      <c r="BB4" s="9">
        <f>IFERROR(VLOOKUP($AU4,stores[],MATCH(BB$1,stores[#Headers],0),0),"")</f>
        <v>2005</v>
      </c>
      <c r="BC4" s="9">
        <f>IFERROR(VLOOKUP($AU4,stores[],MATCH(BC$1,stores[#Headers],0),0),"")</f>
        <v>52</v>
      </c>
      <c r="BD4" s="9">
        <f>IFERROR(VLOOKUP($AU4,stores[],MATCH(BD$1,stores[#Headers],0),0),"")</f>
        <v>6154</v>
      </c>
      <c r="BE4" s="9">
        <f>IFERROR(VLOOKUP($AU4,stores[],MATCH(BE$1,stores[#Headers],0),0),"")</f>
        <v>3.5</v>
      </c>
      <c r="BF4" s="9" t="str">
        <f>IFERROR(VLOOKUP($AU4,stores[],MATCH(BF$1,stores[#Headers],0),0),"")</f>
        <v>Yes</v>
      </c>
      <c r="BG4" s="9">
        <f>IFERROR(VLOOKUP($AU4,stores[],MATCH(BG$1,stores[#Headers],0),0),"")</f>
        <v>1444</v>
      </c>
      <c r="BH4" s="9" t="str">
        <f>IFERROR(VLOOKUP($AU4,stores[],MATCH(BH$1,stores[#Headers],0),0),"")</f>
        <v>Retail</v>
      </c>
      <c r="BI4" s="9">
        <f>IFERROR(VLOOKUP($AU4,stores[],MATCH(BI$1,stores[#Headers],0),0),"")</f>
        <v>9142834110</v>
      </c>
      <c r="BJ4" s="9" t="str">
        <f>IFERROR(VLOOKUP($AU4,stores[],MATCH(BJ$1,stores[#Headers],0),0),"")</f>
        <v>ravelsimon@lad.net</v>
      </c>
    </row>
    <row r="5" spans="1:62" x14ac:dyDescent="0.3">
      <c r="A5" s="9" t="str">
        <v>O1004</v>
      </c>
      <c r="B5" s="9" t="str">
        <v>C062</v>
      </c>
      <c r="C5" s="9" t="str">
        <v>P160</v>
      </c>
      <c r="D5" s="9">
        <v>45640</v>
      </c>
      <c r="E5" s="9">
        <v>2</v>
      </c>
      <c r="F5" s="9">
        <v>90888</v>
      </c>
      <c r="G5" s="9">
        <v>272664</v>
      </c>
      <c r="H5" s="9">
        <v>16</v>
      </c>
      <c r="I5" s="9" t="str">
        <v>Cash on Delivery</v>
      </c>
      <c r="J5" s="9" t="str">
        <v>Shipped</v>
      </c>
      <c r="K5" s="9">
        <v>45869</v>
      </c>
      <c r="L5" s="9" t="str">
        <v>No</v>
      </c>
      <c r="M5" s="9">
        <v>441</v>
      </c>
      <c r="N5" s="9" t="str">
        <v>No</v>
      </c>
      <c r="O5" s="9" t="str">
        <v>No</v>
      </c>
      <c r="P5" s="9" t="str">
        <f t="shared" si="0"/>
        <v>C062</v>
      </c>
      <c r="Q5" s="9" t="str">
        <f>VLOOKUP($B5,Customers[],MATCH(Q$1,Customers[#Headers],0),0)</f>
        <v>Udarsh Bala</v>
      </c>
      <c r="R5" s="9" t="str">
        <f>VLOOKUP($B5,Customers[],MATCH(R$1,Customers[#Headers],0),0)</f>
        <v>hardik52@example.org</v>
      </c>
      <c r="S5" s="9">
        <f>VLOOKUP($B5,Customers[],MATCH(S$1,Customers[#Headers],0),0)</f>
        <v>914727790104</v>
      </c>
      <c r="T5" s="9" t="str">
        <f>VLOOKUP($B5,Customers[],MATCH(T$1,Customers[#Headers],0),0)</f>
        <v>Kolkata</v>
      </c>
      <c r="U5" s="9" t="str">
        <f>VLOOKUP($B5,Customers[],MATCH(U$1,Customers[#Headers],0),0)</f>
        <v>West Bengal</v>
      </c>
      <c r="V5" s="9">
        <f>VLOOKUP($B5,Customers[],MATCH(V$1,Customers[#Headers],0),0)</f>
        <v>289861</v>
      </c>
      <c r="W5" s="9" t="str">
        <f>VLOOKUP($B5,Customers[],MATCH(W$1,Customers[#Headers],0),0)</f>
        <v>Female</v>
      </c>
      <c r="X5" s="9">
        <f>VLOOKUP($B5,Customers[],MATCH(X$1,Customers[#Headers],0),0)</f>
        <v>28908</v>
      </c>
      <c r="Y5" s="9">
        <f>VLOOKUP($B5,Customers[],MATCH(Y$1,Customers[#Headers],0),0)</f>
        <v>44766</v>
      </c>
      <c r="Z5" s="9" t="str">
        <f>VLOOKUP($B5,Customers[],MATCH(Z$1,Customers[#Headers],0),0)</f>
        <v>Electronics</v>
      </c>
      <c r="AA5" s="9">
        <f>VLOOKUP($B5,Customers[],MATCH(AA$1,Customers[#Headers],0),0)</f>
        <v>5020</v>
      </c>
      <c r="AB5" s="9" t="str">
        <f>VLOOKUP($B5,Customers[],MATCH(AB$1,Customers[#Headers],0),0)</f>
        <v>Married</v>
      </c>
      <c r="AC5" s="9" t="str">
        <f>VLOOKUP($B5,Customers[],MATCH(AC$1,Customers[#Headers],0),0)</f>
        <v>Business</v>
      </c>
      <c r="AD5" s="9">
        <f>VLOOKUP($B5,Customers[],MATCH(AD$1,Customers[#Headers],0),0)</f>
        <v>884055</v>
      </c>
      <c r="AE5" s="9" t="str">
        <f t="shared" si="1"/>
        <v>P160</v>
      </c>
      <c r="AF5" s="9" t="str">
        <f>VLOOKUP($AE5,products[],MATCH(AF$1,products[#Headers],0),0)</f>
        <v>Voluptatibus Rice</v>
      </c>
      <c r="AG5" s="9" t="str">
        <f>VLOOKUP($AE5,products[],MATCH(AG$1,products[#Headers],0),0)</f>
        <v>Home Appliance</v>
      </c>
      <c r="AH5" s="9" t="str">
        <f>VLOOKUP($AE5,products[],MATCH(AH$1,products[#Headers],0),0)</f>
        <v>Android</v>
      </c>
      <c r="AI5" s="9" t="str">
        <f>VLOOKUP($AE5,products[],MATCH(AI$1,products[#Headers],0),0)</f>
        <v>Mann-Loke</v>
      </c>
      <c r="AJ5" s="9">
        <f>VLOOKUP($AE5,products[],MATCH(AJ$1,products[#Headers],0),0)</f>
        <v>90888</v>
      </c>
      <c r="AK5" s="9">
        <f>VLOOKUP($AE5,products[],MATCH(AK$1,products[#Headers],0),0)</f>
        <v>16</v>
      </c>
      <c r="AL5" s="9">
        <f>VLOOKUP($AE5,products[],MATCH(AL$1,products[#Headers],0),0)</f>
        <v>90</v>
      </c>
      <c r="AM5" s="9">
        <f>VLOOKUP($AE5,products[],MATCH(AM$1,products[#Headers],0),0)</f>
        <v>36</v>
      </c>
      <c r="AN5" s="9" t="str">
        <f>VLOOKUP($AE5,products[],MATCH(AN$1,products[#Headers],0),0)</f>
        <v>India</v>
      </c>
      <c r="AO5" s="9" t="str">
        <f>VLOOKUP($AE5,products[],MATCH(AO$1,products[#Headers],0),0)</f>
        <v>Yes</v>
      </c>
      <c r="AP5" s="9">
        <f>VLOOKUP($AE5,products[],MATCH(AP$1,products[#Headers],0),0)</f>
        <v>3.6</v>
      </c>
      <c r="AQ5" s="9">
        <f>VLOOKUP($AE5,products[],MATCH(AQ$1,products[#Headers],0),0)</f>
        <v>45558</v>
      </c>
      <c r="AR5" s="9" t="str">
        <f>VLOOKUP($AE5,products[],MATCH(AR$1,products[#Headers],0),0)</f>
        <v>No</v>
      </c>
      <c r="AS5" s="9">
        <f>VLOOKUP($AE5,products[],MATCH(AS$1,products[#Headers],0),0)</f>
        <v>9585</v>
      </c>
      <c r="AT5" s="9">
        <f>VLOOKUP($AE5,products[],MATCH(AT$1,products[#Headers],0),0)</f>
        <v>39</v>
      </c>
      <c r="AU5" s="9">
        <f t="shared" si="2"/>
        <v>39</v>
      </c>
      <c r="AV5" s="9" t="str">
        <f>IFERROR(VLOOKUP($AU5,stores[],MATCH(AV$1,stores[#Headers],0),0),"")</f>
        <v>S039</v>
      </c>
      <c r="AW5" s="9" t="str">
        <f>IFERROR(VLOOKUP($AU5,stores[],MATCH(AW$1,stores[#Headers],0),0),"")</f>
        <v>Bhavsar, Krishna and Chaudhari Mart</v>
      </c>
      <c r="AX5" s="9" t="str">
        <f>IFERROR(VLOOKUP($AU5,stores[],MATCH(AX$1,stores[#Headers],0),0),"")</f>
        <v>Lucknow</v>
      </c>
      <c r="AY5" s="9" t="str">
        <f>IFERROR(VLOOKUP($AU5,stores[],MATCH(AY$1,stores[#Headers],0),0),"")</f>
        <v>Uttar Pradesh</v>
      </c>
      <c r="AZ5" s="9">
        <f>IFERROR(VLOOKUP($AU5,stores[],MATCH(AZ$1,stores[#Headers],0),0),"")</f>
        <v>975523</v>
      </c>
      <c r="BA5" s="9" t="str">
        <f>IFERROR(VLOOKUP($AU5,stores[],MATCH(BA$1,stores[#Headers],0),0),"")</f>
        <v>Bhavani Boase</v>
      </c>
      <c r="BB5" s="9">
        <f>IFERROR(VLOOKUP($AU5,stores[],MATCH(BB$1,stores[#Headers],0),0),"")</f>
        <v>2020</v>
      </c>
      <c r="BC5" s="9">
        <f>IFERROR(VLOOKUP($AU5,stores[],MATCH(BC$1,stores[#Headers],0),0),"")</f>
        <v>14</v>
      </c>
      <c r="BD5" s="9">
        <f>IFERROR(VLOOKUP($AU5,stores[],MATCH(BD$1,stores[#Headers],0),0),"")</f>
        <v>17257</v>
      </c>
      <c r="BE5" s="9">
        <f>IFERROR(VLOOKUP($AU5,stores[],MATCH(BE$1,stores[#Headers],0),0),"")</f>
        <v>3.9</v>
      </c>
      <c r="BF5" s="9" t="str">
        <f>IFERROR(VLOOKUP($AU5,stores[],MATCH(BF$1,stores[#Headers],0),0),"")</f>
        <v>No</v>
      </c>
      <c r="BG5" s="9">
        <f>IFERROR(VLOOKUP($AU5,stores[],MATCH(BG$1,stores[#Headers],0),0),"")</f>
        <v>954</v>
      </c>
      <c r="BH5" s="9" t="str">
        <f>IFERROR(VLOOKUP($AU5,stores[],MATCH(BH$1,stores[#Headers],0),0),"")</f>
        <v>Franchise</v>
      </c>
      <c r="BI5" s="9">
        <f>IFERROR(VLOOKUP($AU5,stores[],MATCH(BI$1,stores[#Headers],0),0),"")</f>
        <v>915775949299</v>
      </c>
      <c r="BJ5" s="9" t="str">
        <f>IFERROR(VLOOKUP($AU5,stores[],MATCH(BJ$1,stores[#Headers],0),0),"")</f>
        <v>diya62@munshi.com</v>
      </c>
    </row>
    <row r="6" spans="1:62" x14ac:dyDescent="0.3">
      <c r="A6" s="9" t="str">
        <v>O1005</v>
      </c>
      <c r="B6" s="9" t="str">
        <v>C052</v>
      </c>
      <c r="C6" s="9" t="str">
        <v>P117</v>
      </c>
      <c r="D6" s="9">
        <v>45735</v>
      </c>
      <c r="E6" s="9">
        <v>3</v>
      </c>
      <c r="F6" s="9">
        <v>72884</v>
      </c>
      <c r="G6" s="9">
        <v>364420</v>
      </c>
      <c r="H6" s="9">
        <v>18</v>
      </c>
      <c r="I6" s="9" t="str">
        <v>Cash on Delivery</v>
      </c>
      <c r="J6" s="9" t="str">
        <v>Delivered</v>
      </c>
      <c r="K6" s="9">
        <v>45856</v>
      </c>
      <c r="L6" s="9" t="str">
        <v>No</v>
      </c>
      <c r="M6" s="9">
        <v>123</v>
      </c>
      <c r="N6" s="9" t="str">
        <v>No</v>
      </c>
      <c r="O6" s="9" t="str">
        <v>Yes</v>
      </c>
      <c r="P6" s="9" t="str">
        <f t="shared" si="0"/>
        <v>C052</v>
      </c>
      <c r="Q6" s="9" t="str">
        <f>VLOOKUP($B6,Customers[],MATCH(Q$1,Customers[#Headers],0),0)</f>
        <v>Vedika Sathe</v>
      </c>
      <c r="R6" s="9" t="str">
        <f>VLOOKUP($B6,Customers[],MATCH(R$1,Customers[#Headers],0),0)</f>
        <v>nmahajan@example.net</v>
      </c>
      <c r="S6" s="9">
        <f>VLOOKUP($B6,Customers[],MATCH(S$1,Customers[#Headers],0),0)</f>
        <v>915614978403</v>
      </c>
      <c r="T6" s="9" t="str">
        <f>VLOOKUP($B6,Customers[],MATCH(T$1,Customers[#Headers],0),0)</f>
        <v>Kolkata</v>
      </c>
      <c r="U6" s="9" t="str">
        <f>VLOOKUP($B6,Customers[],MATCH(U$1,Customers[#Headers],0),0)</f>
        <v>West Bengal</v>
      </c>
      <c r="V6" s="9">
        <f>VLOOKUP($B6,Customers[],MATCH(V$1,Customers[#Headers],0),0)</f>
        <v>900343</v>
      </c>
      <c r="W6" s="9" t="str">
        <f>VLOOKUP($B6,Customers[],MATCH(W$1,Customers[#Headers],0),0)</f>
        <v>Male</v>
      </c>
      <c r="X6" s="9">
        <f>VLOOKUP($B6,Customers[],MATCH(X$1,Customers[#Headers],0),0)</f>
        <v>25158</v>
      </c>
      <c r="Y6" s="9">
        <f>VLOOKUP($B6,Customers[],MATCH(Y$1,Customers[#Headers],0),0)</f>
        <v>44821</v>
      </c>
      <c r="Z6" s="9" t="str">
        <f>VLOOKUP($B6,Customers[],MATCH(Z$1,Customers[#Headers],0),0)</f>
        <v>Fashion</v>
      </c>
      <c r="AA6" s="9">
        <f>VLOOKUP($B6,Customers[],MATCH(AA$1,Customers[#Headers],0),0)</f>
        <v>3541</v>
      </c>
      <c r="AB6" s="9" t="str">
        <f>VLOOKUP($B6,Customers[],MATCH(AB$1,Customers[#Headers],0),0)</f>
        <v>Single</v>
      </c>
      <c r="AC6" s="9" t="str">
        <f>VLOOKUP($B6,Customers[],MATCH(AC$1,Customers[#Headers],0),0)</f>
        <v>Engineer</v>
      </c>
      <c r="AD6" s="9">
        <f>VLOOKUP($B6,Customers[],MATCH(AD$1,Customers[#Headers],0),0)</f>
        <v>941717</v>
      </c>
      <c r="AE6" s="9" t="str">
        <f t="shared" si="1"/>
        <v>P117</v>
      </c>
      <c r="AF6" s="9" t="str">
        <f>VLOOKUP($AE6,products[],MATCH(AF$1,products[#Headers],0),0)</f>
        <v>Quidem Rice</v>
      </c>
      <c r="AG6" s="9" t="str">
        <f>VLOOKUP($AE6,products[],MATCH(AG$1,products[#Headers],0),0)</f>
        <v>Fashion</v>
      </c>
      <c r="AH6" s="9" t="str">
        <f>VLOOKUP($AE6,products[],MATCH(AH$1,products[#Headers],0),0)</f>
        <v>LED</v>
      </c>
      <c r="AI6" s="9" t="str">
        <f>VLOOKUP($AE6,products[],MATCH(AI$1,products[#Headers],0),0)</f>
        <v>Chada, Chopra and Kothari</v>
      </c>
      <c r="AJ6" s="9">
        <f>VLOOKUP($AE6,products[],MATCH(AJ$1,products[#Headers],0),0)</f>
        <v>72884</v>
      </c>
      <c r="AK6" s="9">
        <f>VLOOKUP($AE6,products[],MATCH(AK$1,products[#Headers],0),0)</f>
        <v>18</v>
      </c>
      <c r="AL6" s="9">
        <f>VLOOKUP($AE6,products[],MATCH(AL$1,products[#Headers],0),0)</f>
        <v>95</v>
      </c>
      <c r="AM6" s="9">
        <f>VLOOKUP($AE6,products[],MATCH(AM$1,products[#Headers],0),0)</f>
        <v>12</v>
      </c>
      <c r="AN6" s="9" t="str">
        <f>VLOOKUP($AE6,products[],MATCH(AN$1,products[#Headers],0),0)</f>
        <v>India</v>
      </c>
      <c r="AO6" s="9" t="str">
        <f>VLOOKUP($AE6,products[],MATCH(AO$1,products[#Headers],0),0)</f>
        <v>No</v>
      </c>
      <c r="AP6" s="9">
        <f>VLOOKUP($AE6,products[],MATCH(AP$1,products[#Headers],0),0)</f>
        <v>4.9000000000000004</v>
      </c>
      <c r="AQ6" s="9">
        <f>VLOOKUP($AE6,products[],MATCH(AQ$1,products[#Headers],0),0)</f>
        <v>45780</v>
      </c>
      <c r="AR6" s="9" t="str">
        <f>VLOOKUP($AE6,products[],MATCH(AR$1,products[#Headers],0),0)</f>
        <v>Yes</v>
      </c>
      <c r="AS6" s="9">
        <f>VLOOKUP($AE6,products[],MATCH(AS$1,products[#Headers],0),0)</f>
        <v>9166</v>
      </c>
      <c r="AT6" s="9">
        <f>VLOOKUP($AE6,products[],MATCH(AT$1,products[#Headers],0),0)</f>
        <v>195</v>
      </c>
      <c r="AU6" s="9">
        <f t="shared" si="2"/>
        <v>195</v>
      </c>
      <c r="AV6" s="9" t="str">
        <f>IFERROR(VLOOKUP($AU6,stores[],MATCH(AV$1,stores[#Headers],0),0),"")</f>
        <v/>
      </c>
      <c r="AW6" s="9" t="str">
        <f>IFERROR(VLOOKUP($AU6,stores[],MATCH(AW$1,stores[#Headers],0),0),"")</f>
        <v/>
      </c>
      <c r="AX6" s="9" t="str">
        <f>IFERROR(VLOOKUP($AU6,stores[],MATCH(AX$1,stores[#Headers],0),0),"")</f>
        <v/>
      </c>
      <c r="AY6" s="9" t="str">
        <f>IFERROR(VLOOKUP($AU6,stores[],MATCH(AY$1,stores[#Headers],0),0),"")</f>
        <v/>
      </c>
      <c r="AZ6" s="9" t="str">
        <f>IFERROR(VLOOKUP($AU6,stores[],MATCH(AZ$1,stores[#Headers],0),0),"")</f>
        <v/>
      </c>
      <c r="BA6" s="9" t="str">
        <f>IFERROR(VLOOKUP($AU6,stores[],MATCH(BA$1,stores[#Headers],0),0),"")</f>
        <v/>
      </c>
      <c r="BB6" s="9" t="str">
        <f>IFERROR(VLOOKUP($AU6,stores[],MATCH(BB$1,stores[#Headers],0),0),"")</f>
        <v/>
      </c>
      <c r="BC6" s="9" t="str">
        <f>IFERROR(VLOOKUP($AU6,stores[],MATCH(BC$1,stores[#Headers],0),0),"")</f>
        <v/>
      </c>
      <c r="BD6" s="9" t="str">
        <f>IFERROR(VLOOKUP($AU6,stores[],MATCH(BD$1,stores[#Headers],0),0),"")</f>
        <v/>
      </c>
      <c r="BE6" s="9" t="str">
        <f>IFERROR(VLOOKUP($AU6,stores[],MATCH(BE$1,stores[#Headers],0),0),"")</f>
        <v/>
      </c>
      <c r="BF6" s="9" t="str">
        <f>IFERROR(VLOOKUP($AU6,stores[],MATCH(BF$1,stores[#Headers],0),0),"")</f>
        <v/>
      </c>
      <c r="BG6" s="9" t="str">
        <f>IFERROR(VLOOKUP($AU6,stores[],MATCH(BG$1,stores[#Headers],0),0),"")</f>
        <v/>
      </c>
      <c r="BH6" s="9" t="str">
        <f>IFERROR(VLOOKUP($AU6,stores[],MATCH(BH$1,stores[#Headers],0),0),"")</f>
        <v/>
      </c>
      <c r="BI6" s="9" t="str">
        <f>IFERROR(VLOOKUP($AU6,stores[],MATCH(BI$1,stores[#Headers],0),0),"")</f>
        <v/>
      </c>
      <c r="BJ6" s="9" t="str">
        <f>IFERROR(VLOOKUP($AU6,stores[],MATCH(BJ$1,stores[#Headers],0),0),"")</f>
        <v/>
      </c>
    </row>
    <row r="7" spans="1:62" x14ac:dyDescent="0.3">
      <c r="A7" s="9" t="str">
        <v>O1006</v>
      </c>
      <c r="B7" s="9" t="str">
        <v>C035</v>
      </c>
      <c r="C7" s="9" t="str">
        <v>P158</v>
      </c>
      <c r="D7" s="9">
        <v>45609</v>
      </c>
      <c r="E7" s="9">
        <v>2</v>
      </c>
      <c r="F7" s="9">
        <v>92731</v>
      </c>
      <c r="G7" s="9">
        <v>185462</v>
      </c>
      <c r="H7" s="9">
        <v>12</v>
      </c>
      <c r="I7" s="9" t="str">
        <v>Credit Card</v>
      </c>
      <c r="J7" s="9" t="str">
        <v>Delivered</v>
      </c>
      <c r="K7" s="9">
        <v>45865</v>
      </c>
      <c r="L7" s="9" t="str">
        <v>No</v>
      </c>
      <c r="M7" s="9">
        <v>484</v>
      </c>
      <c r="N7" s="9" t="str">
        <v>No</v>
      </c>
      <c r="O7" s="9" t="str">
        <v>No</v>
      </c>
      <c r="P7" s="9" t="str">
        <f t="shared" si="0"/>
        <v>C035</v>
      </c>
      <c r="Q7" s="9" t="str">
        <f>VLOOKUP($B7,Customers[],MATCH(Q$1,Customers[#Headers],0),0)</f>
        <v>Raksha Sundaram</v>
      </c>
      <c r="R7" s="9" t="str">
        <f>VLOOKUP($B7,Customers[],MATCH(R$1,Customers[#Headers],0),0)</f>
        <v>balakrishnanwriddhish@example.net</v>
      </c>
      <c r="S7" s="9">
        <f>VLOOKUP($B7,Customers[],MATCH(S$1,Customers[#Headers],0),0)</f>
        <v>914808613171</v>
      </c>
      <c r="T7" s="9" t="str">
        <f>VLOOKUP($B7,Customers[],MATCH(T$1,Customers[#Headers],0),0)</f>
        <v>Ahmedabad</v>
      </c>
      <c r="U7" s="9" t="str">
        <f>VLOOKUP($B7,Customers[],MATCH(U$1,Customers[#Headers],0),0)</f>
        <v>Gujarat</v>
      </c>
      <c r="V7" s="9">
        <f>VLOOKUP($B7,Customers[],MATCH(V$1,Customers[#Headers],0),0)</f>
        <v>748467</v>
      </c>
      <c r="W7" s="9" t="str">
        <f>VLOOKUP($B7,Customers[],MATCH(W$1,Customers[#Headers],0),0)</f>
        <v>Male</v>
      </c>
      <c r="X7" s="9">
        <f>VLOOKUP($B7,Customers[],MATCH(X$1,Customers[#Headers],0),0)</f>
        <v>33485</v>
      </c>
      <c r="Y7" s="9">
        <f>VLOOKUP($B7,Customers[],MATCH(Y$1,Customers[#Headers],0),0)</f>
        <v>44785</v>
      </c>
      <c r="Z7" s="9" t="str">
        <f>VLOOKUP($B7,Customers[],MATCH(Z$1,Customers[#Headers],0),0)</f>
        <v>Grocery</v>
      </c>
      <c r="AA7" s="9">
        <f>VLOOKUP($B7,Customers[],MATCH(AA$1,Customers[#Headers],0),0)</f>
        <v>1060</v>
      </c>
      <c r="AB7" s="9" t="str">
        <f>VLOOKUP($B7,Customers[],MATCH(AB$1,Customers[#Headers],0),0)</f>
        <v>Single</v>
      </c>
      <c r="AC7" s="9" t="str">
        <f>VLOOKUP($B7,Customers[],MATCH(AC$1,Customers[#Headers],0),0)</f>
        <v>Business</v>
      </c>
      <c r="AD7" s="9">
        <f>VLOOKUP($B7,Customers[],MATCH(AD$1,Customers[#Headers],0),0)</f>
        <v>204520</v>
      </c>
      <c r="AE7" s="9" t="str">
        <f t="shared" si="1"/>
        <v>P158</v>
      </c>
      <c r="AF7" s="9" t="str">
        <f>VLOOKUP($AE7,products[],MATCH(AF$1,products[#Headers],0),0)</f>
        <v>Deserunt Washing Machine</v>
      </c>
      <c r="AG7" s="9" t="str">
        <f>VLOOKUP($AE7,products[],MATCH(AG$1,products[#Headers],0),0)</f>
        <v>Home Appliance</v>
      </c>
      <c r="AH7" s="9" t="str">
        <f>VLOOKUP($AE7,products[],MATCH(AH$1,products[#Headers],0),0)</f>
        <v>Organic</v>
      </c>
      <c r="AI7" s="9" t="str">
        <f>VLOOKUP($AE7,products[],MATCH(AI$1,products[#Headers],0),0)</f>
        <v>Jhaveri Inc</v>
      </c>
      <c r="AJ7" s="9">
        <f>VLOOKUP($AE7,products[],MATCH(AJ$1,products[#Headers],0),0)</f>
        <v>92731</v>
      </c>
      <c r="AK7" s="9">
        <f>VLOOKUP($AE7,products[],MATCH(AK$1,products[#Headers],0),0)</f>
        <v>12</v>
      </c>
      <c r="AL7" s="9">
        <f>VLOOKUP($AE7,products[],MATCH(AL$1,products[#Headers],0),0)</f>
        <v>512</v>
      </c>
      <c r="AM7" s="9">
        <f>VLOOKUP($AE7,products[],MATCH(AM$1,products[#Headers],0),0)</f>
        <v>24</v>
      </c>
      <c r="AN7" s="9" t="str">
        <f>VLOOKUP($AE7,products[],MATCH(AN$1,products[#Headers],0),0)</f>
        <v>India</v>
      </c>
      <c r="AO7" s="9" t="str">
        <f>VLOOKUP($AE7,products[],MATCH(AO$1,products[#Headers],0),0)</f>
        <v>No</v>
      </c>
      <c r="AP7" s="9">
        <f>VLOOKUP($AE7,products[],MATCH(AP$1,products[#Headers],0),0)</f>
        <v>4.7</v>
      </c>
      <c r="AQ7" s="9">
        <f>VLOOKUP($AE7,products[],MATCH(AQ$1,products[#Headers],0),0)</f>
        <v>45644</v>
      </c>
      <c r="AR7" s="9" t="str">
        <f>VLOOKUP($AE7,products[],MATCH(AR$1,products[#Headers],0),0)</f>
        <v>Yes</v>
      </c>
      <c r="AS7" s="9">
        <f>VLOOKUP($AE7,products[],MATCH(AS$1,products[#Headers],0),0)</f>
        <v>8148</v>
      </c>
      <c r="AT7" s="9">
        <f>VLOOKUP($AE7,products[],MATCH(AT$1,products[#Headers],0),0)</f>
        <v>121</v>
      </c>
      <c r="AU7" s="9">
        <f t="shared" si="2"/>
        <v>121</v>
      </c>
      <c r="AV7" s="9" t="str">
        <f>IFERROR(VLOOKUP($AU7,stores[],MATCH(AV$1,stores[#Headers],0),0),"")</f>
        <v/>
      </c>
      <c r="AW7" s="9" t="str">
        <f>IFERROR(VLOOKUP($AU7,stores[],MATCH(AW$1,stores[#Headers],0),0),"")</f>
        <v/>
      </c>
      <c r="AX7" s="9" t="str">
        <f>IFERROR(VLOOKUP($AU7,stores[],MATCH(AX$1,stores[#Headers],0),0),"")</f>
        <v/>
      </c>
      <c r="AY7" s="9" t="str">
        <f>IFERROR(VLOOKUP($AU7,stores[],MATCH(AY$1,stores[#Headers],0),0),"")</f>
        <v/>
      </c>
      <c r="AZ7" s="9" t="str">
        <f>IFERROR(VLOOKUP($AU7,stores[],MATCH(AZ$1,stores[#Headers],0),0),"")</f>
        <v/>
      </c>
      <c r="BA7" s="9" t="str">
        <f>IFERROR(VLOOKUP($AU7,stores[],MATCH(BA$1,stores[#Headers],0),0),"")</f>
        <v/>
      </c>
      <c r="BB7" s="9" t="str">
        <f>IFERROR(VLOOKUP($AU7,stores[],MATCH(BB$1,stores[#Headers],0),0),"")</f>
        <v/>
      </c>
      <c r="BC7" s="9" t="str">
        <f>IFERROR(VLOOKUP($AU7,stores[],MATCH(BC$1,stores[#Headers],0),0),"")</f>
        <v/>
      </c>
      <c r="BD7" s="9" t="str">
        <f>IFERROR(VLOOKUP($AU7,stores[],MATCH(BD$1,stores[#Headers],0),0),"")</f>
        <v/>
      </c>
      <c r="BE7" s="9" t="str">
        <f>IFERROR(VLOOKUP($AU7,stores[],MATCH(BE$1,stores[#Headers],0),0),"")</f>
        <v/>
      </c>
      <c r="BF7" s="9" t="str">
        <f>IFERROR(VLOOKUP($AU7,stores[],MATCH(BF$1,stores[#Headers],0),0),"")</f>
        <v/>
      </c>
      <c r="BG7" s="9" t="str">
        <f>IFERROR(VLOOKUP($AU7,stores[],MATCH(BG$1,stores[#Headers],0),0),"")</f>
        <v/>
      </c>
      <c r="BH7" s="9" t="str">
        <f>IFERROR(VLOOKUP($AU7,stores[],MATCH(BH$1,stores[#Headers],0),0),"")</f>
        <v/>
      </c>
      <c r="BI7" s="9" t="str">
        <f>IFERROR(VLOOKUP($AU7,stores[],MATCH(BI$1,stores[#Headers],0),0),"")</f>
        <v/>
      </c>
      <c r="BJ7" s="9" t="str">
        <f>IFERROR(VLOOKUP($AU7,stores[],MATCH(BJ$1,stores[#Headers],0),0),"")</f>
        <v/>
      </c>
    </row>
    <row r="8" spans="1:62" x14ac:dyDescent="0.3">
      <c r="A8" s="9" t="str">
        <v>O1007</v>
      </c>
      <c r="B8" s="9" t="str">
        <v>C032</v>
      </c>
      <c r="C8" s="9" t="str">
        <v>P121</v>
      </c>
      <c r="D8" s="9">
        <v>45772</v>
      </c>
      <c r="E8" s="9">
        <v>3</v>
      </c>
      <c r="F8" s="9">
        <v>25227</v>
      </c>
      <c r="G8" s="9">
        <v>126135</v>
      </c>
      <c r="H8" s="9">
        <v>27</v>
      </c>
      <c r="I8" s="9" t="str">
        <v>UPI</v>
      </c>
      <c r="J8" s="9" t="str">
        <v>Shipped</v>
      </c>
      <c r="K8" s="9">
        <v>45860</v>
      </c>
      <c r="L8" s="9" t="str">
        <v>Yes</v>
      </c>
      <c r="M8" s="9">
        <v>255</v>
      </c>
      <c r="N8" s="9" t="str">
        <v>No</v>
      </c>
      <c r="O8" s="9" t="str">
        <v>No</v>
      </c>
      <c r="P8" s="9" t="str">
        <f t="shared" si="0"/>
        <v>C032</v>
      </c>
      <c r="Q8" s="9" t="str">
        <f>VLOOKUP($B8,Customers[],MATCH(Q$1,Customers[#Headers],0),0)</f>
        <v>Amaira Dhar</v>
      </c>
      <c r="R8" s="9" t="str">
        <f>VLOOKUP($B8,Customers[],MATCH(R$1,Customers[#Headers],0),0)</f>
        <v>bhasinnoah@example.com</v>
      </c>
      <c r="S8" s="9">
        <f>VLOOKUP($B8,Customers[],MATCH(S$1,Customers[#Headers],0),0)</f>
        <v>9471746488</v>
      </c>
      <c r="T8" s="9" t="str">
        <f>VLOOKUP($B8,Customers[],MATCH(T$1,Customers[#Headers],0),0)</f>
        <v>Hyderabad</v>
      </c>
      <c r="U8" s="9" t="str">
        <f>VLOOKUP($B8,Customers[],MATCH(U$1,Customers[#Headers],0),0)</f>
        <v>Telangana</v>
      </c>
      <c r="V8" s="9">
        <f>VLOOKUP($B8,Customers[],MATCH(V$1,Customers[#Headers],0),0)</f>
        <v>719065</v>
      </c>
      <c r="W8" s="9" t="str">
        <f>VLOOKUP($B8,Customers[],MATCH(W$1,Customers[#Headers],0),0)</f>
        <v>Female</v>
      </c>
      <c r="X8" s="9">
        <f>VLOOKUP($B8,Customers[],MATCH(X$1,Customers[#Headers],0),0)</f>
        <v>36753</v>
      </c>
      <c r="Y8" s="9">
        <f>VLOOKUP($B8,Customers[],MATCH(Y$1,Customers[#Headers],0),0)</f>
        <v>44805</v>
      </c>
      <c r="Z8" s="9" t="str">
        <f>VLOOKUP($B8,Customers[],MATCH(Z$1,Customers[#Headers],0),0)</f>
        <v>Home Appliance</v>
      </c>
      <c r="AA8" s="9">
        <f>VLOOKUP($B8,Customers[],MATCH(AA$1,Customers[#Headers],0),0)</f>
        <v>7012</v>
      </c>
      <c r="AB8" s="9" t="str">
        <f>VLOOKUP($B8,Customers[],MATCH(AB$1,Customers[#Headers],0),0)</f>
        <v>Single</v>
      </c>
      <c r="AC8" s="9" t="str">
        <f>VLOOKUP($B8,Customers[],MATCH(AC$1,Customers[#Headers],0),0)</f>
        <v>Teacher</v>
      </c>
      <c r="AD8" s="9">
        <f>VLOOKUP($B8,Customers[],MATCH(AD$1,Customers[#Headers],0),0)</f>
        <v>1170201</v>
      </c>
      <c r="AE8" s="9" t="str">
        <f t="shared" si="1"/>
        <v>P121</v>
      </c>
      <c r="AF8" s="9" t="str">
        <f>VLOOKUP($AE8,products[],MATCH(AF$1,products[#Headers],0),0)</f>
        <v>Quas Washing Machine</v>
      </c>
      <c r="AG8" s="9" t="str">
        <f>VLOOKUP($AE8,products[],MATCH(AG$1,products[#Headers],0),0)</f>
        <v>Grocery</v>
      </c>
      <c r="AH8" s="9" t="str">
        <f>VLOOKUP($AE8,products[],MATCH(AH$1,products[#Headers],0),0)</f>
        <v>Cotton</v>
      </c>
      <c r="AI8" s="9" t="str">
        <f>VLOOKUP($AE8,products[],MATCH(AI$1,products[#Headers],0),0)</f>
        <v>Kant, Sehgal and Prasad</v>
      </c>
      <c r="AJ8" s="9">
        <f>VLOOKUP($AE8,products[],MATCH(AJ$1,products[#Headers],0),0)</f>
        <v>25227</v>
      </c>
      <c r="AK8" s="9">
        <f>VLOOKUP($AE8,products[],MATCH(AK$1,products[#Headers],0),0)</f>
        <v>27</v>
      </c>
      <c r="AL8" s="9">
        <f>VLOOKUP($AE8,products[],MATCH(AL$1,products[#Headers],0),0)</f>
        <v>244</v>
      </c>
      <c r="AM8" s="9">
        <f>VLOOKUP($AE8,products[],MATCH(AM$1,products[#Headers],0),0)</f>
        <v>36</v>
      </c>
      <c r="AN8" s="9" t="str">
        <f>VLOOKUP($AE8,products[],MATCH(AN$1,products[#Headers],0),0)</f>
        <v>China</v>
      </c>
      <c r="AO8" s="9" t="str">
        <f>VLOOKUP($AE8,products[],MATCH(AO$1,products[#Headers],0),0)</f>
        <v>No</v>
      </c>
      <c r="AP8" s="9">
        <f>VLOOKUP($AE8,products[],MATCH(AP$1,products[#Headers],0),0)</f>
        <v>2.6</v>
      </c>
      <c r="AQ8" s="9">
        <f>VLOOKUP($AE8,products[],MATCH(AQ$1,products[#Headers],0),0)</f>
        <v>45366</v>
      </c>
      <c r="AR8" s="9" t="str">
        <f>VLOOKUP($AE8,products[],MATCH(AR$1,products[#Headers],0),0)</f>
        <v>No</v>
      </c>
      <c r="AS8" s="9">
        <f>VLOOKUP($AE8,products[],MATCH(AS$1,products[#Headers],0),0)</f>
        <v>7247</v>
      </c>
      <c r="AT8" s="9">
        <f>VLOOKUP($AE8,products[],MATCH(AT$1,products[#Headers],0),0)</f>
        <v>80</v>
      </c>
      <c r="AU8" s="9">
        <f t="shared" si="2"/>
        <v>80</v>
      </c>
      <c r="AV8" s="9" t="str">
        <f>IFERROR(VLOOKUP($AU8,stores[],MATCH(AV$1,stores[#Headers],0),0),"")</f>
        <v>S080</v>
      </c>
      <c r="AW8" s="9" t="str">
        <f>IFERROR(VLOOKUP($AU8,stores[],MATCH(AW$1,stores[#Headers],0),0),"")</f>
        <v>Gola Group Mart</v>
      </c>
      <c r="AX8" s="9" t="str">
        <f>IFERROR(VLOOKUP($AU8,stores[],MATCH(AX$1,stores[#Headers],0),0),"")</f>
        <v>Lucknow</v>
      </c>
      <c r="AY8" s="9" t="str">
        <f>IFERROR(VLOOKUP($AU8,stores[],MATCH(AY$1,stores[#Headers],0),0),"")</f>
        <v>Uttar Pradesh</v>
      </c>
      <c r="AZ8" s="9">
        <f>IFERROR(VLOOKUP($AU8,stores[],MATCH(AZ$1,stores[#Headers],0),0),"")</f>
        <v>714521</v>
      </c>
      <c r="BA8" s="9" t="str">
        <f>IFERROR(VLOOKUP($AU8,stores[],MATCH(BA$1,stores[#Headers],0),0),"")</f>
        <v>Ishaan Sengupta</v>
      </c>
      <c r="BB8" s="9">
        <f>IFERROR(VLOOKUP($AU8,stores[],MATCH(BB$1,stores[#Headers],0),0),"")</f>
        <v>2010</v>
      </c>
      <c r="BC8" s="9">
        <f>IFERROR(VLOOKUP($AU8,stores[],MATCH(BC$1,stores[#Headers],0),0),"")</f>
        <v>83</v>
      </c>
      <c r="BD8" s="9">
        <f>IFERROR(VLOOKUP($AU8,stores[],MATCH(BD$1,stores[#Headers],0),0),"")</f>
        <v>8238</v>
      </c>
      <c r="BE8" s="9">
        <f>IFERROR(VLOOKUP($AU8,stores[],MATCH(BE$1,stores[#Headers],0),0),"")</f>
        <v>4.3</v>
      </c>
      <c r="BF8" s="9" t="str">
        <f>IFERROR(VLOOKUP($AU8,stores[],MATCH(BF$1,stores[#Headers],0),0),"")</f>
        <v>Yes</v>
      </c>
      <c r="BG8" s="9">
        <f>IFERROR(VLOOKUP($AU8,stores[],MATCH(BG$1,stores[#Headers],0),0),"")</f>
        <v>4564</v>
      </c>
      <c r="BH8" s="9" t="str">
        <f>IFERROR(VLOOKUP($AU8,stores[],MATCH(BH$1,stores[#Headers],0),0),"")</f>
        <v>Retail</v>
      </c>
      <c r="BI8" s="9">
        <f>IFERROR(VLOOKUP($AU8,stores[],MATCH(BI$1,stores[#Headers],0),0),"")</f>
        <v>5186892686</v>
      </c>
      <c r="BJ8" s="9" t="str">
        <f>IFERROR(VLOOKUP($AU8,stores[],MATCH(BJ$1,stores[#Headers],0),0),"")</f>
        <v>gardegautami@doctor.com</v>
      </c>
    </row>
    <row r="9" spans="1:62" x14ac:dyDescent="0.3">
      <c r="A9" s="9" t="str">
        <v>O1008</v>
      </c>
      <c r="B9" s="9" t="str">
        <v>C040</v>
      </c>
      <c r="C9" s="9" t="str">
        <v>P164</v>
      </c>
      <c r="D9" s="9">
        <v>45511</v>
      </c>
      <c r="E9" s="9">
        <v>1</v>
      </c>
      <c r="F9" s="9">
        <v>61962</v>
      </c>
      <c r="G9" s="9">
        <v>61962</v>
      </c>
      <c r="H9" s="9">
        <v>19</v>
      </c>
      <c r="I9" s="9" t="str">
        <v>Net Banking</v>
      </c>
      <c r="J9" s="9" t="str">
        <v>Cancelled</v>
      </c>
      <c r="K9" s="9">
        <v>45860</v>
      </c>
      <c r="L9" s="9" t="str">
        <v>Yes</v>
      </c>
      <c r="M9" s="9">
        <v>110</v>
      </c>
      <c r="N9" s="9" t="str">
        <v>No</v>
      </c>
      <c r="O9" s="9" t="str">
        <v>Yes</v>
      </c>
      <c r="P9" s="9" t="str">
        <f t="shared" si="0"/>
        <v>C040</v>
      </c>
      <c r="Q9" s="9" t="str">
        <f>VLOOKUP($B9,Customers[],MATCH(Q$1,Customers[#Headers],0),0)</f>
        <v>Aadhya Andra</v>
      </c>
      <c r="R9" s="9" t="str">
        <f>VLOOKUP($B9,Customers[],MATCH(R$1,Customers[#Headers],0),0)</f>
        <v>rmani@example.net</v>
      </c>
      <c r="S9" s="9">
        <f>VLOOKUP($B9,Customers[],MATCH(S$1,Customers[#Headers],0),0)</f>
        <v>911759464743</v>
      </c>
      <c r="T9" s="9" t="str">
        <f>VLOOKUP($B9,Customers[],MATCH(T$1,Customers[#Headers],0),0)</f>
        <v>Lucknow</v>
      </c>
      <c r="U9" s="9" t="str">
        <f>VLOOKUP($B9,Customers[],MATCH(U$1,Customers[#Headers],0),0)</f>
        <v>Uttar Pradesh</v>
      </c>
      <c r="V9" s="9">
        <f>VLOOKUP($B9,Customers[],MATCH(V$1,Customers[#Headers],0),0)</f>
        <v>713695</v>
      </c>
      <c r="W9" s="9" t="str">
        <f>VLOOKUP($B9,Customers[],MATCH(W$1,Customers[#Headers],0),0)</f>
        <v>Male</v>
      </c>
      <c r="X9" s="9">
        <f>VLOOKUP($B9,Customers[],MATCH(X$1,Customers[#Headers],0),0)</f>
        <v>36035</v>
      </c>
      <c r="Y9" s="9">
        <f>VLOOKUP($B9,Customers[],MATCH(Y$1,Customers[#Headers],0),0)</f>
        <v>44947</v>
      </c>
      <c r="Z9" s="9" t="str">
        <f>VLOOKUP($B9,Customers[],MATCH(Z$1,Customers[#Headers],0),0)</f>
        <v>Home Appliance</v>
      </c>
      <c r="AA9" s="9">
        <f>VLOOKUP($B9,Customers[],MATCH(AA$1,Customers[#Headers],0),0)</f>
        <v>6715</v>
      </c>
      <c r="AB9" s="9" t="str">
        <f>VLOOKUP($B9,Customers[],MATCH(AB$1,Customers[#Headers],0),0)</f>
        <v>Single</v>
      </c>
      <c r="AC9" s="9" t="str">
        <f>VLOOKUP($B9,Customers[],MATCH(AC$1,Customers[#Headers],0),0)</f>
        <v>Student</v>
      </c>
      <c r="AD9" s="9">
        <f>VLOOKUP($B9,Customers[],MATCH(AD$1,Customers[#Headers],0),0)</f>
        <v>716351</v>
      </c>
      <c r="AE9" s="9" t="str">
        <f t="shared" si="1"/>
        <v>P164</v>
      </c>
      <c r="AF9" s="9" t="str">
        <f>VLOOKUP($AE9,products[],MATCH(AF$1,products[#Headers],0),0)</f>
        <v>Repellat Washing Machine</v>
      </c>
      <c r="AG9" s="9" t="str">
        <f>VLOOKUP($AE9,products[],MATCH(AG$1,products[#Headers],0),0)</f>
        <v>Home Appliance</v>
      </c>
      <c r="AH9" s="9" t="str">
        <f>VLOOKUP($AE9,products[],MATCH(AH$1,products[#Headers],0),0)</f>
        <v>LED</v>
      </c>
      <c r="AI9" s="9" t="str">
        <f>VLOOKUP($AE9,products[],MATCH(AI$1,products[#Headers],0),0)</f>
        <v>Luthra, Sachdeva and Prashad</v>
      </c>
      <c r="AJ9" s="9">
        <f>VLOOKUP($AE9,products[],MATCH(AJ$1,products[#Headers],0),0)</f>
        <v>61962</v>
      </c>
      <c r="AK9" s="9">
        <f>VLOOKUP($AE9,products[],MATCH(AK$1,products[#Headers],0),0)</f>
        <v>19</v>
      </c>
      <c r="AL9" s="9">
        <f>VLOOKUP($AE9,products[],MATCH(AL$1,products[#Headers],0),0)</f>
        <v>646</v>
      </c>
      <c r="AM9" s="9">
        <f>VLOOKUP($AE9,products[],MATCH(AM$1,products[#Headers],0),0)</f>
        <v>24</v>
      </c>
      <c r="AN9" s="9" t="str">
        <f>VLOOKUP($AE9,products[],MATCH(AN$1,products[#Headers],0),0)</f>
        <v>Vietnam</v>
      </c>
      <c r="AO9" s="9" t="str">
        <f>VLOOKUP($AE9,products[],MATCH(AO$1,products[#Headers],0),0)</f>
        <v>Yes</v>
      </c>
      <c r="AP9" s="9">
        <f>VLOOKUP($AE9,products[],MATCH(AP$1,products[#Headers],0),0)</f>
        <v>3.4</v>
      </c>
      <c r="AQ9" s="9">
        <f>VLOOKUP($AE9,products[],MATCH(AQ$1,products[#Headers],0),0)</f>
        <v>45461</v>
      </c>
      <c r="AR9" s="9" t="str">
        <f>VLOOKUP($AE9,products[],MATCH(AR$1,products[#Headers],0),0)</f>
        <v>Yes</v>
      </c>
      <c r="AS9" s="9">
        <f>VLOOKUP($AE9,products[],MATCH(AS$1,products[#Headers],0),0)</f>
        <v>6086</v>
      </c>
      <c r="AT9" s="9">
        <f>VLOOKUP($AE9,products[],MATCH(AT$1,products[#Headers],0),0)</f>
        <v>175</v>
      </c>
      <c r="AU9" s="9">
        <f t="shared" si="2"/>
        <v>175</v>
      </c>
      <c r="AV9" s="9" t="str">
        <f>IFERROR(VLOOKUP($AU9,stores[],MATCH(AV$1,stores[#Headers],0),0),"")</f>
        <v/>
      </c>
      <c r="AW9" s="9" t="str">
        <f>IFERROR(VLOOKUP($AU9,stores[],MATCH(AW$1,stores[#Headers],0),0),"")</f>
        <v/>
      </c>
      <c r="AX9" s="9" t="str">
        <f>IFERROR(VLOOKUP($AU9,stores[],MATCH(AX$1,stores[#Headers],0),0),"")</f>
        <v/>
      </c>
      <c r="AY9" s="9" t="str">
        <f>IFERROR(VLOOKUP($AU9,stores[],MATCH(AY$1,stores[#Headers],0),0),"")</f>
        <v/>
      </c>
      <c r="AZ9" s="9" t="str">
        <f>IFERROR(VLOOKUP($AU9,stores[],MATCH(AZ$1,stores[#Headers],0),0),"")</f>
        <v/>
      </c>
      <c r="BA9" s="9" t="str">
        <f>IFERROR(VLOOKUP($AU9,stores[],MATCH(BA$1,stores[#Headers],0),0),"")</f>
        <v/>
      </c>
      <c r="BB9" s="9" t="str">
        <f>IFERROR(VLOOKUP($AU9,stores[],MATCH(BB$1,stores[#Headers],0),0),"")</f>
        <v/>
      </c>
      <c r="BC9" s="9" t="str">
        <f>IFERROR(VLOOKUP($AU9,stores[],MATCH(BC$1,stores[#Headers],0),0),"")</f>
        <v/>
      </c>
      <c r="BD9" s="9" t="str">
        <f>IFERROR(VLOOKUP($AU9,stores[],MATCH(BD$1,stores[#Headers],0),0),"")</f>
        <v/>
      </c>
      <c r="BE9" s="9" t="str">
        <f>IFERROR(VLOOKUP($AU9,stores[],MATCH(BE$1,stores[#Headers],0),0),"")</f>
        <v/>
      </c>
      <c r="BF9" s="9" t="str">
        <f>IFERROR(VLOOKUP($AU9,stores[],MATCH(BF$1,stores[#Headers],0),0),"")</f>
        <v/>
      </c>
      <c r="BG9" s="9" t="str">
        <f>IFERROR(VLOOKUP($AU9,stores[],MATCH(BG$1,stores[#Headers],0),0),"")</f>
        <v/>
      </c>
      <c r="BH9" s="9" t="str">
        <f>IFERROR(VLOOKUP($AU9,stores[],MATCH(BH$1,stores[#Headers],0),0),"")</f>
        <v/>
      </c>
      <c r="BI9" s="9" t="str">
        <f>IFERROR(VLOOKUP($AU9,stores[],MATCH(BI$1,stores[#Headers],0),0),"")</f>
        <v/>
      </c>
      <c r="BJ9" s="9" t="str">
        <f>IFERROR(VLOOKUP($AU9,stores[],MATCH(BJ$1,stores[#Headers],0),0),"")</f>
        <v/>
      </c>
    </row>
    <row r="10" spans="1:62" x14ac:dyDescent="0.3">
      <c r="A10" s="9" t="str">
        <v>O1009</v>
      </c>
      <c r="B10" s="9" t="str">
        <v>C007</v>
      </c>
      <c r="C10" s="9" t="str">
        <v>P137</v>
      </c>
      <c r="D10" s="9">
        <v>45522</v>
      </c>
      <c r="E10" s="9">
        <v>4</v>
      </c>
      <c r="F10" s="9">
        <v>6443</v>
      </c>
      <c r="G10" s="9">
        <v>32215</v>
      </c>
      <c r="H10" s="9">
        <v>6</v>
      </c>
      <c r="I10" s="9" t="str">
        <v>Net Banking</v>
      </c>
      <c r="J10" s="9" t="str">
        <v>Pending</v>
      </c>
      <c r="K10" s="9">
        <v>45865</v>
      </c>
      <c r="L10" s="9" t="str">
        <v>Yes</v>
      </c>
      <c r="M10" s="9">
        <v>433</v>
      </c>
      <c r="N10" s="9" t="str">
        <v>Yes</v>
      </c>
      <c r="O10" s="9" t="str">
        <v>No</v>
      </c>
      <c r="P10" s="9" t="str">
        <f t="shared" si="0"/>
        <v>C007</v>
      </c>
      <c r="Q10" s="9" t="str">
        <f>VLOOKUP($B10,Customers[],MATCH(Q$1,Customers[#Headers],0),0)</f>
        <v>Frederick Sunder</v>
      </c>
      <c r="R10" s="9" t="str">
        <f>VLOOKUP($B10,Customers[],MATCH(R$1,Customers[#Headers],0),0)</f>
        <v>waliajeremiah@example.org</v>
      </c>
      <c r="S10" s="9">
        <f>VLOOKUP($B10,Customers[],MATCH(S$1,Customers[#Headers],0),0)</f>
        <v>7824896383</v>
      </c>
      <c r="T10" s="9" t="str">
        <f>VLOOKUP($B10,Customers[],MATCH(T$1,Customers[#Headers],0),0)</f>
        <v>Jaipur</v>
      </c>
      <c r="U10" s="9" t="str">
        <f>VLOOKUP($B10,Customers[],MATCH(U$1,Customers[#Headers],0),0)</f>
        <v>Rajasthan</v>
      </c>
      <c r="V10" s="9">
        <f>VLOOKUP($B10,Customers[],MATCH(V$1,Customers[#Headers],0),0)</f>
        <v>657871</v>
      </c>
      <c r="W10" s="9" t="str">
        <f>VLOOKUP($B10,Customers[],MATCH(W$1,Customers[#Headers],0),0)</f>
        <v>Male</v>
      </c>
      <c r="X10" s="9">
        <f>VLOOKUP($B10,Customers[],MATCH(X$1,Customers[#Headers],0),0)</f>
        <v>27909</v>
      </c>
      <c r="Y10" s="9">
        <f>VLOOKUP($B10,Customers[],MATCH(Y$1,Customers[#Headers],0),0)</f>
        <v>44726</v>
      </c>
      <c r="Z10" s="9" t="str">
        <f>VLOOKUP($B10,Customers[],MATCH(Z$1,Customers[#Headers],0),0)</f>
        <v>Fashion</v>
      </c>
      <c r="AA10" s="9">
        <f>VLOOKUP($B10,Customers[],MATCH(AA$1,Customers[#Headers],0),0)</f>
        <v>6025</v>
      </c>
      <c r="AB10" s="9" t="str">
        <f>VLOOKUP($B10,Customers[],MATCH(AB$1,Customers[#Headers],0),0)</f>
        <v>Single</v>
      </c>
      <c r="AC10" s="9" t="str">
        <f>VLOOKUP($B10,Customers[],MATCH(AC$1,Customers[#Headers],0),0)</f>
        <v>Engineer</v>
      </c>
      <c r="AD10" s="9">
        <f>VLOOKUP($B10,Customers[],MATCH(AD$1,Customers[#Headers],0),0)</f>
        <v>296100</v>
      </c>
      <c r="AE10" s="9" t="str">
        <f t="shared" si="1"/>
        <v>P137</v>
      </c>
      <c r="AF10" s="9" t="str">
        <f>VLOOKUP($AE10,products[],MATCH(AF$1,products[#Headers],0),0)</f>
        <v>Velit TV</v>
      </c>
      <c r="AG10" s="9" t="str">
        <f>VLOOKUP($AE10,products[],MATCH(AG$1,products[#Headers],0),0)</f>
        <v>Grocery</v>
      </c>
      <c r="AH10" s="9" t="str">
        <f>VLOOKUP($AE10,products[],MATCH(AH$1,products[#Headers],0),0)</f>
        <v>Smart</v>
      </c>
      <c r="AI10" s="9" t="str">
        <f>VLOOKUP($AE10,products[],MATCH(AI$1,products[#Headers],0),0)</f>
        <v>Wable-Munshi</v>
      </c>
      <c r="AJ10" s="9">
        <f>VLOOKUP($AE10,products[],MATCH(AJ$1,products[#Headers],0),0)</f>
        <v>6443</v>
      </c>
      <c r="AK10" s="9">
        <f>VLOOKUP($AE10,products[],MATCH(AK$1,products[#Headers],0),0)</f>
        <v>6</v>
      </c>
      <c r="AL10" s="9">
        <f>VLOOKUP($AE10,products[],MATCH(AL$1,products[#Headers],0),0)</f>
        <v>311</v>
      </c>
      <c r="AM10" s="9">
        <f>VLOOKUP($AE10,products[],MATCH(AM$1,products[#Headers],0),0)</f>
        <v>36</v>
      </c>
      <c r="AN10" s="9" t="str">
        <f>VLOOKUP($AE10,products[],MATCH(AN$1,products[#Headers],0),0)</f>
        <v>India</v>
      </c>
      <c r="AO10" s="9" t="str">
        <f>VLOOKUP($AE10,products[],MATCH(AO$1,products[#Headers],0),0)</f>
        <v>Yes</v>
      </c>
      <c r="AP10" s="9">
        <f>VLOOKUP($AE10,products[],MATCH(AP$1,products[#Headers],0),0)</f>
        <v>3.1</v>
      </c>
      <c r="AQ10" s="9">
        <f>VLOOKUP($AE10,products[],MATCH(AQ$1,products[#Headers],0),0)</f>
        <v>45686</v>
      </c>
      <c r="AR10" s="9" t="str">
        <f>VLOOKUP($AE10,products[],MATCH(AR$1,products[#Headers],0),0)</f>
        <v>Yes</v>
      </c>
      <c r="AS10" s="9">
        <f>VLOOKUP($AE10,products[],MATCH(AS$1,products[#Headers],0),0)</f>
        <v>7368</v>
      </c>
      <c r="AT10" s="9">
        <f>VLOOKUP($AE10,products[],MATCH(AT$1,products[#Headers],0),0)</f>
        <v>15</v>
      </c>
      <c r="AU10" s="9">
        <f t="shared" si="2"/>
        <v>15</v>
      </c>
      <c r="AV10" s="9" t="str">
        <f>IFERROR(VLOOKUP($AU10,stores[],MATCH(AV$1,stores[#Headers],0),0),"")</f>
        <v>S015</v>
      </c>
      <c r="AW10" s="9" t="str">
        <f>IFERROR(VLOOKUP($AU10,stores[],MATCH(AW$1,stores[#Headers],0),0),"")</f>
        <v>Mukhopadhyay Ltd Mart</v>
      </c>
      <c r="AX10" s="9" t="str">
        <f>IFERROR(VLOOKUP($AU10,stores[],MATCH(AX$1,stores[#Headers],0),0),"")</f>
        <v>Chennai</v>
      </c>
      <c r="AY10" s="9" t="str">
        <f>IFERROR(VLOOKUP($AU10,stores[],MATCH(AY$1,stores[#Headers],0),0),"")</f>
        <v>Tamil Nadu</v>
      </c>
      <c r="AZ10" s="9">
        <f>IFERROR(VLOOKUP($AU10,stores[],MATCH(AZ$1,stores[#Headers],0),0),"")</f>
        <v>289023</v>
      </c>
      <c r="BA10" s="9" t="str">
        <f>IFERROR(VLOOKUP($AU10,stores[],MATCH(BA$1,stores[#Headers],0),0),"")</f>
        <v>Dalbir Krish</v>
      </c>
      <c r="BB10" s="9">
        <f>IFERROR(VLOOKUP($AU10,stores[],MATCH(BB$1,stores[#Headers],0),0),"")</f>
        <v>2010</v>
      </c>
      <c r="BC10" s="9">
        <f>IFERROR(VLOOKUP($AU10,stores[],MATCH(BC$1,stores[#Headers],0),0),"")</f>
        <v>41</v>
      </c>
      <c r="BD10" s="9">
        <f>IFERROR(VLOOKUP($AU10,stores[],MATCH(BD$1,stores[#Headers],0),0),"")</f>
        <v>12067</v>
      </c>
      <c r="BE10" s="9">
        <f>IFERROR(VLOOKUP($AU10,stores[],MATCH(BE$1,stores[#Headers],0),0),"")</f>
        <v>4.0999999999999996</v>
      </c>
      <c r="BF10" s="9" t="str">
        <f>IFERROR(VLOOKUP($AU10,stores[],MATCH(BF$1,stores[#Headers],0),0),"")</f>
        <v>Yes</v>
      </c>
      <c r="BG10" s="9">
        <f>IFERROR(VLOOKUP($AU10,stores[],MATCH(BG$1,stores[#Headers],0),0),"")</f>
        <v>4475</v>
      </c>
      <c r="BH10" s="9" t="str">
        <f>IFERROR(VLOOKUP($AU10,stores[],MATCH(BH$1,stores[#Headers],0),0),"")</f>
        <v>Franchise</v>
      </c>
      <c r="BI10" s="9">
        <f>IFERROR(VLOOKUP($AU10,stores[],MATCH(BI$1,stores[#Headers],0),0),"")</f>
        <v>917053457861</v>
      </c>
      <c r="BJ10" s="9" t="str">
        <f>IFERROR(VLOOKUP($AU10,stores[],MATCH(BJ$1,stores[#Headers],0),0),"")</f>
        <v>khuranakashish@sehgal-goel.info</v>
      </c>
    </row>
    <row r="11" spans="1:62" x14ac:dyDescent="0.3">
      <c r="A11" s="9" t="str">
        <v>O1010</v>
      </c>
      <c r="B11" s="9" t="str">
        <v>C018</v>
      </c>
      <c r="C11" s="9" t="str">
        <v>P134</v>
      </c>
      <c r="D11" s="9">
        <v>45534</v>
      </c>
      <c r="E11" s="9">
        <v>3</v>
      </c>
      <c r="F11" s="9">
        <v>63656</v>
      </c>
      <c r="G11" s="9">
        <v>254624</v>
      </c>
      <c r="H11" s="9">
        <v>30</v>
      </c>
      <c r="I11" s="9" t="str">
        <v>UPI</v>
      </c>
      <c r="J11" s="9" t="str">
        <v>Delivered</v>
      </c>
      <c r="K11" s="9">
        <v>45866</v>
      </c>
      <c r="L11" s="9" t="str">
        <v>No</v>
      </c>
      <c r="M11" s="9">
        <v>26</v>
      </c>
      <c r="N11" s="9" t="str">
        <v>Yes</v>
      </c>
      <c r="O11" s="9" t="str">
        <v>No</v>
      </c>
      <c r="P11" s="9" t="str">
        <f t="shared" si="0"/>
        <v>C018</v>
      </c>
      <c r="Q11" s="9" t="str">
        <f>VLOOKUP($B11,Customers[],MATCH(Q$1,Customers[#Headers],0),0)</f>
        <v>Owen Mitra</v>
      </c>
      <c r="R11" s="9" t="str">
        <f>VLOOKUP($B11,Customers[],MATCH(R$1,Customers[#Headers],0),0)</f>
        <v>tacharya@example.com</v>
      </c>
      <c r="S11" s="9">
        <f>VLOOKUP($B11,Customers[],MATCH(S$1,Customers[#Headers],0),0)</f>
        <v>916995777387</v>
      </c>
      <c r="T11" s="9" t="str">
        <f>VLOOKUP($B11,Customers[],MATCH(T$1,Customers[#Headers],0),0)</f>
        <v>Mumbai</v>
      </c>
      <c r="U11" s="9" t="str">
        <f>VLOOKUP($B11,Customers[],MATCH(U$1,Customers[#Headers],0),0)</f>
        <v>Maharashtra</v>
      </c>
      <c r="V11" s="9">
        <f>VLOOKUP($B11,Customers[],MATCH(V$1,Customers[#Headers],0),0)</f>
        <v>148951</v>
      </c>
      <c r="W11" s="9" t="str">
        <f>VLOOKUP($B11,Customers[],MATCH(W$1,Customers[#Headers],0),0)</f>
        <v>Female</v>
      </c>
      <c r="X11" s="9">
        <f>VLOOKUP($B11,Customers[],MATCH(X$1,Customers[#Headers],0),0)</f>
        <v>27585</v>
      </c>
      <c r="Y11" s="9">
        <f>VLOOKUP($B11,Customers[],MATCH(Y$1,Customers[#Headers],0),0)</f>
        <v>44992</v>
      </c>
      <c r="Z11" s="9" t="str">
        <f>VLOOKUP($B11,Customers[],MATCH(Z$1,Customers[#Headers],0),0)</f>
        <v>Fashion</v>
      </c>
      <c r="AA11" s="9">
        <f>VLOOKUP($B11,Customers[],MATCH(AA$1,Customers[#Headers],0),0)</f>
        <v>1927</v>
      </c>
      <c r="AB11" s="9" t="str">
        <f>VLOOKUP($B11,Customers[],MATCH(AB$1,Customers[#Headers],0),0)</f>
        <v>Married</v>
      </c>
      <c r="AC11" s="9" t="str">
        <f>VLOOKUP($B11,Customers[],MATCH(AC$1,Customers[#Headers],0),0)</f>
        <v>Business</v>
      </c>
      <c r="AD11" s="9">
        <f>VLOOKUP($B11,Customers[],MATCH(AD$1,Customers[#Headers],0),0)</f>
        <v>531680</v>
      </c>
      <c r="AE11" s="9" t="str">
        <f t="shared" si="1"/>
        <v>P134</v>
      </c>
      <c r="AF11" s="9" t="str">
        <f>VLOOKUP($AE11,products[],MATCH(AF$1,products[#Headers],0),0)</f>
        <v>Voluptatibus Shirt</v>
      </c>
      <c r="AG11" s="9" t="str">
        <f>VLOOKUP($AE11,products[],MATCH(AG$1,products[#Headers],0),0)</f>
        <v>Fashion</v>
      </c>
      <c r="AH11" s="9" t="str">
        <f>VLOOKUP($AE11,products[],MATCH(AH$1,products[#Headers],0),0)</f>
        <v>Cotton</v>
      </c>
      <c r="AI11" s="9" t="str">
        <f>VLOOKUP($AE11,products[],MATCH(AI$1,products[#Headers],0),0)</f>
        <v>Jha LLC</v>
      </c>
      <c r="AJ11" s="9">
        <f>VLOOKUP($AE11,products[],MATCH(AJ$1,products[#Headers],0),0)</f>
        <v>63656</v>
      </c>
      <c r="AK11" s="9">
        <f>VLOOKUP($AE11,products[],MATCH(AK$1,products[#Headers],0),0)</f>
        <v>30</v>
      </c>
      <c r="AL11" s="9">
        <f>VLOOKUP($AE11,products[],MATCH(AL$1,products[#Headers],0),0)</f>
        <v>302</v>
      </c>
      <c r="AM11" s="9">
        <f>VLOOKUP($AE11,products[],MATCH(AM$1,products[#Headers],0),0)</f>
        <v>24</v>
      </c>
      <c r="AN11" s="9" t="str">
        <f>VLOOKUP($AE11,products[],MATCH(AN$1,products[#Headers],0),0)</f>
        <v>India</v>
      </c>
      <c r="AO11" s="9" t="str">
        <f>VLOOKUP($AE11,products[],MATCH(AO$1,products[#Headers],0),0)</f>
        <v>No</v>
      </c>
      <c r="AP11" s="9">
        <f>VLOOKUP($AE11,products[],MATCH(AP$1,products[#Headers],0),0)</f>
        <v>4.9000000000000004</v>
      </c>
      <c r="AQ11" s="9">
        <f>VLOOKUP($AE11,products[],MATCH(AQ$1,products[#Headers],0),0)</f>
        <v>45852</v>
      </c>
      <c r="AR11" s="9" t="str">
        <f>VLOOKUP($AE11,products[],MATCH(AR$1,products[#Headers],0),0)</f>
        <v>Yes</v>
      </c>
      <c r="AS11" s="9">
        <f>VLOOKUP($AE11,products[],MATCH(AS$1,products[#Headers],0),0)</f>
        <v>4697</v>
      </c>
      <c r="AT11" s="9">
        <f>VLOOKUP($AE11,products[],MATCH(AT$1,products[#Headers],0),0)</f>
        <v>23</v>
      </c>
      <c r="AU11" s="9">
        <f t="shared" si="2"/>
        <v>23</v>
      </c>
      <c r="AV11" s="9" t="str">
        <f>IFERROR(VLOOKUP($AU11,stores[],MATCH(AV$1,stores[#Headers],0),0),"")</f>
        <v>S023</v>
      </c>
      <c r="AW11" s="9" t="str">
        <f>IFERROR(VLOOKUP($AU11,stores[],MATCH(AW$1,stores[#Headers],0),0),"")</f>
        <v>Krishnan, Som and Dua Mart</v>
      </c>
      <c r="AX11" s="9" t="str">
        <f>IFERROR(VLOOKUP($AU11,stores[],MATCH(AX$1,stores[#Headers],0),0),"")</f>
        <v>Bangalore</v>
      </c>
      <c r="AY11" s="9" t="str">
        <f>IFERROR(VLOOKUP($AU11,stores[],MATCH(AY$1,stores[#Headers],0),0),"")</f>
        <v>Karnataka</v>
      </c>
      <c r="AZ11" s="9">
        <f>IFERROR(VLOOKUP($AU11,stores[],MATCH(AZ$1,stores[#Headers],0),0),"")</f>
        <v>46184</v>
      </c>
      <c r="BA11" s="9" t="str">
        <f>IFERROR(VLOOKUP($AU11,stores[],MATCH(BA$1,stores[#Headers],0),0),"")</f>
        <v>Omya Cheema</v>
      </c>
      <c r="BB11" s="9">
        <f>IFERROR(VLOOKUP($AU11,stores[],MATCH(BB$1,stores[#Headers],0),0),"")</f>
        <v>2002</v>
      </c>
      <c r="BC11" s="9">
        <f>IFERROR(VLOOKUP($AU11,stores[],MATCH(BC$1,stores[#Headers],0),0),"")</f>
        <v>72</v>
      </c>
      <c r="BD11" s="9">
        <f>IFERROR(VLOOKUP($AU11,stores[],MATCH(BD$1,stores[#Headers],0),0),"")</f>
        <v>19457</v>
      </c>
      <c r="BE11" s="9">
        <f>IFERROR(VLOOKUP($AU11,stores[],MATCH(BE$1,stores[#Headers],0),0),"")</f>
        <v>3</v>
      </c>
      <c r="BF11" s="9" t="str">
        <f>IFERROR(VLOOKUP($AU11,stores[],MATCH(BF$1,stores[#Headers],0),0),"")</f>
        <v>Yes</v>
      </c>
      <c r="BG11" s="9">
        <f>IFERROR(VLOOKUP($AU11,stores[],MATCH(BG$1,stores[#Headers],0),0),"")</f>
        <v>4105</v>
      </c>
      <c r="BH11" s="9" t="str">
        <f>IFERROR(VLOOKUP($AU11,stores[],MATCH(BH$1,stores[#Headers],0),0),"")</f>
        <v>Franchise</v>
      </c>
      <c r="BI11" s="9">
        <f>IFERROR(VLOOKUP($AU11,stores[],MATCH(BI$1,stores[#Headers],0),0),"")</f>
        <v>9141173934</v>
      </c>
      <c r="BJ11" s="9" t="str">
        <f>IFERROR(VLOOKUP($AU11,stores[],MATCH(BJ$1,stores[#Headers],0),0),"")</f>
        <v>ishitarout@dyal-baral.net</v>
      </c>
    </row>
    <row r="12" spans="1:62" x14ac:dyDescent="0.3">
      <c r="A12" s="9" t="str">
        <v>O1011</v>
      </c>
      <c r="B12" s="9" t="str">
        <v>C071</v>
      </c>
      <c r="C12" s="9" t="str">
        <v>P137</v>
      </c>
      <c r="D12" s="9">
        <v>45726</v>
      </c>
      <c r="E12" s="9">
        <v>1</v>
      </c>
      <c r="F12" s="9">
        <v>6443</v>
      </c>
      <c r="G12" s="9">
        <v>25772</v>
      </c>
      <c r="H12" s="9">
        <v>6</v>
      </c>
      <c r="I12" s="9" t="str">
        <v>Cash on Delivery</v>
      </c>
      <c r="J12" s="9" t="str">
        <v>Cancelled</v>
      </c>
      <c r="K12" s="9">
        <v>45869</v>
      </c>
      <c r="L12" s="9" t="str">
        <v>No</v>
      </c>
      <c r="M12" s="9">
        <v>422</v>
      </c>
      <c r="N12" s="9" t="str">
        <v>Yes</v>
      </c>
      <c r="O12" s="9" t="str">
        <v>Yes</v>
      </c>
      <c r="P12" s="9" t="str">
        <f t="shared" si="0"/>
        <v>C071</v>
      </c>
      <c r="Q12" s="9" t="str">
        <f>VLOOKUP($B12,Customers[],MATCH(Q$1,Customers[#Headers],0),0)</f>
        <v>Kai Sant</v>
      </c>
      <c r="R12" s="9" t="str">
        <f>VLOOKUP($B12,Customers[],MATCH(R$1,Customers[#Headers],0),0)</f>
        <v>dashzarna@example.org</v>
      </c>
      <c r="S12" s="9">
        <f>VLOOKUP($B12,Customers[],MATCH(S$1,Customers[#Headers],0),0)</f>
        <v>2253584143</v>
      </c>
      <c r="T12" s="9" t="str">
        <f>VLOOKUP($B12,Customers[],MATCH(T$1,Customers[#Headers],0),0)</f>
        <v>Bangalore</v>
      </c>
      <c r="U12" s="9" t="str">
        <f>VLOOKUP($B12,Customers[],MATCH(U$1,Customers[#Headers],0),0)</f>
        <v>Karnataka</v>
      </c>
      <c r="V12" s="9">
        <f>VLOOKUP($B12,Customers[],MATCH(V$1,Customers[#Headers],0),0)</f>
        <v>249818</v>
      </c>
      <c r="W12" s="9" t="str">
        <f>VLOOKUP($B12,Customers[],MATCH(W$1,Customers[#Headers],0),0)</f>
        <v>Female</v>
      </c>
      <c r="X12" s="9">
        <f>VLOOKUP($B12,Customers[],MATCH(X$1,Customers[#Headers],0),0)</f>
        <v>37679</v>
      </c>
      <c r="Y12" s="9">
        <f>VLOOKUP($B12,Customers[],MATCH(Y$1,Customers[#Headers],0),0)</f>
        <v>44551</v>
      </c>
      <c r="Z12" s="9" t="str">
        <f>VLOOKUP($B12,Customers[],MATCH(Z$1,Customers[#Headers],0),0)</f>
        <v>Electronics</v>
      </c>
      <c r="AA12" s="9">
        <f>VLOOKUP($B12,Customers[],MATCH(AA$1,Customers[#Headers],0),0)</f>
        <v>9232</v>
      </c>
      <c r="AB12" s="9" t="str">
        <f>VLOOKUP($B12,Customers[],MATCH(AB$1,Customers[#Headers],0),0)</f>
        <v>Single</v>
      </c>
      <c r="AC12" s="9" t="str">
        <f>VLOOKUP($B12,Customers[],MATCH(AC$1,Customers[#Headers],0),0)</f>
        <v>Engineer</v>
      </c>
      <c r="AD12" s="9">
        <f>VLOOKUP($B12,Customers[],MATCH(AD$1,Customers[#Headers],0),0)</f>
        <v>1157269</v>
      </c>
      <c r="AE12" s="9" t="str">
        <f t="shared" si="1"/>
        <v>P137</v>
      </c>
      <c r="AF12" s="9" t="str">
        <f>VLOOKUP($AE12,products[],MATCH(AF$1,products[#Headers],0),0)</f>
        <v>Velit TV</v>
      </c>
      <c r="AG12" s="9" t="str">
        <f>VLOOKUP($AE12,products[],MATCH(AG$1,products[#Headers],0),0)</f>
        <v>Grocery</v>
      </c>
      <c r="AH12" s="9" t="str">
        <f>VLOOKUP($AE12,products[],MATCH(AH$1,products[#Headers],0),0)</f>
        <v>Smart</v>
      </c>
      <c r="AI12" s="9" t="str">
        <f>VLOOKUP($AE12,products[],MATCH(AI$1,products[#Headers],0),0)</f>
        <v>Wable-Munshi</v>
      </c>
      <c r="AJ12" s="9">
        <f>VLOOKUP($AE12,products[],MATCH(AJ$1,products[#Headers],0),0)</f>
        <v>6443</v>
      </c>
      <c r="AK12" s="9">
        <f>VLOOKUP($AE12,products[],MATCH(AK$1,products[#Headers],0),0)</f>
        <v>6</v>
      </c>
      <c r="AL12" s="9">
        <f>VLOOKUP($AE12,products[],MATCH(AL$1,products[#Headers],0),0)</f>
        <v>311</v>
      </c>
      <c r="AM12" s="9">
        <f>VLOOKUP($AE12,products[],MATCH(AM$1,products[#Headers],0),0)</f>
        <v>36</v>
      </c>
      <c r="AN12" s="9" t="str">
        <f>VLOOKUP($AE12,products[],MATCH(AN$1,products[#Headers],0),0)</f>
        <v>India</v>
      </c>
      <c r="AO12" s="9" t="str">
        <f>VLOOKUP($AE12,products[],MATCH(AO$1,products[#Headers],0),0)</f>
        <v>Yes</v>
      </c>
      <c r="AP12" s="9">
        <f>VLOOKUP($AE12,products[],MATCH(AP$1,products[#Headers],0),0)</f>
        <v>3.1</v>
      </c>
      <c r="AQ12" s="9">
        <f>VLOOKUP($AE12,products[],MATCH(AQ$1,products[#Headers],0),0)</f>
        <v>45686</v>
      </c>
      <c r="AR12" s="9" t="str">
        <f>VLOOKUP($AE12,products[],MATCH(AR$1,products[#Headers],0),0)</f>
        <v>Yes</v>
      </c>
      <c r="AS12" s="9">
        <f>VLOOKUP($AE12,products[],MATCH(AS$1,products[#Headers],0),0)</f>
        <v>7368</v>
      </c>
      <c r="AT12" s="9">
        <f>VLOOKUP($AE12,products[],MATCH(AT$1,products[#Headers],0),0)</f>
        <v>15</v>
      </c>
      <c r="AU12" s="9">
        <f t="shared" si="2"/>
        <v>15</v>
      </c>
      <c r="AV12" s="9" t="str">
        <f>IFERROR(VLOOKUP($AU12,stores[],MATCH(AV$1,stores[#Headers],0),0),"")</f>
        <v>S015</v>
      </c>
      <c r="AW12" s="9" t="str">
        <f>IFERROR(VLOOKUP($AU12,stores[],MATCH(AW$1,stores[#Headers],0),0),"")</f>
        <v>Mukhopadhyay Ltd Mart</v>
      </c>
      <c r="AX12" s="9" t="str">
        <f>IFERROR(VLOOKUP($AU12,stores[],MATCH(AX$1,stores[#Headers],0),0),"")</f>
        <v>Chennai</v>
      </c>
      <c r="AY12" s="9" t="str">
        <f>IFERROR(VLOOKUP($AU12,stores[],MATCH(AY$1,stores[#Headers],0),0),"")</f>
        <v>Tamil Nadu</v>
      </c>
      <c r="AZ12" s="9">
        <f>IFERROR(VLOOKUP($AU12,stores[],MATCH(AZ$1,stores[#Headers],0),0),"")</f>
        <v>289023</v>
      </c>
      <c r="BA12" s="9" t="str">
        <f>IFERROR(VLOOKUP($AU12,stores[],MATCH(BA$1,stores[#Headers],0),0),"")</f>
        <v>Dalbir Krish</v>
      </c>
      <c r="BB12" s="9">
        <f>IFERROR(VLOOKUP($AU12,stores[],MATCH(BB$1,stores[#Headers],0),0),"")</f>
        <v>2010</v>
      </c>
      <c r="BC12" s="9">
        <f>IFERROR(VLOOKUP($AU12,stores[],MATCH(BC$1,stores[#Headers],0),0),"")</f>
        <v>41</v>
      </c>
      <c r="BD12" s="9">
        <f>IFERROR(VLOOKUP($AU12,stores[],MATCH(BD$1,stores[#Headers],0),0),"")</f>
        <v>12067</v>
      </c>
      <c r="BE12" s="9">
        <f>IFERROR(VLOOKUP($AU12,stores[],MATCH(BE$1,stores[#Headers],0),0),"")</f>
        <v>4.0999999999999996</v>
      </c>
      <c r="BF12" s="9" t="str">
        <f>IFERROR(VLOOKUP($AU12,stores[],MATCH(BF$1,stores[#Headers],0),0),"")</f>
        <v>Yes</v>
      </c>
      <c r="BG12" s="9">
        <f>IFERROR(VLOOKUP($AU12,stores[],MATCH(BG$1,stores[#Headers],0),0),"")</f>
        <v>4475</v>
      </c>
      <c r="BH12" s="9" t="str">
        <f>IFERROR(VLOOKUP($AU12,stores[],MATCH(BH$1,stores[#Headers],0),0),"")</f>
        <v>Franchise</v>
      </c>
      <c r="BI12" s="9">
        <f>IFERROR(VLOOKUP($AU12,stores[],MATCH(BI$1,stores[#Headers],0),0),"")</f>
        <v>917053457861</v>
      </c>
      <c r="BJ12" s="9" t="str">
        <f>IFERROR(VLOOKUP($AU12,stores[],MATCH(BJ$1,stores[#Headers],0),0),"")</f>
        <v>khuranakashish@sehgal-goel.info</v>
      </c>
    </row>
    <row r="13" spans="1:62" x14ac:dyDescent="0.3">
      <c r="A13" s="9" t="str">
        <v>O1012</v>
      </c>
      <c r="B13" s="9" t="str">
        <v>C013</v>
      </c>
      <c r="C13" s="9" t="str">
        <v>P151</v>
      </c>
      <c r="D13" s="9">
        <v>45510</v>
      </c>
      <c r="E13" s="9">
        <v>3</v>
      </c>
      <c r="F13" s="9">
        <v>46390</v>
      </c>
      <c r="G13" s="9">
        <v>139170</v>
      </c>
      <c r="H13" s="9">
        <v>22</v>
      </c>
      <c r="I13" s="9" t="str">
        <v>Cash on Delivery</v>
      </c>
      <c r="J13" s="9" t="str">
        <v>Pending</v>
      </c>
      <c r="K13" s="9">
        <v>45862</v>
      </c>
      <c r="L13" s="9" t="str">
        <v>Yes</v>
      </c>
      <c r="M13" s="9">
        <v>101</v>
      </c>
      <c r="N13" s="9" t="str">
        <v>No</v>
      </c>
      <c r="O13" s="9" t="str">
        <v>Yes</v>
      </c>
      <c r="P13" s="9" t="str">
        <f t="shared" si="0"/>
        <v>C013</v>
      </c>
      <c r="Q13" s="9" t="str">
        <f>VLOOKUP($B13,Customers[],MATCH(Q$1,Customers[#Headers],0),0)</f>
        <v>Raksha Mittal</v>
      </c>
      <c r="R13" s="9" t="str">
        <f>VLOOKUP($B13,Customers[],MATCH(R$1,Customers[#Headers],0),0)</f>
        <v>mistryhemang@example.org</v>
      </c>
      <c r="S13" s="9">
        <f>VLOOKUP($B13,Customers[],MATCH(S$1,Customers[#Headers],0),0)</f>
        <v>1182449353</v>
      </c>
      <c r="T13" s="9" t="str">
        <f>VLOOKUP($B13,Customers[],MATCH(T$1,Customers[#Headers],0),0)</f>
        <v>Kolkata</v>
      </c>
      <c r="U13" s="9" t="str">
        <f>VLOOKUP($B13,Customers[],MATCH(U$1,Customers[#Headers],0),0)</f>
        <v>West Bengal</v>
      </c>
      <c r="V13" s="9">
        <f>VLOOKUP($B13,Customers[],MATCH(V$1,Customers[#Headers],0),0)</f>
        <v>874016</v>
      </c>
      <c r="W13" s="9" t="str">
        <f>VLOOKUP($B13,Customers[],MATCH(W$1,Customers[#Headers],0),0)</f>
        <v>Male</v>
      </c>
      <c r="X13" s="9">
        <f>VLOOKUP($B13,Customers[],MATCH(X$1,Customers[#Headers],0),0)</f>
        <v>28624</v>
      </c>
      <c r="Y13" s="9">
        <f>VLOOKUP($B13,Customers[],MATCH(Y$1,Customers[#Headers],0),0)</f>
        <v>44164</v>
      </c>
      <c r="Z13" s="9" t="str">
        <f>VLOOKUP($B13,Customers[],MATCH(Z$1,Customers[#Headers],0),0)</f>
        <v>Grocery</v>
      </c>
      <c r="AA13" s="9">
        <f>VLOOKUP($B13,Customers[],MATCH(AA$1,Customers[#Headers],0),0)</f>
        <v>6582</v>
      </c>
      <c r="AB13" s="9" t="str">
        <f>VLOOKUP($B13,Customers[],MATCH(AB$1,Customers[#Headers],0),0)</f>
        <v>Married</v>
      </c>
      <c r="AC13" s="9" t="str">
        <f>VLOOKUP($B13,Customers[],MATCH(AC$1,Customers[#Headers],0),0)</f>
        <v>Doctor</v>
      </c>
      <c r="AD13" s="9">
        <f>VLOOKUP($B13,Customers[],MATCH(AD$1,Customers[#Headers],0),0)</f>
        <v>755493</v>
      </c>
      <c r="AE13" s="9" t="str">
        <f t="shared" si="1"/>
        <v>P151</v>
      </c>
      <c r="AF13" s="9" t="str">
        <f>VLOOKUP($AE13,products[],MATCH(AF$1,products[#Headers],0),0)</f>
        <v>Dolores Shirt</v>
      </c>
      <c r="AG13" s="9" t="str">
        <f>VLOOKUP($AE13,products[],MATCH(AG$1,products[#Headers],0),0)</f>
        <v>Grocery</v>
      </c>
      <c r="AH13" s="9" t="str">
        <f>VLOOKUP($AE13,products[],MATCH(AH$1,products[#Headers],0),0)</f>
        <v>LED</v>
      </c>
      <c r="AI13" s="9" t="str">
        <f>VLOOKUP($AE13,products[],MATCH(AI$1,products[#Headers],0),0)</f>
        <v>Tandon-Vaidya</v>
      </c>
      <c r="AJ13" s="9">
        <f>VLOOKUP($AE13,products[],MATCH(AJ$1,products[#Headers],0),0)</f>
        <v>46390</v>
      </c>
      <c r="AK13" s="9">
        <f>VLOOKUP($AE13,products[],MATCH(AK$1,products[#Headers],0),0)</f>
        <v>22</v>
      </c>
      <c r="AL13" s="9">
        <f>VLOOKUP($AE13,products[],MATCH(AL$1,products[#Headers],0),0)</f>
        <v>376</v>
      </c>
      <c r="AM13" s="9">
        <f>VLOOKUP($AE13,products[],MATCH(AM$1,products[#Headers],0),0)</f>
        <v>6</v>
      </c>
      <c r="AN13" s="9" t="str">
        <f>VLOOKUP($AE13,products[],MATCH(AN$1,products[#Headers],0),0)</f>
        <v>Vietnam</v>
      </c>
      <c r="AO13" s="9" t="str">
        <f>VLOOKUP($AE13,products[],MATCH(AO$1,products[#Headers],0),0)</f>
        <v>Yes</v>
      </c>
      <c r="AP13" s="9">
        <f>VLOOKUP($AE13,products[],MATCH(AP$1,products[#Headers],0),0)</f>
        <v>4.5</v>
      </c>
      <c r="AQ13" s="9">
        <f>VLOOKUP($AE13,products[],MATCH(AQ$1,products[#Headers],0),0)</f>
        <v>44934</v>
      </c>
      <c r="AR13" s="9" t="str">
        <f>VLOOKUP($AE13,products[],MATCH(AR$1,products[#Headers],0),0)</f>
        <v>Yes</v>
      </c>
      <c r="AS13" s="9">
        <f>VLOOKUP($AE13,products[],MATCH(AS$1,products[#Headers],0),0)</f>
        <v>5382</v>
      </c>
      <c r="AT13" s="9">
        <f>VLOOKUP($AE13,products[],MATCH(AT$1,products[#Headers],0),0)</f>
        <v>51</v>
      </c>
      <c r="AU13" s="9">
        <f t="shared" si="2"/>
        <v>51</v>
      </c>
      <c r="AV13" s="9" t="str">
        <f>IFERROR(VLOOKUP($AU13,stores[],MATCH(AV$1,stores[#Headers],0),0),"")</f>
        <v>S051</v>
      </c>
      <c r="AW13" s="9" t="str">
        <f>IFERROR(VLOOKUP($AU13,stores[],MATCH(AW$1,stores[#Headers],0),0),"")</f>
        <v>Yogi-Krishna Mart</v>
      </c>
      <c r="AX13" s="9" t="str">
        <f>IFERROR(VLOOKUP($AU13,stores[],MATCH(AX$1,stores[#Headers],0),0),"")</f>
        <v>Kolkata</v>
      </c>
      <c r="AY13" s="9" t="str">
        <f>IFERROR(VLOOKUP($AU13,stores[],MATCH(AY$1,stores[#Headers],0),0),"")</f>
        <v>West Bengal</v>
      </c>
      <c r="AZ13" s="9">
        <f>IFERROR(VLOOKUP($AU13,stores[],MATCH(AZ$1,stores[#Headers],0),0),"")</f>
        <v>697357</v>
      </c>
      <c r="BA13" s="9" t="str">
        <f>IFERROR(VLOOKUP($AU13,stores[],MATCH(BA$1,stores[#Headers],0),0),"")</f>
        <v>Ayaan Subramaniam</v>
      </c>
      <c r="BB13" s="9">
        <f>IFERROR(VLOOKUP($AU13,stores[],MATCH(BB$1,stores[#Headers],0),0),"")</f>
        <v>2014</v>
      </c>
      <c r="BC13" s="9">
        <f>IFERROR(VLOOKUP($AU13,stores[],MATCH(BC$1,stores[#Headers],0),0),"")</f>
        <v>100</v>
      </c>
      <c r="BD13" s="9">
        <f>IFERROR(VLOOKUP($AU13,stores[],MATCH(BD$1,stores[#Headers],0),0),"")</f>
        <v>3782</v>
      </c>
      <c r="BE13" s="9">
        <f>IFERROR(VLOOKUP($AU13,stores[],MATCH(BE$1,stores[#Headers],0),0),"")</f>
        <v>4.2</v>
      </c>
      <c r="BF13" s="9" t="str">
        <f>IFERROR(VLOOKUP($AU13,stores[],MATCH(BF$1,stores[#Headers],0),0),"")</f>
        <v>Yes</v>
      </c>
      <c r="BG13" s="9">
        <f>IFERROR(VLOOKUP($AU13,stores[],MATCH(BG$1,stores[#Headers],0),0),"")</f>
        <v>3730</v>
      </c>
      <c r="BH13" s="9" t="str">
        <f>IFERROR(VLOOKUP($AU13,stores[],MATCH(BH$1,stores[#Headers],0),0),"")</f>
        <v>Retail</v>
      </c>
      <c r="BI13" s="9">
        <f>IFERROR(VLOOKUP($AU13,stores[],MATCH(BI$1,stores[#Headers],0),0),"")</f>
        <v>914163356588</v>
      </c>
      <c r="BJ13" s="9" t="str">
        <f>IFERROR(VLOOKUP($AU13,stores[],MATCH(BJ$1,stores[#Headers],0),0),"")</f>
        <v>lallyuvraj@chander-rastogi.com</v>
      </c>
    </row>
    <row r="14" spans="1:62" x14ac:dyDescent="0.3">
      <c r="A14" s="9" t="str">
        <v>O1013</v>
      </c>
      <c r="B14" s="9" t="str">
        <v>C006</v>
      </c>
      <c r="C14" s="9" t="str">
        <v>P105</v>
      </c>
      <c r="D14" s="9">
        <v>45747</v>
      </c>
      <c r="E14" s="9">
        <v>2</v>
      </c>
      <c r="F14" s="9">
        <v>24664</v>
      </c>
      <c r="G14" s="9">
        <v>73992</v>
      </c>
      <c r="H14" s="9">
        <v>6</v>
      </c>
      <c r="I14" s="9" t="str">
        <v>Net Banking</v>
      </c>
      <c r="J14" s="9" t="str">
        <v>Cancelled</v>
      </c>
      <c r="K14" s="9">
        <v>45859</v>
      </c>
      <c r="L14" s="9" t="str">
        <v>Yes</v>
      </c>
      <c r="M14" s="9">
        <v>310</v>
      </c>
      <c r="N14" s="9" t="str">
        <v>Yes</v>
      </c>
      <c r="O14" s="9" t="str">
        <v>No</v>
      </c>
      <c r="P14" s="9" t="str">
        <f t="shared" si="0"/>
        <v>C006</v>
      </c>
      <c r="Q14" s="9" t="str">
        <f>VLOOKUP($B14,Customers[],MATCH(Q$1,Customers[#Headers],0),0)</f>
        <v>Adya Tella</v>
      </c>
      <c r="R14" s="9" t="str">
        <f>VLOOKUP($B14,Customers[],MATCH(R$1,Customers[#Headers],0),0)</f>
        <v>yashicacherian@example.net</v>
      </c>
      <c r="S14" s="9">
        <f>VLOOKUP($B14,Customers[],MATCH(S$1,Customers[#Headers],0),0)</f>
        <v>8932528809</v>
      </c>
      <c r="T14" s="9" t="str">
        <f>VLOOKUP($B14,Customers[],MATCH(T$1,Customers[#Headers],0),0)</f>
        <v>Kolkata</v>
      </c>
      <c r="U14" s="9" t="str">
        <f>VLOOKUP($B14,Customers[],MATCH(U$1,Customers[#Headers],0),0)</f>
        <v>West Bengal</v>
      </c>
      <c r="V14" s="9">
        <f>VLOOKUP($B14,Customers[],MATCH(V$1,Customers[#Headers],0),0)</f>
        <v>701543</v>
      </c>
      <c r="W14" s="9" t="str">
        <f>VLOOKUP($B14,Customers[],MATCH(W$1,Customers[#Headers],0),0)</f>
        <v>Female</v>
      </c>
      <c r="X14" s="9">
        <f>VLOOKUP($B14,Customers[],MATCH(X$1,Customers[#Headers],0),0)</f>
        <v>23187</v>
      </c>
      <c r="Y14" s="9">
        <f>VLOOKUP($B14,Customers[],MATCH(Y$1,Customers[#Headers],0),0)</f>
        <v>44776</v>
      </c>
      <c r="Z14" s="9" t="str">
        <f>VLOOKUP($B14,Customers[],MATCH(Z$1,Customers[#Headers],0),0)</f>
        <v>Fashion</v>
      </c>
      <c r="AA14" s="9">
        <f>VLOOKUP($B14,Customers[],MATCH(AA$1,Customers[#Headers],0),0)</f>
        <v>811</v>
      </c>
      <c r="AB14" s="9" t="str">
        <f>VLOOKUP($B14,Customers[],MATCH(AB$1,Customers[#Headers],0),0)</f>
        <v>Married</v>
      </c>
      <c r="AC14" s="9" t="str">
        <f>VLOOKUP($B14,Customers[],MATCH(AC$1,Customers[#Headers],0),0)</f>
        <v>Student</v>
      </c>
      <c r="AD14" s="9">
        <f>VLOOKUP($B14,Customers[],MATCH(AD$1,Customers[#Headers],0),0)</f>
        <v>461779</v>
      </c>
      <c r="AE14" s="9" t="str">
        <f t="shared" si="1"/>
        <v>P105</v>
      </c>
      <c r="AF14" s="9" t="str">
        <f>VLOOKUP($AE14,products[],MATCH(AF$1,products[#Headers],0),0)</f>
        <v>Sit Washing Machine</v>
      </c>
      <c r="AG14" s="9" t="str">
        <f>VLOOKUP($AE14,products[],MATCH(AG$1,products[#Headers],0),0)</f>
        <v>Grocery</v>
      </c>
      <c r="AH14" s="9" t="str">
        <f>VLOOKUP($AE14,products[],MATCH(AH$1,products[#Headers],0),0)</f>
        <v>Cotton</v>
      </c>
      <c r="AI14" s="9" t="str">
        <f>VLOOKUP($AE14,products[],MATCH(AI$1,products[#Headers],0),0)</f>
        <v>Narayan-Sarraf</v>
      </c>
      <c r="AJ14" s="9">
        <f>VLOOKUP($AE14,products[],MATCH(AJ$1,products[#Headers],0),0)</f>
        <v>24664</v>
      </c>
      <c r="AK14" s="9">
        <f>VLOOKUP($AE14,products[],MATCH(AK$1,products[#Headers],0),0)</f>
        <v>6</v>
      </c>
      <c r="AL14" s="9">
        <f>VLOOKUP($AE14,products[],MATCH(AL$1,products[#Headers],0),0)</f>
        <v>258</v>
      </c>
      <c r="AM14" s="9">
        <f>VLOOKUP($AE14,products[],MATCH(AM$1,products[#Headers],0),0)</f>
        <v>36</v>
      </c>
      <c r="AN14" s="9" t="str">
        <f>VLOOKUP($AE14,products[],MATCH(AN$1,products[#Headers],0),0)</f>
        <v>India</v>
      </c>
      <c r="AO14" s="9" t="str">
        <f>VLOOKUP($AE14,products[],MATCH(AO$1,products[#Headers],0),0)</f>
        <v>Yes</v>
      </c>
      <c r="AP14" s="9">
        <f>VLOOKUP($AE14,products[],MATCH(AP$1,products[#Headers],0),0)</f>
        <v>3.5</v>
      </c>
      <c r="AQ14" s="9">
        <f>VLOOKUP($AE14,products[],MATCH(AQ$1,products[#Headers],0),0)</f>
        <v>45278</v>
      </c>
      <c r="AR14" s="9" t="str">
        <f>VLOOKUP($AE14,products[],MATCH(AR$1,products[#Headers],0),0)</f>
        <v>Yes</v>
      </c>
      <c r="AS14" s="9">
        <f>VLOOKUP($AE14,products[],MATCH(AS$1,products[#Headers],0),0)</f>
        <v>1879</v>
      </c>
      <c r="AT14" s="9">
        <f>VLOOKUP($AE14,products[],MATCH(AT$1,products[#Headers],0),0)</f>
        <v>5</v>
      </c>
      <c r="AU14" s="9">
        <f t="shared" si="2"/>
        <v>5</v>
      </c>
      <c r="AV14" s="9" t="str">
        <f>IFERROR(VLOOKUP($AU14,stores[],MATCH(AV$1,stores[#Headers],0),0),"")</f>
        <v>S005</v>
      </c>
      <c r="AW14" s="9" t="str">
        <f>IFERROR(VLOOKUP($AU14,stores[],MATCH(AW$1,stores[#Headers],0),0),"")</f>
        <v>Dutta Inc Mart</v>
      </c>
      <c r="AX14" s="9" t="str">
        <f>IFERROR(VLOOKUP($AU14,stores[],MATCH(AX$1,stores[#Headers],0),0),"")</f>
        <v>Ahmedabad</v>
      </c>
      <c r="AY14" s="9" t="str">
        <f>IFERROR(VLOOKUP($AU14,stores[],MATCH(AY$1,stores[#Headers],0),0),"")</f>
        <v>Gujarat</v>
      </c>
      <c r="AZ14" s="9">
        <f>IFERROR(VLOOKUP($AU14,stores[],MATCH(AZ$1,stores[#Headers],0),0),"")</f>
        <v>348039</v>
      </c>
      <c r="BA14" s="9" t="str">
        <f>IFERROR(VLOOKUP($AU14,stores[],MATCH(BA$1,stores[#Headers],0),0),"")</f>
        <v>Isha Ghose</v>
      </c>
      <c r="BB14" s="9">
        <f>IFERROR(VLOOKUP($AU14,stores[],MATCH(BB$1,stores[#Headers],0),0),"")</f>
        <v>2017</v>
      </c>
      <c r="BC14" s="9">
        <f>IFERROR(VLOOKUP($AU14,stores[],MATCH(BC$1,stores[#Headers],0),0),"")</f>
        <v>32</v>
      </c>
      <c r="BD14" s="9">
        <f>IFERROR(VLOOKUP($AU14,stores[],MATCH(BD$1,stores[#Headers],0),0),"")</f>
        <v>14931</v>
      </c>
      <c r="BE14" s="9">
        <f>IFERROR(VLOOKUP($AU14,stores[],MATCH(BE$1,stores[#Headers],0),0),"")</f>
        <v>3.2</v>
      </c>
      <c r="BF14" s="9" t="str">
        <f>IFERROR(VLOOKUP($AU14,stores[],MATCH(BF$1,stores[#Headers],0),0),"")</f>
        <v>Yes</v>
      </c>
      <c r="BG14" s="9">
        <f>IFERROR(VLOOKUP($AU14,stores[],MATCH(BG$1,stores[#Headers],0),0),"")</f>
        <v>2938</v>
      </c>
      <c r="BH14" s="9" t="str">
        <f>IFERROR(VLOOKUP($AU14,stores[],MATCH(BH$1,stores[#Headers],0),0),"")</f>
        <v>Retail</v>
      </c>
      <c r="BI14" s="9">
        <f>IFERROR(VLOOKUP($AU14,stores[],MATCH(BI$1,stores[#Headers],0),0),"")</f>
        <v>913955905992</v>
      </c>
      <c r="BJ14" s="9" t="str">
        <f>IFERROR(VLOOKUP($AU14,stores[],MATCH(BJ$1,stores[#Headers],0),0),"")</f>
        <v>waidamore@swaminathan.com</v>
      </c>
    </row>
    <row r="15" spans="1:62" x14ac:dyDescent="0.3">
      <c r="A15" s="9" t="str">
        <v>O1014</v>
      </c>
      <c r="B15" s="9" t="str">
        <v>C079</v>
      </c>
      <c r="C15" s="9" t="str">
        <v>P141</v>
      </c>
      <c r="D15" s="9">
        <v>45535</v>
      </c>
      <c r="E15" s="9">
        <v>2</v>
      </c>
      <c r="F15" s="9">
        <v>74500</v>
      </c>
      <c r="G15" s="9">
        <v>298000</v>
      </c>
      <c r="H15" s="9">
        <v>11</v>
      </c>
      <c r="I15" s="9" t="str">
        <v>Cash on Delivery</v>
      </c>
      <c r="J15" s="9" t="str">
        <v>Pending</v>
      </c>
      <c r="K15" s="9">
        <v>45855</v>
      </c>
      <c r="L15" s="9" t="str">
        <v>No</v>
      </c>
      <c r="M15" s="9">
        <v>259</v>
      </c>
      <c r="N15" s="9" t="str">
        <v>No</v>
      </c>
      <c r="O15" s="9" t="str">
        <v>No</v>
      </c>
      <c r="P15" s="9" t="str">
        <f t="shared" si="0"/>
        <v>C079</v>
      </c>
      <c r="Q15" s="9" t="str">
        <f>VLOOKUP($B15,Customers[],MATCH(Q$1,Customers[#Headers],0),0)</f>
        <v>Vanya Vora</v>
      </c>
      <c r="R15" s="9" t="str">
        <f>VLOOKUP($B15,Customers[],MATCH(R$1,Customers[#Headers],0),0)</f>
        <v>lmurthy@example.com</v>
      </c>
      <c r="S15" s="9">
        <f>VLOOKUP($B15,Customers[],MATCH(S$1,Customers[#Headers],0),0)</f>
        <v>5854973348</v>
      </c>
      <c r="T15" s="9" t="str">
        <f>VLOOKUP($B15,Customers[],MATCH(T$1,Customers[#Headers],0),0)</f>
        <v>Ahmedabad</v>
      </c>
      <c r="U15" s="9" t="str">
        <f>VLOOKUP($B15,Customers[],MATCH(U$1,Customers[#Headers],0),0)</f>
        <v>Gujarat</v>
      </c>
      <c r="V15" s="9">
        <f>VLOOKUP($B15,Customers[],MATCH(V$1,Customers[#Headers],0),0)</f>
        <v>344375</v>
      </c>
      <c r="W15" s="9" t="str">
        <f>VLOOKUP($B15,Customers[],MATCH(W$1,Customers[#Headers],0),0)</f>
        <v>Male</v>
      </c>
      <c r="X15" s="9">
        <f>VLOOKUP($B15,Customers[],MATCH(X$1,Customers[#Headers],0),0)</f>
        <v>33673</v>
      </c>
      <c r="Y15" s="9">
        <f>VLOOKUP($B15,Customers[],MATCH(Y$1,Customers[#Headers],0),0)</f>
        <v>45111</v>
      </c>
      <c r="Z15" s="9" t="str">
        <f>VLOOKUP($B15,Customers[],MATCH(Z$1,Customers[#Headers],0),0)</f>
        <v>Fashion</v>
      </c>
      <c r="AA15" s="9">
        <f>VLOOKUP($B15,Customers[],MATCH(AA$1,Customers[#Headers],0),0)</f>
        <v>4992</v>
      </c>
      <c r="AB15" s="9" t="str">
        <f>VLOOKUP($B15,Customers[],MATCH(AB$1,Customers[#Headers],0),0)</f>
        <v>Married</v>
      </c>
      <c r="AC15" s="9" t="str">
        <f>VLOOKUP($B15,Customers[],MATCH(AC$1,Customers[#Headers],0),0)</f>
        <v>Business</v>
      </c>
      <c r="AD15" s="9">
        <f>VLOOKUP($B15,Customers[],MATCH(AD$1,Customers[#Headers],0),0)</f>
        <v>1328730</v>
      </c>
      <c r="AE15" s="9" t="str">
        <f t="shared" si="1"/>
        <v>P141</v>
      </c>
      <c r="AF15" s="9" t="str">
        <f>VLOOKUP($AE15,products[],MATCH(AF$1,products[#Headers],0),0)</f>
        <v>Cum Shirt</v>
      </c>
      <c r="AG15" s="9" t="str">
        <f>VLOOKUP($AE15,products[],MATCH(AG$1,products[#Headers],0),0)</f>
        <v>Fashion</v>
      </c>
      <c r="AH15" s="9" t="str">
        <f>VLOOKUP($AE15,products[],MATCH(AH$1,products[#Headers],0),0)</f>
        <v>Smart</v>
      </c>
      <c r="AI15" s="9" t="str">
        <f>VLOOKUP($AE15,products[],MATCH(AI$1,products[#Headers],0),0)</f>
        <v>Prakash Ltd</v>
      </c>
      <c r="AJ15" s="9">
        <f>VLOOKUP($AE15,products[],MATCH(AJ$1,products[#Headers],0),0)</f>
        <v>74500</v>
      </c>
      <c r="AK15" s="9">
        <f>VLOOKUP($AE15,products[],MATCH(AK$1,products[#Headers],0),0)</f>
        <v>11</v>
      </c>
      <c r="AL15" s="9">
        <f>VLOOKUP($AE15,products[],MATCH(AL$1,products[#Headers],0),0)</f>
        <v>70</v>
      </c>
      <c r="AM15" s="9">
        <f>VLOOKUP($AE15,products[],MATCH(AM$1,products[#Headers],0),0)</f>
        <v>12</v>
      </c>
      <c r="AN15" s="9" t="str">
        <f>VLOOKUP($AE15,products[],MATCH(AN$1,products[#Headers],0),0)</f>
        <v>China</v>
      </c>
      <c r="AO15" s="9" t="str">
        <f>VLOOKUP($AE15,products[],MATCH(AO$1,products[#Headers],0),0)</f>
        <v>Yes</v>
      </c>
      <c r="AP15" s="9">
        <f>VLOOKUP($AE15,products[],MATCH(AP$1,products[#Headers],0),0)</f>
        <v>3.3</v>
      </c>
      <c r="AQ15" s="9">
        <f>VLOOKUP($AE15,products[],MATCH(AQ$1,products[#Headers],0),0)</f>
        <v>44978</v>
      </c>
      <c r="AR15" s="9" t="str">
        <f>VLOOKUP($AE15,products[],MATCH(AR$1,products[#Headers],0),0)</f>
        <v>Yes</v>
      </c>
      <c r="AS15" s="9">
        <f>VLOOKUP($AE15,products[],MATCH(AS$1,products[#Headers],0),0)</f>
        <v>1047</v>
      </c>
      <c r="AT15" s="9">
        <f>VLOOKUP($AE15,products[],MATCH(AT$1,products[#Headers],0),0)</f>
        <v>26</v>
      </c>
      <c r="AU15" s="9">
        <f t="shared" si="2"/>
        <v>26</v>
      </c>
      <c r="AV15" s="9" t="str">
        <f>IFERROR(VLOOKUP($AU15,stores[],MATCH(AV$1,stores[#Headers],0),0),"")</f>
        <v>S026</v>
      </c>
      <c r="AW15" s="9" t="str">
        <f>IFERROR(VLOOKUP($AU15,stores[],MATCH(AW$1,stores[#Headers],0),0),"")</f>
        <v>Sarma, Golla and Raghavan Mart</v>
      </c>
      <c r="AX15" s="9" t="str">
        <f>IFERROR(VLOOKUP($AU15,stores[],MATCH(AX$1,stores[#Headers],0),0),"")</f>
        <v>Hyderabad</v>
      </c>
      <c r="AY15" s="9" t="str">
        <f>IFERROR(VLOOKUP($AU15,stores[],MATCH(AY$1,stores[#Headers],0),0),"")</f>
        <v>Telangana</v>
      </c>
      <c r="AZ15" s="9">
        <f>IFERROR(VLOOKUP($AU15,stores[],MATCH(AZ$1,stores[#Headers],0),0),"")</f>
        <v>902771</v>
      </c>
      <c r="BA15" s="9" t="str">
        <f>IFERROR(VLOOKUP($AU15,stores[],MATCH(BA$1,stores[#Headers],0),0),"")</f>
        <v>Ridhi Batra</v>
      </c>
      <c r="BB15" s="9">
        <f>IFERROR(VLOOKUP($AU15,stores[],MATCH(BB$1,stores[#Headers],0),0),"")</f>
        <v>2008</v>
      </c>
      <c r="BC15" s="9">
        <f>IFERROR(VLOOKUP($AU15,stores[],MATCH(BC$1,stores[#Headers],0),0),"")</f>
        <v>87</v>
      </c>
      <c r="BD15" s="9">
        <f>IFERROR(VLOOKUP($AU15,stores[],MATCH(BD$1,stores[#Headers],0),0),"")</f>
        <v>3760</v>
      </c>
      <c r="BE15" s="9">
        <f>IFERROR(VLOOKUP($AU15,stores[],MATCH(BE$1,stores[#Headers],0),0),"")</f>
        <v>3.5</v>
      </c>
      <c r="BF15" s="9" t="str">
        <f>IFERROR(VLOOKUP($AU15,stores[],MATCH(BF$1,stores[#Headers],0),0),"")</f>
        <v>No</v>
      </c>
      <c r="BG15" s="9">
        <f>IFERROR(VLOOKUP($AU15,stores[],MATCH(BG$1,stores[#Headers],0),0),"")</f>
        <v>719</v>
      </c>
      <c r="BH15" s="9" t="str">
        <f>IFERROR(VLOOKUP($AU15,stores[],MATCH(BH$1,stores[#Headers],0),0),"")</f>
        <v>Outlet</v>
      </c>
      <c r="BI15" s="9">
        <f>IFERROR(VLOOKUP($AU15,stores[],MATCH(BI$1,stores[#Headers],0),0),"")</f>
        <v>914508993588</v>
      </c>
      <c r="BJ15" s="9" t="str">
        <f>IFERROR(VLOOKUP($AU15,stores[],MATCH(BJ$1,stores[#Headers],0),0),"")</f>
        <v>santyuvraj@pal-rajan.com</v>
      </c>
    </row>
    <row r="16" spans="1:62" x14ac:dyDescent="0.3">
      <c r="A16" s="9" t="str">
        <v>O1015</v>
      </c>
      <c r="B16" s="9" t="str">
        <v>C061</v>
      </c>
      <c r="C16" s="9" t="str">
        <v>P103</v>
      </c>
      <c r="D16" s="9">
        <v>45763</v>
      </c>
      <c r="E16" s="9">
        <v>3</v>
      </c>
      <c r="F16" s="9">
        <v>39329</v>
      </c>
      <c r="G16" s="9">
        <v>117987</v>
      </c>
      <c r="H16" s="9">
        <v>12</v>
      </c>
      <c r="I16" s="9" t="str">
        <v>Credit Card</v>
      </c>
      <c r="J16" s="9" t="str">
        <v>Cancelled</v>
      </c>
      <c r="K16" s="9">
        <v>45858</v>
      </c>
      <c r="L16" s="9" t="str">
        <v>No</v>
      </c>
      <c r="M16" s="9">
        <v>407</v>
      </c>
      <c r="N16" s="9" t="str">
        <v>Yes</v>
      </c>
      <c r="O16" s="9" t="str">
        <v>No</v>
      </c>
      <c r="P16" s="9" t="str">
        <f t="shared" si="0"/>
        <v>C061</v>
      </c>
      <c r="Q16" s="9" t="str">
        <f>VLOOKUP($B16,Customers[],MATCH(Q$1,Customers[#Headers],0),0)</f>
        <v>Charles Srivastava</v>
      </c>
      <c r="R16" s="9" t="str">
        <f>VLOOKUP($B16,Customers[],MATCH(R$1,Customers[#Headers],0),0)</f>
        <v>harshil81@example.com</v>
      </c>
      <c r="S16" s="9">
        <f>VLOOKUP($B16,Customers[],MATCH(S$1,Customers[#Headers],0),0)</f>
        <v>912478261375</v>
      </c>
      <c r="T16" s="9" t="str">
        <f>VLOOKUP($B16,Customers[],MATCH(T$1,Customers[#Headers],0),0)</f>
        <v>Jaipur</v>
      </c>
      <c r="U16" s="9" t="str">
        <f>VLOOKUP($B16,Customers[],MATCH(U$1,Customers[#Headers],0),0)</f>
        <v>Rajasthan</v>
      </c>
      <c r="V16" s="9">
        <f>VLOOKUP($B16,Customers[],MATCH(V$1,Customers[#Headers],0),0)</f>
        <v>606853</v>
      </c>
      <c r="W16" s="9" t="str">
        <f>VLOOKUP($B16,Customers[],MATCH(W$1,Customers[#Headers],0),0)</f>
        <v>Male</v>
      </c>
      <c r="X16" s="9">
        <f>VLOOKUP($B16,Customers[],MATCH(X$1,Customers[#Headers],0),0)</f>
        <v>31346</v>
      </c>
      <c r="Y16" s="9">
        <f>VLOOKUP($B16,Customers[],MATCH(Y$1,Customers[#Headers],0),0)</f>
        <v>44281</v>
      </c>
      <c r="Z16" s="9" t="str">
        <f>VLOOKUP($B16,Customers[],MATCH(Z$1,Customers[#Headers],0),0)</f>
        <v>Home Appliance</v>
      </c>
      <c r="AA16" s="9">
        <f>VLOOKUP($B16,Customers[],MATCH(AA$1,Customers[#Headers],0),0)</f>
        <v>6067</v>
      </c>
      <c r="AB16" s="9" t="str">
        <f>VLOOKUP($B16,Customers[],MATCH(AB$1,Customers[#Headers],0),0)</f>
        <v>Married</v>
      </c>
      <c r="AC16" s="9" t="str">
        <f>VLOOKUP($B16,Customers[],MATCH(AC$1,Customers[#Headers],0),0)</f>
        <v>Engineer</v>
      </c>
      <c r="AD16" s="9">
        <f>VLOOKUP($B16,Customers[],MATCH(AD$1,Customers[#Headers],0),0)</f>
        <v>1593007</v>
      </c>
      <c r="AE16" s="9" t="str">
        <f t="shared" si="1"/>
        <v>P103</v>
      </c>
      <c r="AF16" s="9" t="str">
        <f>VLOOKUP($AE16,products[],MATCH(AF$1,products[#Headers],0),0)</f>
        <v>Expedita TV</v>
      </c>
      <c r="AG16" s="9" t="str">
        <f>VLOOKUP($AE16,products[],MATCH(AG$1,products[#Headers],0),0)</f>
        <v>Fashion</v>
      </c>
      <c r="AH16" s="9" t="str">
        <f>VLOOKUP($AE16,products[],MATCH(AH$1,products[#Headers],0),0)</f>
        <v>Smart</v>
      </c>
      <c r="AI16" s="9" t="str">
        <f>VLOOKUP($AE16,products[],MATCH(AI$1,products[#Headers],0),0)</f>
        <v>Tandon, Hayre and Shankar</v>
      </c>
      <c r="AJ16" s="9">
        <f>VLOOKUP($AE16,products[],MATCH(AJ$1,products[#Headers],0),0)</f>
        <v>39329</v>
      </c>
      <c r="AK16" s="9">
        <f>VLOOKUP($AE16,products[],MATCH(AK$1,products[#Headers],0),0)</f>
        <v>12</v>
      </c>
      <c r="AL16" s="9">
        <f>VLOOKUP($AE16,products[],MATCH(AL$1,products[#Headers],0),0)</f>
        <v>369</v>
      </c>
      <c r="AM16" s="9">
        <f>VLOOKUP($AE16,products[],MATCH(AM$1,products[#Headers],0),0)</f>
        <v>12</v>
      </c>
      <c r="AN16" s="9" t="str">
        <f>VLOOKUP($AE16,products[],MATCH(AN$1,products[#Headers],0),0)</f>
        <v>Vietnam</v>
      </c>
      <c r="AO16" s="9" t="str">
        <f>VLOOKUP($AE16,products[],MATCH(AO$1,products[#Headers],0),0)</f>
        <v>Yes</v>
      </c>
      <c r="AP16" s="9">
        <f>VLOOKUP($AE16,products[],MATCH(AP$1,products[#Headers],0),0)</f>
        <v>4.3</v>
      </c>
      <c r="AQ16" s="9">
        <f>VLOOKUP($AE16,products[],MATCH(AQ$1,products[#Headers],0),0)</f>
        <v>44925</v>
      </c>
      <c r="AR16" s="9" t="str">
        <f>VLOOKUP($AE16,products[],MATCH(AR$1,products[#Headers],0),0)</f>
        <v>Yes</v>
      </c>
      <c r="AS16" s="9">
        <f>VLOOKUP($AE16,products[],MATCH(AS$1,products[#Headers],0),0)</f>
        <v>5495</v>
      </c>
      <c r="AT16" s="9">
        <f>VLOOKUP($AE16,products[],MATCH(AT$1,products[#Headers],0),0)</f>
        <v>84</v>
      </c>
      <c r="AU16" s="9">
        <f t="shared" si="2"/>
        <v>84</v>
      </c>
      <c r="AV16" s="9" t="str">
        <f>IFERROR(VLOOKUP($AU16,stores[],MATCH(AV$1,stores[#Headers],0),0),"")</f>
        <v>S084</v>
      </c>
      <c r="AW16" s="9" t="str">
        <f>IFERROR(VLOOKUP($AU16,stores[],MATCH(AW$1,stores[#Headers],0),0),"")</f>
        <v>Tank, Tailor and Gole Mart</v>
      </c>
      <c r="AX16" s="9" t="str">
        <f>IFERROR(VLOOKUP($AU16,stores[],MATCH(AX$1,stores[#Headers],0),0),"")</f>
        <v>Ahmedabad</v>
      </c>
      <c r="AY16" s="9" t="str">
        <f>IFERROR(VLOOKUP($AU16,stores[],MATCH(AY$1,stores[#Headers],0),0),"")</f>
        <v>Gujarat</v>
      </c>
      <c r="AZ16" s="9">
        <f>IFERROR(VLOOKUP($AU16,stores[],MATCH(AZ$1,stores[#Headers],0),0),"")</f>
        <v>430107</v>
      </c>
      <c r="BA16" s="9" t="str">
        <f>IFERROR(VLOOKUP($AU16,stores[],MATCH(BA$1,stores[#Headers],0),0),"")</f>
        <v>Sarthak Sachdeva</v>
      </c>
      <c r="BB16" s="9">
        <f>IFERROR(VLOOKUP($AU16,stores[],MATCH(BB$1,stores[#Headers],0),0),"")</f>
        <v>2012</v>
      </c>
      <c r="BC16" s="9">
        <f>IFERROR(VLOOKUP($AU16,stores[],MATCH(BC$1,stores[#Headers],0),0),"")</f>
        <v>49</v>
      </c>
      <c r="BD16" s="9">
        <f>IFERROR(VLOOKUP($AU16,stores[],MATCH(BD$1,stores[#Headers],0),0),"")</f>
        <v>18892</v>
      </c>
      <c r="BE16" s="9">
        <f>IFERROR(VLOOKUP($AU16,stores[],MATCH(BE$1,stores[#Headers],0),0),"")</f>
        <v>3.8</v>
      </c>
      <c r="BF16" s="9" t="str">
        <f>IFERROR(VLOOKUP($AU16,stores[],MATCH(BF$1,stores[#Headers],0),0),"")</f>
        <v>No</v>
      </c>
      <c r="BG16" s="9">
        <f>IFERROR(VLOOKUP($AU16,stores[],MATCH(BG$1,stores[#Headers],0),0),"")</f>
        <v>2347</v>
      </c>
      <c r="BH16" s="9" t="str">
        <f>IFERROR(VLOOKUP($AU16,stores[],MATCH(BH$1,stores[#Headers],0),0),"")</f>
        <v>Retail</v>
      </c>
      <c r="BI16" s="9">
        <f>IFERROR(VLOOKUP($AU16,stores[],MATCH(BI$1,stores[#Headers],0),0),"")</f>
        <v>558303441</v>
      </c>
      <c r="BJ16" s="9" t="str">
        <f>IFERROR(VLOOKUP($AU16,stores[],MATCH(BJ$1,stores[#Headers],0),0),"")</f>
        <v>charita88@ahuja-comar.com</v>
      </c>
    </row>
    <row r="17" spans="1:62" x14ac:dyDescent="0.3">
      <c r="A17" s="9" t="str">
        <v>O1016</v>
      </c>
      <c r="B17" s="9" t="str">
        <v>C034</v>
      </c>
      <c r="C17" s="9" t="str">
        <v>P184</v>
      </c>
      <c r="D17" s="9">
        <v>45761</v>
      </c>
      <c r="E17" s="9">
        <v>5</v>
      </c>
      <c r="F17" s="9">
        <v>72067</v>
      </c>
      <c r="G17" s="9">
        <v>360335</v>
      </c>
      <c r="H17" s="9">
        <v>15</v>
      </c>
      <c r="I17" s="9" t="str">
        <v>Debit Card</v>
      </c>
      <c r="J17" s="9" t="str">
        <v>Delivered</v>
      </c>
      <c r="K17" s="9">
        <v>45855</v>
      </c>
      <c r="L17" s="9" t="str">
        <v>No</v>
      </c>
      <c r="M17" s="9">
        <v>87</v>
      </c>
      <c r="N17" s="9" t="str">
        <v>No</v>
      </c>
      <c r="O17" s="9" t="str">
        <v>Yes</v>
      </c>
      <c r="P17" s="9" t="str">
        <f t="shared" si="0"/>
        <v>C034</v>
      </c>
      <c r="Q17" s="9" t="str">
        <f>VLOOKUP($B17,Customers[],MATCH(Q$1,Customers[#Headers],0),0)</f>
        <v>Nandini Bansal</v>
      </c>
      <c r="R17" s="9" t="str">
        <f>VLOOKUP($B17,Customers[],MATCH(R$1,Customers[#Headers],0),0)</f>
        <v>uchakrabarti@example.com</v>
      </c>
      <c r="S17" s="9">
        <f>VLOOKUP($B17,Customers[],MATCH(S$1,Customers[#Headers],0),0)</f>
        <v>1680876038</v>
      </c>
      <c r="T17" s="9" t="str">
        <f>VLOOKUP($B17,Customers[],MATCH(T$1,Customers[#Headers],0),0)</f>
        <v>Pune</v>
      </c>
      <c r="U17" s="9" t="str">
        <f>VLOOKUP($B17,Customers[],MATCH(U$1,Customers[#Headers],0),0)</f>
        <v>Maharashtra</v>
      </c>
      <c r="V17" s="9">
        <f>VLOOKUP($B17,Customers[],MATCH(V$1,Customers[#Headers],0),0)</f>
        <v>977034</v>
      </c>
      <c r="W17" s="9" t="str">
        <f>VLOOKUP($B17,Customers[],MATCH(W$1,Customers[#Headers],0),0)</f>
        <v>Male</v>
      </c>
      <c r="X17" s="9">
        <f>VLOOKUP($B17,Customers[],MATCH(X$1,Customers[#Headers],0),0)</f>
        <v>35398</v>
      </c>
      <c r="Y17" s="9">
        <f>VLOOKUP($B17,Customers[],MATCH(Y$1,Customers[#Headers],0),0)</f>
        <v>44435</v>
      </c>
      <c r="Z17" s="9" t="str">
        <f>VLOOKUP($B17,Customers[],MATCH(Z$1,Customers[#Headers],0),0)</f>
        <v>Electronics</v>
      </c>
      <c r="AA17" s="9">
        <f>VLOOKUP($B17,Customers[],MATCH(AA$1,Customers[#Headers],0),0)</f>
        <v>3972</v>
      </c>
      <c r="AB17" s="9" t="str">
        <f>VLOOKUP($B17,Customers[],MATCH(AB$1,Customers[#Headers],0),0)</f>
        <v>Single</v>
      </c>
      <c r="AC17" s="9" t="str">
        <f>VLOOKUP($B17,Customers[],MATCH(AC$1,Customers[#Headers],0),0)</f>
        <v>Business</v>
      </c>
      <c r="AD17" s="9">
        <f>VLOOKUP($B17,Customers[],MATCH(AD$1,Customers[#Headers],0),0)</f>
        <v>1218463</v>
      </c>
      <c r="AE17" s="9" t="str">
        <f t="shared" si="1"/>
        <v>P184</v>
      </c>
      <c r="AF17" s="9" t="str">
        <f>VLOOKUP($AE17,products[],MATCH(AF$1,products[#Headers],0),0)</f>
        <v>Veritatis TV</v>
      </c>
      <c r="AG17" s="9" t="str">
        <f>VLOOKUP($AE17,products[],MATCH(AG$1,products[#Headers],0),0)</f>
        <v>Home Appliance</v>
      </c>
      <c r="AH17" s="9" t="str">
        <f>VLOOKUP($AE17,products[],MATCH(AH$1,products[#Headers],0),0)</f>
        <v>Cotton</v>
      </c>
      <c r="AI17" s="9" t="str">
        <f>VLOOKUP($AE17,products[],MATCH(AI$1,products[#Headers],0),0)</f>
        <v>Biswas PLC</v>
      </c>
      <c r="AJ17" s="9">
        <f>VLOOKUP($AE17,products[],MATCH(AJ$1,products[#Headers],0),0)</f>
        <v>72067</v>
      </c>
      <c r="AK17" s="9">
        <f>VLOOKUP($AE17,products[],MATCH(AK$1,products[#Headers],0),0)</f>
        <v>15</v>
      </c>
      <c r="AL17" s="9">
        <f>VLOOKUP($AE17,products[],MATCH(AL$1,products[#Headers],0),0)</f>
        <v>833</v>
      </c>
      <c r="AM17" s="9">
        <f>VLOOKUP($AE17,products[],MATCH(AM$1,products[#Headers],0),0)</f>
        <v>12</v>
      </c>
      <c r="AN17" s="9" t="str">
        <f>VLOOKUP($AE17,products[],MATCH(AN$1,products[#Headers],0),0)</f>
        <v>Japan</v>
      </c>
      <c r="AO17" s="9" t="str">
        <f>VLOOKUP($AE17,products[],MATCH(AO$1,products[#Headers],0),0)</f>
        <v>No</v>
      </c>
      <c r="AP17" s="9">
        <f>VLOOKUP($AE17,products[],MATCH(AP$1,products[#Headers],0),0)</f>
        <v>4.0999999999999996</v>
      </c>
      <c r="AQ17" s="9">
        <f>VLOOKUP($AE17,products[],MATCH(AQ$1,products[#Headers],0),0)</f>
        <v>45634</v>
      </c>
      <c r="AR17" s="9" t="str">
        <f>VLOOKUP($AE17,products[],MATCH(AR$1,products[#Headers],0),0)</f>
        <v>Yes</v>
      </c>
      <c r="AS17" s="9">
        <f>VLOOKUP($AE17,products[],MATCH(AS$1,products[#Headers],0),0)</f>
        <v>2034</v>
      </c>
      <c r="AT17" s="9">
        <f>VLOOKUP($AE17,products[],MATCH(AT$1,products[#Headers],0),0)</f>
        <v>139</v>
      </c>
      <c r="AU17" s="9">
        <f t="shared" si="2"/>
        <v>139</v>
      </c>
      <c r="AV17" s="9" t="str">
        <f>IFERROR(VLOOKUP($AU17,stores[],MATCH(AV$1,stores[#Headers],0),0),"")</f>
        <v/>
      </c>
      <c r="AW17" s="9" t="str">
        <f>IFERROR(VLOOKUP($AU17,stores[],MATCH(AW$1,stores[#Headers],0),0),"")</f>
        <v/>
      </c>
      <c r="AX17" s="9" t="str">
        <f>IFERROR(VLOOKUP($AU17,stores[],MATCH(AX$1,stores[#Headers],0),0),"")</f>
        <v/>
      </c>
      <c r="AY17" s="9" t="str">
        <f>IFERROR(VLOOKUP($AU17,stores[],MATCH(AY$1,stores[#Headers],0),0),"")</f>
        <v/>
      </c>
      <c r="AZ17" s="9" t="str">
        <f>IFERROR(VLOOKUP($AU17,stores[],MATCH(AZ$1,stores[#Headers],0),0),"")</f>
        <v/>
      </c>
      <c r="BA17" s="9" t="str">
        <f>IFERROR(VLOOKUP($AU17,stores[],MATCH(BA$1,stores[#Headers],0),0),"")</f>
        <v/>
      </c>
      <c r="BB17" s="9" t="str">
        <f>IFERROR(VLOOKUP($AU17,stores[],MATCH(BB$1,stores[#Headers],0),0),"")</f>
        <v/>
      </c>
      <c r="BC17" s="9" t="str">
        <f>IFERROR(VLOOKUP($AU17,stores[],MATCH(BC$1,stores[#Headers],0),0),"")</f>
        <v/>
      </c>
      <c r="BD17" s="9" t="str">
        <f>IFERROR(VLOOKUP($AU17,stores[],MATCH(BD$1,stores[#Headers],0),0),"")</f>
        <v/>
      </c>
      <c r="BE17" s="9" t="str">
        <f>IFERROR(VLOOKUP($AU17,stores[],MATCH(BE$1,stores[#Headers],0),0),"")</f>
        <v/>
      </c>
      <c r="BF17" s="9" t="str">
        <f>IFERROR(VLOOKUP($AU17,stores[],MATCH(BF$1,stores[#Headers],0),0),"")</f>
        <v/>
      </c>
      <c r="BG17" s="9" t="str">
        <f>IFERROR(VLOOKUP($AU17,stores[],MATCH(BG$1,stores[#Headers],0),0),"")</f>
        <v/>
      </c>
      <c r="BH17" s="9" t="str">
        <f>IFERROR(VLOOKUP($AU17,stores[],MATCH(BH$1,stores[#Headers],0),0),"")</f>
        <v/>
      </c>
      <c r="BI17" s="9" t="str">
        <f>IFERROR(VLOOKUP($AU17,stores[],MATCH(BI$1,stores[#Headers],0),0),"")</f>
        <v/>
      </c>
      <c r="BJ17" s="9" t="str">
        <f>IFERROR(VLOOKUP($AU17,stores[],MATCH(BJ$1,stores[#Headers],0),0),"")</f>
        <v/>
      </c>
    </row>
    <row r="18" spans="1:62" x14ac:dyDescent="0.3">
      <c r="A18" s="9" t="str">
        <v>O1017</v>
      </c>
      <c r="B18" s="9" t="str">
        <v>C088</v>
      </c>
      <c r="C18" s="9" t="str">
        <v>P132</v>
      </c>
      <c r="D18" s="9">
        <v>45552</v>
      </c>
      <c r="E18" s="9">
        <v>1</v>
      </c>
      <c r="F18" s="9">
        <v>89335</v>
      </c>
      <c r="G18" s="9">
        <v>446675</v>
      </c>
      <c r="H18" s="9">
        <v>29</v>
      </c>
      <c r="I18" s="9" t="str">
        <v>Credit Card</v>
      </c>
      <c r="J18" s="9" t="str">
        <v>Shipped</v>
      </c>
      <c r="K18" s="9">
        <v>45867</v>
      </c>
      <c r="L18" s="9" t="str">
        <v>Yes</v>
      </c>
      <c r="M18" s="9">
        <v>225</v>
      </c>
      <c r="N18" s="9" t="str">
        <v>No</v>
      </c>
      <c r="O18" s="9" t="str">
        <v>No</v>
      </c>
      <c r="P18" s="9" t="str">
        <f t="shared" si="0"/>
        <v>C088</v>
      </c>
      <c r="Q18" s="9" t="str">
        <f>VLOOKUP($B18,Customers[],MATCH(Q$1,Customers[#Headers],0),0)</f>
        <v>Ubika Samra</v>
      </c>
      <c r="R18" s="9" t="str">
        <f>VLOOKUP($B18,Customers[],MATCH(R$1,Customers[#Headers],0),0)</f>
        <v>pkarpe@example.com</v>
      </c>
      <c r="S18" s="9">
        <f>VLOOKUP($B18,Customers[],MATCH(S$1,Customers[#Headers],0),0)</f>
        <v>2431069033</v>
      </c>
      <c r="T18" s="9" t="str">
        <f>VLOOKUP($B18,Customers[],MATCH(T$1,Customers[#Headers],0),0)</f>
        <v>Hyderabad</v>
      </c>
      <c r="U18" s="9" t="str">
        <f>VLOOKUP($B18,Customers[],MATCH(U$1,Customers[#Headers],0),0)</f>
        <v>Telangana</v>
      </c>
      <c r="V18" s="9">
        <f>VLOOKUP($B18,Customers[],MATCH(V$1,Customers[#Headers],0),0)</f>
        <v>190790</v>
      </c>
      <c r="W18" s="9" t="str">
        <f>VLOOKUP($B18,Customers[],MATCH(W$1,Customers[#Headers],0),0)</f>
        <v>Female</v>
      </c>
      <c r="X18" s="9">
        <f>VLOOKUP($B18,Customers[],MATCH(X$1,Customers[#Headers],0),0)</f>
        <v>27830</v>
      </c>
      <c r="Y18" s="9">
        <f>VLOOKUP($B18,Customers[],MATCH(Y$1,Customers[#Headers],0),0)</f>
        <v>44165</v>
      </c>
      <c r="Z18" s="9" t="str">
        <f>VLOOKUP($B18,Customers[],MATCH(Z$1,Customers[#Headers],0),0)</f>
        <v>Fashion</v>
      </c>
      <c r="AA18" s="9">
        <f>VLOOKUP($B18,Customers[],MATCH(AA$1,Customers[#Headers],0),0)</f>
        <v>6143</v>
      </c>
      <c r="AB18" s="9" t="str">
        <f>VLOOKUP($B18,Customers[],MATCH(AB$1,Customers[#Headers],0),0)</f>
        <v>Single</v>
      </c>
      <c r="AC18" s="9" t="str">
        <f>VLOOKUP($B18,Customers[],MATCH(AC$1,Customers[#Headers],0),0)</f>
        <v>Student</v>
      </c>
      <c r="AD18" s="9">
        <f>VLOOKUP($B18,Customers[],MATCH(AD$1,Customers[#Headers],0),0)</f>
        <v>1473490</v>
      </c>
      <c r="AE18" s="9" t="str">
        <f t="shared" si="1"/>
        <v>P132</v>
      </c>
      <c r="AF18" s="9" t="str">
        <f>VLOOKUP($AE18,products[],MATCH(AF$1,products[#Headers],0),0)</f>
        <v>Ea Rice</v>
      </c>
      <c r="AG18" s="9" t="str">
        <f>VLOOKUP($AE18,products[],MATCH(AG$1,products[#Headers],0),0)</f>
        <v>Home Appliance</v>
      </c>
      <c r="AH18" s="9" t="str">
        <f>VLOOKUP($AE18,products[],MATCH(AH$1,products[#Headers],0),0)</f>
        <v>Cotton</v>
      </c>
      <c r="AI18" s="9" t="str">
        <f>VLOOKUP($AE18,products[],MATCH(AI$1,products[#Headers],0),0)</f>
        <v>Sankaran, Randhawa and Balakrishnan</v>
      </c>
      <c r="AJ18" s="9">
        <f>VLOOKUP($AE18,products[],MATCH(AJ$1,products[#Headers],0),0)</f>
        <v>89335</v>
      </c>
      <c r="AK18" s="9">
        <f>VLOOKUP($AE18,products[],MATCH(AK$1,products[#Headers],0),0)</f>
        <v>29</v>
      </c>
      <c r="AL18" s="9">
        <f>VLOOKUP($AE18,products[],MATCH(AL$1,products[#Headers],0),0)</f>
        <v>738</v>
      </c>
      <c r="AM18" s="9">
        <f>VLOOKUP($AE18,products[],MATCH(AM$1,products[#Headers],0),0)</f>
        <v>12</v>
      </c>
      <c r="AN18" s="9" t="str">
        <f>VLOOKUP($AE18,products[],MATCH(AN$1,products[#Headers],0),0)</f>
        <v>India</v>
      </c>
      <c r="AO18" s="9" t="str">
        <f>VLOOKUP($AE18,products[],MATCH(AO$1,products[#Headers],0),0)</f>
        <v>Yes</v>
      </c>
      <c r="AP18" s="9">
        <f>VLOOKUP($AE18,products[],MATCH(AP$1,products[#Headers],0),0)</f>
        <v>3.3</v>
      </c>
      <c r="AQ18" s="9">
        <f>VLOOKUP($AE18,products[],MATCH(AQ$1,products[#Headers],0),0)</f>
        <v>45712</v>
      </c>
      <c r="AR18" s="9" t="str">
        <f>VLOOKUP($AE18,products[],MATCH(AR$1,products[#Headers],0),0)</f>
        <v>No</v>
      </c>
      <c r="AS18" s="9">
        <f>VLOOKUP($AE18,products[],MATCH(AS$1,products[#Headers],0),0)</f>
        <v>1547</v>
      </c>
      <c r="AT18" s="9">
        <f>VLOOKUP($AE18,products[],MATCH(AT$1,products[#Headers],0),0)</f>
        <v>40</v>
      </c>
      <c r="AU18" s="9">
        <f t="shared" si="2"/>
        <v>40</v>
      </c>
      <c r="AV18" s="9" t="str">
        <f>IFERROR(VLOOKUP($AU18,stores[],MATCH(AV$1,stores[#Headers],0),0),"")</f>
        <v>S040</v>
      </c>
      <c r="AW18" s="9" t="str">
        <f>IFERROR(VLOOKUP($AU18,stores[],MATCH(AW$1,stores[#Headers],0),0),"")</f>
        <v>Sarin, Malhotra and Parsa Mart</v>
      </c>
      <c r="AX18" s="9" t="str">
        <f>IFERROR(VLOOKUP($AU18,stores[],MATCH(AX$1,stores[#Headers],0),0),"")</f>
        <v>Lucknow</v>
      </c>
      <c r="AY18" s="9" t="str">
        <f>IFERROR(VLOOKUP($AU18,stores[],MATCH(AY$1,stores[#Headers],0),0),"")</f>
        <v>Uttar Pradesh</v>
      </c>
      <c r="AZ18" s="9">
        <f>IFERROR(VLOOKUP($AU18,stores[],MATCH(AZ$1,stores[#Headers],0),0),"")</f>
        <v>577754</v>
      </c>
      <c r="BA18" s="9" t="str">
        <f>IFERROR(VLOOKUP($AU18,stores[],MATCH(BA$1,stores[#Headers],0),0),"")</f>
        <v>Ikbal Gill</v>
      </c>
      <c r="BB18" s="9">
        <f>IFERROR(VLOOKUP($AU18,stores[],MATCH(BB$1,stores[#Headers],0),0),"")</f>
        <v>2005</v>
      </c>
      <c r="BC18" s="9">
        <f>IFERROR(VLOOKUP($AU18,stores[],MATCH(BC$1,stores[#Headers],0),0),"")</f>
        <v>52</v>
      </c>
      <c r="BD18" s="9">
        <f>IFERROR(VLOOKUP($AU18,stores[],MATCH(BD$1,stores[#Headers],0),0),"")</f>
        <v>6154</v>
      </c>
      <c r="BE18" s="9">
        <f>IFERROR(VLOOKUP($AU18,stores[],MATCH(BE$1,stores[#Headers],0),0),"")</f>
        <v>3.5</v>
      </c>
      <c r="BF18" s="9" t="str">
        <f>IFERROR(VLOOKUP($AU18,stores[],MATCH(BF$1,stores[#Headers],0),0),"")</f>
        <v>Yes</v>
      </c>
      <c r="BG18" s="9">
        <f>IFERROR(VLOOKUP($AU18,stores[],MATCH(BG$1,stores[#Headers],0),0),"")</f>
        <v>1444</v>
      </c>
      <c r="BH18" s="9" t="str">
        <f>IFERROR(VLOOKUP($AU18,stores[],MATCH(BH$1,stores[#Headers],0),0),"")</f>
        <v>Retail</v>
      </c>
      <c r="BI18" s="9">
        <f>IFERROR(VLOOKUP($AU18,stores[],MATCH(BI$1,stores[#Headers],0),0),"")</f>
        <v>9142834110</v>
      </c>
      <c r="BJ18" s="9" t="str">
        <f>IFERROR(VLOOKUP($AU18,stores[],MATCH(BJ$1,stores[#Headers],0),0),"")</f>
        <v>ravelsimon@lad.net</v>
      </c>
    </row>
    <row r="19" spans="1:62" x14ac:dyDescent="0.3">
      <c r="A19" s="9" t="str">
        <v>O1018</v>
      </c>
      <c r="B19" s="9" t="str">
        <v>C020</v>
      </c>
      <c r="C19" s="9" t="str">
        <v>P153</v>
      </c>
      <c r="D19" s="9">
        <v>45623</v>
      </c>
      <c r="E19" s="9">
        <v>2</v>
      </c>
      <c r="F19" s="9">
        <v>83491</v>
      </c>
      <c r="G19" s="9">
        <v>333964</v>
      </c>
      <c r="H19" s="9">
        <v>5</v>
      </c>
      <c r="I19" s="9" t="str">
        <v>Cash on Delivery</v>
      </c>
      <c r="J19" s="9" t="str">
        <v>Cancelled</v>
      </c>
      <c r="K19" s="9">
        <v>45867</v>
      </c>
      <c r="L19" s="9" t="str">
        <v>Yes</v>
      </c>
      <c r="M19" s="9">
        <v>361</v>
      </c>
      <c r="N19" s="9" t="str">
        <v>Yes</v>
      </c>
      <c r="O19" s="9" t="str">
        <v>Yes</v>
      </c>
      <c r="P19" s="9" t="str">
        <f t="shared" si="0"/>
        <v>C020</v>
      </c>
      <c r="Q19" s="9" t="str">
        <f>VLOOKUP($B19,Customers[],MATCH(Q$1,Customers[#Headers],0),0)</f>
        <v>Jairaj Shan</v>
      </c>
      <c r="R19" s="9" t="str">
        <f>VLOOKUP($B19,Customers[],MATCH(R$1,Customers[#Headers],0),0)</f>
        <v>ucchalwali@example.net</v>
      </c>
      <c r="S19" s="9">
        <f>VLOOKUP($B19,Customers[],MATCH(S$1,Customers[#Headers],0),0)</f>
        <v>5798687277</v>
      </c>
      <c r="T19" s="9" t="str">
        <f>VLOOKUP($B19,Customers[],MATCH(T$1,Customers[#Headers],0),0)</f>
        <v>Chennai</v>
      </c>
      <c r="U19" s="9" t="str">
        <f>VLOOKUP($B19,Customers[],MATCH(U$1,Customers[#Headers],0),0)</f>
        <v>Tamil Nadu</v>
      </c>
      <c r="V19" s="9">
        <f>VLOOKUP($B19,Customers[],MATCH(V$1,Customers[#Headers],0),0)</f>
        <v>348734</v>
      </c>
      <c r="W19" s="9" t="str">
        <f>VLOOKUP($B19,Customers[],MATCH(W$1,Customers[#Headers],0),0)</f>
        <v>Male</v>
      </c>
      <c r="X19" s="9">
        <f>VLOOKUP($B19,Customers[],MATCH(X$1,Customers[#Headers],0),0)</f>
        <v>32681</v>
      </c>
      <c r="Y19" s="9">
        <f>VLOOKUP($B19,Customers[],MATCH(Y$1,Customers[#Headers],0),0)</f>
        <v>44268</v>
      </c>
      <c r="Z19" s="9" t="str">
        <f>VLOOKUP($B19,Customers[],MATCH(Z$1,Customers[#Headers],0),0)</f>
        <v>Home Appliance</v>
      </c>
      <c r="AA19" s="9">
        <f>VLOOKUP($B19,Customers[],MATCH(AA$1,Customers[#Headers],0),0)</f>
        <v>6226</v>
      </c>
      <c r="AB19" s="9" t="str">
        <f>VLOOKUP($B19,Customers[],MATCH(AB$1,Customers[#Headers],0),0)</f>
        <v>Single</v>
      </c>
      <c r="AC19" s="9" t="str">
        <f>VLOOKUP($B19,Customers[],MATCH(AC$1,Customers[#Headers],0),0)</f>
        <v>Student</v>
      </c>
      <c r="AD19" s="9">
        <f>VLOOKUP($B19,Customers[],MATCH(AD$1,Customers[#Headers],0),0)</f>
        <v>1832898</v>
      </c>
      <c r="AE19" s="9" t="str">
        <f t="shared" si="1"/>
        <v>P153</v>
      </c>
      <c r="AF19" s="9" t="str">
        <f>VLOOKUP($AE19,products[],MATCH(AF$1,products[#Headers],0),0)</f>
        <v>Quis Shirt</v>
      </c>
      <c r="AG19" s="9" t="str">
        <f>VLOOKUP($AE19,products[],MATCH(AG$1,products[#Headers],0),0)</f>
        <v>Electronics</v>
      </c>
      <c r="AH19" s="9" t="str">
        <f>VLOOKUP($AE19,products[],MATCH(AH$1,products[#Headers],0),0)</f>
        <v>Notebook</v>
      </c>
      <c r="AI19" s="9" t="str">
        <f>VLOOKUP($AE19,products[],MATCH(AI$1,products[#Headers],0),0)</f>
        <v>Sastry PLC</v>
      </c>
      <c r="AJ19" s="9">
        <f>VLOOKUP($AE19,products[],MATCH(AJ$1,products[#Headers],0),0)</f>
        <v>83491</v>
      </c>
      <c r="AK19" s="9">
        <f>VLOOKUP($AE19,products[],MATCH(AK$1,products[#Headers],0),0)</f>
        <v>5</v>
      </c>
      <c r="AL19" s="9">
        <f>VLOOKUP($AE19,products[],MATCH(AL$1,products[#Headers],0),0)</f>
        <v>93</v>
      </c>
      <c r="AM19" s="9">
        <f>VLOOKUP($AE19,products[],MATCH(AM$1,products[#Headers],0),0)</f>
        <v>12</v>
      </c>
      <c r="AN19" s="9" t="str">
        <f>VLOOKUP($AE19,products[],MATCH(AN$1,products[#Headers],0),0)</f>
        <v>Japan</v>
      </c>
      <c r="AO19" s="9" t="str">
        <f>VLOOKUP($AE19,products[],MATCH(AO$1,products[#Headers],0),0)</f>
        <v>No</v>
      </c>
      <c r="AP19" s="9">
        <f>VLOOKUP($AE19,products[],MATCH(AP$1,products[#Headers],0),0)</f>
        <v>3.6</v>
      </c>
      <c r="AQ19" s="9">
        <f>VLOOKUP($AE19,products[],MATCH(AQ$1,products[#Headers],0),0)</f>
        <v>45098</v>
      </c>
      <c r="AR19" s="9" t="str">
        <f>VLOOKUP($AE19,products[],MATCH(AR$1,products[#Headers],0),0)</f>
        <v>Yes</v>
      </c>
      <c r="AS19" s="9">
        <f>VLOOKUP($AE19,products[],MATCH(AS$1,products[#Headers],0),0)</f>
        <v>7063</v>
      </c>
      <c r="AT19" s="9">
        <f>VLOOKUP($AE19,products[],MATCH(AT$1,products[#Headers],0),0)</f>
        <v>197</v>
      </c>
      <c r="AU19" s="9">
        <f t="shared" si="2"/>
        <v>197</v>
      </c>
      <c r="AV19" s="9" t="str">
        <f>IFERROR(VLOOKUP($AU19,stores[],MATCH(AV$1,stores[#Headers],0),0),"")</f>
        <v/>
      </c>
      <c r="AW19" s="9" t="str">
        <f>IFERROR(VLOOKUP($AU19,stores[],MATCH(AW$1,stores[#Headers],0),0),"")</f>
        <v/>
      </c>
      <c r="AX19" s="9" t="str">
        <f>IFERROR(VLOOKUP($AU19,stores[],MATCH(AX$1,stores[#Headers],0),0),"")</f>
        <v/>
      </c>
      <c r="AY19" s="9" t="str">
        <f>IFERROR(VLOOKUP($AU19,stores[],MATCH(AY$1,stores[#Headers],0),0),"")</f>
        <v/>
      </c>
      <c r="AZ19" s="9" t="str">
        <f>IFERROR(VLOOKUP($AU19,stores[],MATCH(AZ$1,stores[#Headers],0),0),"")</f>
        <v/>
      </c>
      <c r="BA19" s="9" t="str">
        <f>IFERROR(VLOOKUP($AU19,stores[],MATCH(BA$1,stores[#Headers],0),0),"")</f>
        <v/>
      </c>
      <c r="BB19" s="9" t="str">
        <f>IFERROR(VLOOKUP($AU19,stores[],MATCH(BB$1,stores[#Headers],0),0),"")</f>
        <v/>
      </c>
      <c r="BC19" s="9" t="str">
        <f>IFERROR(VLOOKUP($AU19,stores[],MATCH(BC$1,stores[#Headers],0),0),"")</f>
        <v/>
      </c>
      <c r="BD19" s="9" t="str">
        <f>IFERROR(VLOOKUP($AU19,stores[],MATCH(BD$1,stores[#Headers],0),0),"")</f>
        <v/>
      </c>
      <c r="BE19" s="9" t="str">
        <f>IFERROR(VLOOKUP($AU19,stores[],MATCH(BE$1,stores[#Headers],0),0),"")</f>
        <v/>
      </c>
      <c r="BF19" s="9" t="str">
        <f>IFERROR(VLOOKUP($AU19,stores[],MATCH(BF$1,stores[#Headers],0),0),"")</f>
        <v/>
      </c>
      <c r="BG19" s="9" t="str">
        <f>IFERROR(VLOOKUP($AU19,stores[],MATCH(BG$1,stores[#Headers],0),0),"")</f>
        <v/>
      </c>
      <c r="BH19" s="9" t="str">
        <f>IFERROR(VLOOKUP($AU19,stores[],MATCH(BH$1,stores[#Headers],0),0),"")</f>
        <v/>
      </c>
      <c r="BI19" s="9" t="str">
        <f>IFERROR(VLOOKUP($AU19,stores[],MATCH(BI$1,stores[#Headers],0),0),"")</f>
        <v/>
      </c>
      <c r="BJ19" s="9" t="str">
        <f>IFERROR(VLOOKUP($AU19,stores[],MATCH(BJ$1,stores[#Headers],0),0),"")</f>
        <v/>
      </c>
    </row>
    <row r="20" spans="1:62" x14ac:dyDescent="0.3">
      <c r="A20" s="9" t="str">
        <v>O1019</v>
      </c>
      <c r="B20" s="9" t="str">
        <v>C072</v>
      </c>
      <c r="C20" s="9" t="str">
        <v>P142</v>
      </c>
      <c r="D20" s="9">
        <v>45689</v>
      </c>
      <c r="E20" s="9">
        <v>4</v>
      </c>
      <c r="F20" s="9">
        <v>71307</v>
      </c>
      <c r="G20" s="9">
        <v>356535</v>
      </c>
      <c r="H20" s="9">
        <v>13</v>
      </c>
      <c r="I20" s="9" t="str">
        <v>Net Banking</v>
      </c>
      <c r="J20" s="9" t="str">
        <v>Pending</v>
      </c>
      <c r="K20" s="9">
        <v>45861</v>
      </c>
      <c r="L20" s="9" t="str">
        <v>Yes</v>
      </c>
      <c r="M20" s="9">
        <v>235</v>
      </c>
      <c r="N20" s="9" t="str">
        <v>No</v>
      </c>
      <c r="O20" s="9" t="str">
        <v>No</v>
      </c>
      <c r="P20" s="9" t="str">
        <f t="shared" si="0"/>
        <v>C072</v>
      </c>
      <c r="Q20" s="9" t="str">
        <f>VLOOKUP($B20,Customers[],MATCH(Q$1,Customers[#Headers],0),0)</f>
        <v>Onveer Nazareth</v>
      </c>
      <c r="R20" s="9" t="str">
        <f>VLOOKUP($B20,Customers[],MATCH(R$1,Customers[#Headers],0),0)</f>
        <v>balakrishnanfinn@example.org</v>
      </c>
      <c r="S20" s="9">
        <f>VLOOKUP($B20,Customers[],MATCH(S$1,Customers[#Headers],0),0)</f>
        <v>9439690784</v>
      </c>
      <c r="T20" s="9" t="str">
        <f>VLOOKUP($B20,Customers[],MATCH(T$1,Customers[#Headers],0),0)</f>
        <v>Bangalore</v>
      </c>
      <c r="U20" s="9" t="str">
        <f>VLOOKUP($B20,Customers[],MATCH(U$1,Customers[#Headers],0),0)</f>
        <v>Karnataka</v>
      </c>
      <c r="V20" s="9">
        <f>VLOOKUP($B20,Customers[],MATCH(V$1,Customers[#Headers],0),0)</f>
        <v>736471</v>
      </c>
      <c r="W20" s="9" t="str">
        <f>VLOOKUP($B20,Customers[],MATCH(W$1,Customers[#Headers],0),0)</f>
        <v>Female</v>
      </c>
      <c r="X20" s="9">
        <f>VLOOKUP($B20,Customers[],MATCH(X$1,Customers[#Headers],0),0)</f>
        <v>38863</v>
      </c>
      <c r="Y20" s="9">
        <f>VLOOKUP($B20,Customers[],MATCH(Y$1,Customers[#Headers],0),0)</f>
        <v>44214</v>
      </c>
      <c r="Z20" s="9" t="str">
        <f>VLOOKUP($B20,Customers[],MATCH(Z$1,Customers[#Headers],0),0)</f>
        <v>Fashion</v>
      </c>
      <c r="AA20" s="9">
        <f>VLOOKUP($B20,Customers[],MATCH(AA$1,Customers[#Headers],0),0)</f>
        <v>7351</v>
      </c>
      <c r="AB20" s="9" t="str">
        <f>VLOOKUP($B20,Customers[],MATCH(AB$1,Customers[#Headers],0),0)</f>
        <v>Married</v>
      </c>
      <c r="AC20" s="9" t="str">
        <f>VLOOKUP($B20,Customers[],MATCH(AC$1,Customers[#Headers],0),0)</f>
        <v>Student</v>
      </c>
      <c r="AD20" s="9">
        <f>VLOOKUP($B20,Customers[],MATCH(AD$1,Customers[#Headers],0),0)</f>
        <v>1135148</v>
      </c>
      <c r="AE20" s="9" t="str">
        <f t="shared" si="1"/>
        <v>P142</v>
      </c>
      <c r="AF20" s="9" t="str">
        <f>VLOOKUP($AE20,products[],MATCH(AF$1,products[#Headers],0),0)</f>
        <v>Quaerat Shirt</v>
      </c>
      <c r="AG20" s="9" t="str">
        <f>VLOOKUP($AE20,products[],MATCH(AG$1,products[#Headers],0),0)</f>
        <v>Fashion</v>
      </c>
      <c r="AH20" s="9" t="str">
        <f>VLOOKUP($AE20,products[],MATCH(AH$1,products[#Headers],0),0)</f>
        <v>Smart</v>
      </c>
      <c r="AI20" s="9" t="str">
        <f>VLOOKUP($AE20,products[],MATCH(AI$1,products[#Headers],0),0)</f>
        <v>Sahota-Devi</v>
      </c>
      <c r="AJ20" s="9">
        <f>VLOOKUP($AE20,products[],MATCH(AJ$1,products[#Headers],0),0)</f>
        <v>71307</v>
      </c>
      <c r="AK20" s="9">
        <f>VLOOKUP($AE20,products[],MATCH(AK$1,products[#Headers],0),0)</f>
        <v>13</v>
      </c>
      <c r="AL20" s="9">
        <f>VLOOKUP($AE20,products[],MATCH(AL$1,products[#Headers],0),0)</f>
        <v>817</v>
      </c>
      <c r="AM20" s="9">
        <f>VLOOKUP($AE20,products[],MATCH(AM$1,products[#Headers],0),0)</f>
        <v>12</v>
      </c>
      <c r="AN20" s="9" t="str">
        <f>VLOOKUP($AE20,products[],MATCH(AN$1,products[#Headers],0),0)</f>
        <v>India</v>
      </c>
      <c r="AO20" s="9" t="str">
        <f>VLOOKUP($AE20,products[],MATCH(AO$1,products[#Headers],0),0)</f>
        <v>Yes</v>
      </c>
      <c r="AP20" s="9">
        <f>VLOOKUP($AE20,products[],MATCH(AP$1,products[#Headers],0),0)</f>
        <v>2.8</v>
      </c>
      <c r="AQ20" s="9">
        <f>VLOOKUP($AE20,products[],MATCH(AQ$1,products[#Headers],0),0)</f>
        <v>45651</v>
      </c>
      <c r="AR20" s="9" t="str">
        <f>VLOOKUP($AE20,products[],MATCH(AR$1,products[#Headers],0),0)</f>
        <v>No</v>
      </c>
      <c r="AS20" s="9">
        <f>VLOOKUP($AE20,products[],MATCH(AS$1,products[#Headers],0),0)</f>
        <v>4899</v>
      </c>
      <c r="AT20" s="9">
        <f>VLOOKUP($AE20,products[],MATCH(AT$1,products[#Headers],0),0)</f>
        <v>140</v>
      </c>
      <c r="AU20" s="9">
        <f t="shared" si="2"/>
        <v>140</v>
      </c>
      <c r="AV20" s="9" t="str">
        <f>IFERROR(VLOOKUP($AU20,stores[],MATCH(AV$1,stores[#Headers],0),0),"")</f>
        <v/>
      </c>
      <c r="AW20" s="9" t="str">
        <f>IFERROR(VLOOKUP($AU20,stores[],MATCH(AW$1,stores[#Headers],0),0),"")</f>
        <v/>
      </c>
      <c r="AX20" s="9" t="str">
        <f>IFERROR(VLOOKUP($AU20,stores[],MATCH(AX$1,stores[#Headers],0),0),"")</f>
        <v/>
      </c>
      <c r="AY20" s="9" t="str">
        <f>IFERROR(VLOOKUP($AU20,stores[],MATCH(AY$1,stores[#Headers],0),0),"")</f>
        <v/>
      </c>
      <c r="AZ20" s="9" t="str">
        <f>IFERROR(VLOOKUP($AU20,stores[],MATCH(AZ$1,stores[#Headers],0),0),"")</f>
        <v/>
      </c>
      <c r="BA20" s="9" t="str">
        <f>IFERROR(VLOOKUP($AU20,stores[],MATCH(BA$1,stores[#Headers],0),0),"")</f>
        <v/>
      </c>
      <c r="BB20" s="9" t="str">
        <f>IFERROR(VLOOKUP($AU20,stores[],MATCH(BB$1,stores[#Headers],0),0),"")</f>
        <v/>
      </c>
      <c r="BC20" s="9" t="str">
        <f>IFERROR(VLOOKUP($AU20,stores[],MATCH(BC$1,stores[#Headers],0),0),"")</f>
        <v/>
      </c>
      <c r="BD20" s="9" t="str">
        <f>IFERROR(VLOOKUP($AU20,stores[],MATCH(BD$1,stores[#Headers],0),0),"")</f>
        <v/>
      </c>
      <c r="BE20" s="9" t="str">
        <f>IFERROR(VLOOKUP($AU20,stores[],MATCH(BE$1,stores[#Headers],0),0),"")</f>
        <v/>
      </c>
      <c r="BF20" s="9" t="str">
        <f>IFERROR(VLOOKUP($AU20,stores[],MATCH(BF$1,stores[#Headers],0),0),"")</f>
        <v/>
      </c>
      <c r="BG20" s="9" t="str">
        <f>IFERROR(VLOOKUP($AU20,stores[],MATCH(BG$1,stores[#Headers],0),0),"")</f>
        <v/>
      </c>
      <c r="BH20" s="9" t="str">
        <f>IFERROR(VLOOKUP($AU20,stores[],MATCH(BH$1,stores[#Headers],0),0),"")</f>
        <v/>
      </c>
      <c r="BI20" s="9" t="str">
        <f>IFERROR(VLOOKUP($AU20,stores[],MATCH(BI$1,stores[#Headers],0),0),"")</f>
        <v/>
      </c>
      <c r="BJ20" s="9" t="str">
        <f>IFERROR(VLOOKUP($AU20,stores[],MATCH(BJ$1,stores[#Headers],0),0),"")</f>
        <v/>
      </c>
    </row>
    <row r="21" spans="1:62" x14ac:dyDescent="0.3">
      <c r="A21" s="9" t="str">
        <v>O1020</v>
      </c>
      <c r="B21" s="9" t="str">
        <v>C087</v>
      </c>
      <c r="C21" s="9" t="str">
        <v>P199</v>
      </c>
      <c r="D21" s="9">
        <v>45553</v>
      </c>
      <c r="E21" s="9">
        <v>3</v>
      </c>
      <c r="F21" s="9">
        <v>20556</v>
      </c>
      <c r="G21" s="9">
        <v>102780</v>
      </c>
      <c r="H21" s="9">
        <v>14</v>
      </c>
      <c r="I21" s="9" t="str">
        <v>Net Banking</v>
      </c>
      <c r="J21" s="9" t="str">
        <v>Shipped</v>
      </c>
      <c r="K21" s="9">
        <v>45864</v>
      </c>
      <c r="L21" s="9" t="str">
        <v>Yes</v>
      </c>
      <c r="M21" s="9">
        <v>142</v>
      </c>
      <c r="N21" s="9" t="str">
        <v>No</v>
      </c>
      <c r="O21" s="9" t="str">
        <v>Yes</v>
      </c>
      <c r="P21" s="9" t="str">
        <f t="shared" si="0"/>
        <v>C087</v>
      </c>
      <c r="Q21" s="9" t="str">
        <f>VLOOKUP($B21,Customers[],MATCH(Q$1,Customers[#Headers],0),0)</f>
        <v>Urmi Balay</v>
      </c>
      <c r="R21" s="9" t="str">
        <f>VLOOKUP($B21,Customers[],MATCH(R$1,Customers[#Headers],0),0)</f>
        <v>nilima22@example.net</v>
      </c>
      <c r="S21" s="9">
        <f>VLOOKUP($B21,Customers[],MATCH(S$1,Customers[#Headers],0),0)</f>
        <v>6567661825</v>
      </c>
      <c r="T21" s="9" t="str">
        <f>VLOOKUP($B21,Customers[],MATCH(T$1,Customers[#Headers],0),0)</f>
        <v>Delhi</v>
      </c>
      <c r="U21" s="9" t="str">
        <f>VLOOKUP($B21,Customers[],MATCH(U$1,Customers[#Headers],0),0)</f>
        <v>Delhi</v>
      </c>
      <c r="V21" s="9">
        <f>VLOOKUP($B21,Customers[],MATCH(V$1,Customers[#Headers],0),0)</f>
        <v>286823</v>
      </c>
      <c r="W21" s="9" t="str">
        <f>VLOOKUP($B21,Customers[],MATCH(W$1,Customers[#Headers],0),0)</f>
        <v>Male</v>
      </c>
      <c r="X21" s="9">
        <f>VLOOKUP($B21,Customers[],MATCH(X$1,Customers[#Headers],0),0)</f>
        <v>21834</v>
      </c>
      <c r="Y21" s="9">
        <f>VLOOKUP($B21,Customers[],MATCH(Y$1,Customers[#Headers],0),0)</f>
        <v>44098</v>
      </c>
      <c r="Z21" s="9" t="str">
        <f>VLOOKUP($B21,Customers[],MATCH(Z$1,Customers[#Headers],0),0)</f>
        <v>Home Appliance</v>
      </c>
      <c r="AA21" s="9">
        <f>VLOOKUP($B21,Customers[],MATCH(AA$1,Customers[#Headers],0),0)</f>
        <v>2168</v>
      </c>
      <c r="AB21" s="9" t="str">
        <f>VLOOKUP($B21,Customers[],MATCH(AB$1,Customers[#Headers],0),0)</f>
        <v>Married</v>
      </c>
      <c r="AC21" s="9" t="str">
        <f>VLOOKUP($B21,Customers[],MATCH(AC$1,Customers[#Headers],0),0)</f>
        <v>Engineer</v>
      </c>
      <c r="AD21" s="9">
        <f>VLOOKUP($B21,Customers[],MATCH(AD$1,Customers[#Headers],0),0)</f>
        <v>1382729</v>
      </c>
      <c r="AE21" s="9" t="str">
        <f t="shared" si="1"/>
        <v>P199</v>
      </c>
      <c r="AF21" s="9" t="str">
        <f>VLOOKUP($AE21,products[],MATCH(AF$1,products[#Headers],0),0)</f>
        <v>Natus TV</v>
      </c>
      <c r="AG21" s="9" t="str">
        <f>VLOOKUP($AE21,products[],MATCH(AG$1,products[#Headers],0),0)</f>
        <v>Electronics</v>
      </c>
      <c r="AH21" s="9" t="str">
        <f>VLOOKUP($AE21,products[],MATCH(AH$1,products[#Headers],0),0)</f>
        <v>Organic</v>
      </c>
      <c r="AI21" s="9" t="str">
        <f>VLOOKUP($AE21,products[],MATCH(AI$1,products[#Headers],0),0)</f>
        <v>Yadav PLC</v>
      </c>
      <c r="AJ21" s="9">
        <f>VLOOKUP($AE21,products[],MATCH(AJ$1,products[#Headers],0),0)</f>
        <v>20556</v>
      </c>
      <c r="AK21" s="9">
        <f>VLOOKUP($AE21,products[],MATCH(AK$1,products[#Headers],0),0)</f>
        <v>14</v>
      </c>
      <c r="AL21" s="9">
        <f>VLOOKUP($AE21,products[],MATCH(AL$1,products[#Headers],0),0)</f>
        <v>168</v>
      </c>
      <c r="AM21" s="9">
        <f>VLOOKUP($AE21,products[],MATCH(AM$1,products[#Headers],0),0)</f>
        <v>12</v>
      </c>
      <c r="AN21" s="9" t="str">
        <f>VLOOKUP($AE21,products[],MATCH(AN$1,products[#Headers],0),0)</f>
        <v>Vietnam</v>
      </c>
      <c r="AO21" s="9" t="str">
        <f>VLOOKUP($AE21,products[],MATCH(AO$1,products[#Headers],0),0)</f>
        <v>Yes</v>
      </c>
      <c r="AP21" s="9">
        <f>VLOOKUP($AE21,products[],MATCH(AP$1,products[#Headers],0),0)</f>
        <v>3.4</v>
      </c>
      <c r="AQ21" s="9">
        <f>VLOOKUP($AE21,products[],MATCH(AQ$1,products[#Headers],0),0)</f>
        <v>45715</v>
      </c>
      <c r="AR21" s="9" t="str">
        <f>VLOOKUP($AE21,products[],MATCH(AR$1,products[#Headers],0),0)</f>
        <v>No</v>
      </c>
      <c r="AS21" s="9">
        <f>VLOOKUP($AE21,products[],MATCH(AS$1,products[#Headers],0),0)</f>
        <v>2293</v>
      </c>
      <c r="AT21" s="9">
        <f>VLOOKUP($AE21,products[],MATCH(AT$1,products[#Headers],0),0)</f>
        <v>34</v>
      </c>
      <c r="AU21" s="9">
        <f t="shared" si="2"/>
        <v>34</v>
      </c>
      <c r="AV21" s="9" t="str">
        <f>IFERROR(VLOOKUP($AU21,stores[],MATCH(AV$1,stores[#Headers],0),0),"")</f>
        <v>S034</v>
      </c>
      <c r="AW21" s="9" t="str">
        <f>IFERROR(VLOOKUP($AU21,stores[],MATCH(AW$1,stores[#Headers],0),0),"")</f>
        <v>Naidu PLC Mart</v>
      </c>
      <c r="AX21" s="9" t="str">
        <f>IFERROR(VLOOKUP($AU21,stores[],MATCH(AX$1,stores[#Headers],0),0),"")</f>
        <v>Jaipur</v>
      </c>
      <c r="AY21" s="9" t="str">
        <f>IFERROR(VLOOKUP($AU21,stores[],MATCH(AY$1,stores[#Headers],0),0),"")</f>
        <v>Rajasthan</v>
      </c>
      <c r="AZ21" s="9">
        <f>IFERROR(VLOOKUP($AU21,stores[],MATCH(AZ$1,stores[#Headers],0),0),"")</f>
        <v>947985</v>
      </c>
      <c r="BA21" s="9" t="str">
        <f>IFERROR(VLOOKUP($AU21,stores[],MATCH(BA$1,stores[#Headers],0),0),"")</f>
        <v>Eesha Vora</v>
      </c>
      <c r="BB21" s="9">
        <f>IFERROR(VLOOKUP($AU21,stores[],MATCH(BB$1,stores[#Headers],0),0),"")</f>
        <v>2018</v>
      </c>
      <c r="BC21" s="9">
        <f>IFERROR(VLOOKUP($AU21,stores[],MATCH(BC$1,stores[#Headers],0),0),"")</f>
        <v>86</v>
      </c>
      <c r="BD21" s="9">
        <f>IFERROR(VLOOKUP($AU21,stores[],MATCH(BD$1,stores[#Headers],0),0),"")</f>
        <v>3166</v>
      </c>
      <c r="BE21" s="9">
        <f>IFERROR(VLOOKUP($AU21,stores[],MATCH(BE$1,stores[#Headers],0),0),"")</f>
        <v>3.6</v>
      </c>
      <c r="BF21" s="9" t="str">
        <f>IFERROR(VLOOKUP($AU21,stores[],MATCH(BF$1,stores[#Headers],0),0),"")</f>
        <v>No</v>
      </c>
      <c r="BG21" s="9">
        <f>IFERROR(VLOOKUP($AU21,stores[],MATCH(BG$1,stores[#Headers],0),0),"")</f>
        <v>2454</v>
      </c>
      <c r="BH21" s="9" t="str">
        <f>IFERROR(VLOOKUP($AU21,stores[],MATCH(BH$1,stores[#Headers],0),0),"")</f>
        <v>Retail</v>
      </c>
      <c r="BI21" s="9">
        <f>IFERROR(VLOOKUP($AU21,stores[],MATCH(BI$1,stores[#Headers],0),0),"")</f>
        <v>912818268861</v>
      </c>
      <c r="BJ21" s="9" t="str">
        <f>IFERROR(VLOOKUP($AU21,stores[],MATCH(BJ$1,stores[#Headers],0),0),"")</f>
        <v>timothy35@patel-memon.com</v>
      </c>
    </row>
    <row r="22" spans="1:62" x14ac:dyDescent="0.3">
      <c r="A22" s="9" t="str">
        <v>O1021</v>
      </c>
      <c r="B22" s="9" t="str">
        <v>C039</v>
      </c>
      <c r="C22" s="9" t="str">
        <v>P199</v>
      </c>
      <c r="D22" s="9">
        <v>45538</v>
      </c>
      <c r="E22" s="9">
        <v>3</v>
      </c>
      <c r="F22" s="9">
        <v>20556</v>
      </c>
      <c r="G22" s="9">
        <v>41112</v>
      </c>
      <c r="H22" s="9">
        <v>14</v>
      </c>
      <c r="I22" s="9" t="str">
        <v>Net Banking</v>
      </c>
      <c r="J22" s="9" t="str">
        <v>Pending</v>
      </c>
      <c r="K22" s="9">
        <v>45861</v>
      </c>
      <c r="L22" s="9" t="str">
        <v>No</v>
      </c>
      <c r="M22" s="9">
        <v>178</v>
      </c>
      <c r="N22" s="9" t="str">
        <v>No</v>
      </c>
      <c r="O22" s="9" t="str">
        <v>No</v>
      </c>
      <c r="P22" s="9" t="str">
        <f t="shared" si="0"/>
        <v>C039</v>
      </c>
      <c r="Q22" s="9" t="str">
        <f>VLOOKUP($B22,Customers[],MATCH(Q$1,Customers[#Headers],0),0)</f>
        <v>Chakradhar Nair</v>
      </c>
      <c r="R22" s="9" t="str">
        <f>VLOOKUP($B22,Customers[],MATCH(R$1,Customers[#Headers],0),0)</f>
        <v>memonjagrati@example.com</v>
      </c>
      <c r="S22" s="9">
        <f>VLOOKUP($B22,Customers[],MATCH(S$1,Customers[#Headers],0),0)</f>
        <v>2386922219</v>
      </c>
      <c r="T22" s="9" t="str">
        <f>VLOOKUP($B22,Customers[],MATCH(T$1,Customers[#Headers],0),0)</f>
        <v>Pune</v>
      </c>
      <c r="U22" s="9" t="str">
        <f>VLOOKUP($B22,Customers[],MATCH(U$1,Customers[#Headers],0),0)</f>
        <v>Maharashtra</v>
      </c>
      <c r="V22" s="9">
        <f>VLOOKUP($B22,Customers[],MATCH(V$1,Customers[#Headers],0),0)</f>
        <v>937923</v>
      </c>
      <c r="W22" s="9" t="str">
        <f>VLOOKUP($B22,Customers[],MATCH(W$1,Customers[#Headers],0),0)</f>
        <v>Male</v>
      </c>
      <c r="X22" s="9">
        <f>VLOOKUP($B22,Customers[],MATCH(X$1,Customers[#Headers],0),0)</f>
        <v>33209</v>
      </c>
      <c r="Y22" s="9">
        <f>VLOOKUP($B22,Customers[],MATCH(Y$1,Customers[#Headers],0),0)</f>
        <v>44817</v>
      </c>
      <c r="Z22" s="9" t="str">
        <f>VLOOKUP($B22,Customers[],MATCH(Z$1,Customers[#Headers],0),0)</f>
        <v>Electronics</v>
      </c>
      <c r="AA22" s="9">
        <f>VLOOKUP($B22,Customers[],MATCH(AA$1,Customers[#Headers],0),0)</f>
        <v>8420</v>
      </c>
      <c r="AB22" s="9" t="str">
        <f>VLOOKUP($B22,Customers[],MATCH(AB$1,Customers[#Headers],0),0)</f>
        <v>Single</v>
      </c>
      <c r="AC22" s="9" t="str">
        <f>VLOOKUP($B22,Customers[],MATCH(AC$1,Customers[#Headers],0),0)</f>
        <v>Doctor</v>
      </c>
      <c r="AD22" s="9">
        <f>VLOOKUP($B22,Customers[],MATCH(AD$1,Customers[#Headers],0),0)</f>
        <v>343699</v>
      </c>
      <c r="AE22" s="9" t="str">
        <f t="shared" si="1"/>
        <v>P199</v>
      </c>
      <c r="AF22" s="9" t="str">
        <f>VLOOKUP($AE22,products[],MATCH(AF$1,products[#Headers],0),0)</f>
        <v>Natus TV</v>
      </c>
      <c r="AG22" s="9" t="str">
        <f>VLOOKUP($AE22,products[],MATCH(AG$1,products[#Headers],0),0)</f>
        <v>Electronics</v>
      </c>
      <c r="AH22" s="9" t="str">
        <f>VLOOKUP($AE22,products[],MATCH(AH$1,products[#Headers],0),0)</f>
        <v>Organic</v>
      </c>
      <c r="AI22" s="9" t="str">
        <f>VLOOKUP($AE22,products[],MATCH(AI$1,products[#Headers],0),0)</f>
        <v>Yadav PLC</v>
      </c>
      <c r="AJ22" s="9">
        <f>VLOOKUP($AE22,products[],MATCH(AJ$1,products[#Headers],0),0)</f>
        <v>20556</v>
      </c>
      <c r="AK22" s="9">
        <f>VLOOKUP($AE22,products[],MATCH(AK$1,products[#Headers],0),0)</f>
        <v>14</v>
      </c>
      <c r="AL22" s="9">
        <f>VLOOKUP($AE22,products[],MATCH(AL$1,products[#Headers],0),0)</f>
        <v>168</v>
      </c>
      <c r="AM22" s="9">
        <f>VLOOKUP($AE22,products[],MATCH(AM$1,products[#Headers],0),0)</f>
        <v>12</v>
      </c>
      <c r="AN22" s="9" t="str">
        <f>VLOOKUP($AE22,products[],MATCH(AN$1,products[#Headers],0),0)</f>
        <v>Vietnam</v>
      </c>
      <c r="AO22" s="9" t="str">
        <f>VLOOKUP($AE22,products[],MATCH(AO$1,products[#Headers],0),0)</f>
        <v>Yes</v>
      </c>
      <c r="AP22" s="9">
        <f>VLOOKUP($AE22,products[],MATCH(AP$1,products[#Headers],0),0)</f>
        <v>3.4</v>
      </c>
      <c r="AQ22" s="9">
        <f>VLOOKUP($AE22,products[],MATCH(AQ$1,products[#Headers],0),0)</f>
        <v>45715</v>
      </c>
      <c r="AR22" s="9" t="str">
        <f>VLOOKUP($AE22,products[],MATCH(AR$1,products[#Headers],0),0)</f>
        <v>No</v>
      </c>
      <c r="AS22" s="9">
        <f>VLOOKUP($AE22,products[],MATCH(AS$1,products[#Headers],0),0)</f>
        <v>2293</v>
      </c>
      <c r="AT22" s="9">
        <f>VLOOKUP($AE22,products[],MATCH(AT$1,products[#Headers],0),0)</f>
        <v>34</v>
      </c>
      <c r="AU22" s="9">
        <f t="shared" si="2"/>
        <v>34</v>
      </c>
      <c r="AV22" s="9" t="str">
        <f>IFERROR(VLOOKUP($AU22,stores[],MATCH(AV$1,stores[#Headers],0),0),"")</f>
        <v>S034</v>
      </c>
      <c r="AW22" s="9" t="str">
        <f>IFERROR(VLOOKUP($AU22,stores[],MATCH(AW$1,stores[#Headers],0),0),"")</f>
        <v>Naidu PLC Mart</v>
      </c>
      <c r="AX22" s="9" t="str">
        <f>IFERROR(VLOOKUP($AU22,stores[],MATCH(AX$1,stores[#Headers],0),0),"")</f>
        <v>Jaipur</v>
      </c>
      <c r="AY22" s="9" t="str">
        <f>IFERROR(VLOOKUP($AU22,stores[],MATCH(AY$1,stores[#Headers],0),0),"")</f>
        <v>Rajasthan</v>
      </c>
      <c r="AZ22" s="9">
        <f>IFERROR(VLOOKUP($AU22,stores[],MATCH(AZ$1,stores[#Headers],0),0),"")</f>
        <v>947985</v>
      </c>
      <c r="BA22" s="9" t="str">
        <f>IFERROR(VLOOKUP($AU22,stores[],MATCH(BA$1,stores[#Headers],0),0),"")</f>
        <v>Eesha Vora</v>
      </c>
      <c r="BB22" s="9">
        <f>IFERROR(VLOOKUP($AU22,stores[],MATCH(BB$1,stores[#Headers],0),0),"")</f>
        <v>2018</v>
      </c>
      <c r="BC22" s="9">
        <f>IFERROR(VLOOKUP($AU22,stores[],MATCH(BC$1,stores[#Headers],0),0),"")</f>
        <v>86</v>
      </c>
      <c r="BD22" s="9">
        <f>IFERROR(VLOOKUP($AU22,stores[],MATCH(BD$1,stores[#Headers],0),0),"")</f>
        <v>3166</v>
      </c>
      <c r="BE22" s="9">
        <f>IFERROR(VLOOKUP($AU22,stores[],MATCH(BE$1,stores[#Headers],0),0),"")</f>
        <v>3.6</v>
      </c>
      <c r="BF22" s="9" t="str">
        <f>IFERROR(VLOOKUP($AU22,stores[],MATCH(BF$1,stores[#Headers],0),0),"")</f>
        <v>No</v>
      </c>
      <c r="BG22" s="9">
        <f>IFERROR(VLOOKUP($AU22,stores[],MATCH(BG$1,stores[#Headers],0),0),"")</f>
        <v>2454</v>
      </c>
      <c r="BH22" s="9" t="str">
        <f>IFERROR(VLOOKUP($AU22,stores[],MATCH(BH$1,stores[#Headers],0),0),"")</f>
        <v>Retail</v>
      </c>
      <c r="BI22" s="9">
        <f>IFERROR(VLOOKUP($AU22,stores[],MATCH(BI$1,stores[#Headers],0),0),"")</f>
        <v>912818268861</v>
      </c>
      <c r="BJ22" s="9" t="str">
        <f>IFERROR(VLOOKUP($AU22,stores[],MATCH(BJ$1,stores[#Headers],0),0),"")</f>
        <v>timothy35@patel-memon.com</v>
      </c>
    </row>
    <row r="23" spans="1:62" x14ac:dyDescent="0.3">
      <c r="A23" s="9" t="str">
        <v>O1022</v>
      </c>
      <c r="B23" s="9" t="str">
        <v>C016</v>
      </c>
      <c r="C23" s="9" t="str">
        <v>P174</v>
      </c>
      <c r="D23" s="9">
        <v>45773</v>
      </c>
      <c r="E23" s="9">
        <v>5</v>
      </c>
      <c r="F23" s="9">
        <v>31171</v>
      </c>
      <c r="G23" s="9">
        <v>124684</v>
      </c>
      <c r="H23" s="9">
        <v>22</v>
      </c>
      <c r="I23" s="9" t="str">
        <v>Net Banking</v>
      </c>
      <c r="J23" s="9" t="str">
        <v>Pending</v>
      </c>
      <c r="K23" s="9">
        <v>45857</v>
      </c>
      <c r="L23" s="9" t="str">
        <v>Yes</v>
      </c>
      <c r="M23" s="9">
        <v>148</v>
      </c>
      <c r="N23" s="9" t="str">
        <v>Yes</v>
      </c>
      <c r="O23" s="9" t="str">
        <v>No</v>
      </c>
      <c r="P23" s="9" t="str">
        <f t="shared" si="0"/>
        <v>C016</v>
      </c>
      <c r="Q23" s="9" t="str">
        <f>VLOOKUP($B23,Customers[],MATCH(Q$1,Customers[#Headers],0),0)</f>
        <v>Reyansh Rastogi</v>
      </c>
      <c r="R23" s="9" t="str">
        <f>VLOOKUP($B23,Customers[],MATCH(R$1,Customers[#Headers],0),0)</f>
        <v>arya14@example.com</v>
      </c>
      <c r="S23" s="9">
        <f>VLOOKUP($B23,Customers[],MATCH(S$1,Customers[#Headers],0),0)</f>
        <v>8685014294</v>
      </c>
      <c r="T23" s="9" t="str">
        <f>VLOOKUP($B23,Customers[],MATCH(T$1,Customers[#Headers],0),0)</f>
        <v>Delhi</v>
      </c>
      <c r="U23" s="9" t="str">
        <f>VLOOKUP($B23,Customers[],MATCH(U$1,Customers[#Headers],0),0)</f>
        <v>Delhi</v>
      </c>
      <c r="V23" s="9">
        <f>VLOOKUP($B23,Customers[],MATCH(V$1,Customers[#Headers],0),0)</f>
        <v>196556</v>
      </c>
      <c r="W23" s="9" t="str">
        <f>VLOOKUP($B23,Customers[],MATCH(W$1,Customers[#Headers],0),0)</f>
        <v>Male</v>
      </c>
      <c r="X23" s="9">
        <f>VLOOKUP($B23,Customers[],MATCH(X$1,Customers[#Headers],0),0)</f>
        <v>36815</v>
      </c>
      <c r="Y23" s="9">
        <f>VLOOKUP($B23,Customers[],MATCH(Y$1,Customers[#Headers],0),0)</f>
        <v>45616</v>
      </c>
      <c r="Z23" s="9" t="str">
        <f>VLOOKUP($B23,Customers[],MATCH(Z$1,Customers[#Headers],0),0)</f>
        <v>Home Appliance</v>
      </c>
      <c r="AA23" s="9">
        <f>VLOOKUP($B23,Customers[],MATCH(AA$1,Customers[#Headers],0),0)</f>
        <v>2721</v>
      </c>
      <c r="AB23" s="9" t="str">
        <f>VLOOKUP($B23,Customers[],MATCH(AB$1,Customers[#Headers],0),0)</f>
        <v>Married</v>
      </c>
      <c r="AC23" s="9" t="str">
        <f>VLOOKUP($B23,Customers[],MATCH(AC$1,Customers[#Headers],0),0)</f>
        <v>Student</v>
      </c>
      <c r="AD23" s="9">
        <f>VLOOKUP($B23,Customers[],MATCH(AD$1,Customers[#Headers],0),0)</f>
        <v>333227</v>
      </c>
      <c r="AE23" s="9" t="str">
        <f t="shared" si="1"/>
        <v>P174</v>
      </c>
      <c r="AF23" s="9" t="str">
        <f>VLOOKUP($AE23,products[],MATCH(AF$1,products[#Headers],0),0)</f>
        <v>Voluptas Laptop</v>
      </c>
      <c r="AG23" s="9" t="str">
        <f>VLOOKUP($AE23,products[],MATCH(AG$1,products[#Headers],0),0)</f>
        <v>Fashion</v>
      </c>
      <c r="AH23" s="9" t="str">
        <f>VLOOKUP($AE23,products[],MATCH(AH$1,products[#Headers],0),0)</f>
        <v>Android</v>
      </c>
      <c r="AI23" s="9" t="str">
        <f>VLOOKUP($AE23,products[],MATCH(AI$1,products[#Headers],0),0)</f>
        <v>Mittal and Sons</v>
      </c>
      <c r="AJ23" s="9">
        <f>VLOOKUP($AE23,products[],MATCH(AJ$1,products[#Headers],0),0)</f>
        <v>31171</v>
      </c>
      <c r="AK23" s="9">
        <f>VLOOKUP($AE23,products[],MATCH(AK$1,products[#Headers],0),0)</f>
        <v>22</v>
      </c>
      <c r="AL23" s="9">
        <f>VLOOKUP($AE23,products[],MATCH(AL$1,products[#Headers],0),0)</f>
        <v>244</v>
      </c>
      <c r="AM23" s="9">
        <f>VLOOKUP($AE23,products[],MATCH(AM$1,products[#Headers],0),0)</f>
        <v>24</v>
      </c>
      <c r="AN23" s="9" t="str">
        <f>VLOOKUP($AE23,products[],MATCH(AN$1,products[#Headers],0),0)</f>
        <v>Japan</v>
      </c>
      <c r="AO23" s="9" t="str">
        <f>VLOOKUP($AE23,products[],MATCH(AO$1,products[#Headers],0),0)</f>
        <v>Yes</v>
      </c>
      <c r="AP23" s="9">
        <f>VLOOKUP($AE23,products[],MATCH(AP$1,products[#Headers],0),0)</f>
        <v>3.4</v>
      </c>
      <c r="AQ23" s="9">
        <f>VLOOKUP($AE23,products[],MATCH(AQ$1,products[#Headers],0),0)</f>
        <v>45184</v>
      </c>
      <c r="AR23" s="9" t="str">
        <f>VLOOKUP($AE23,products[],MATCH(AR$1,products[#Headers],0),0)</f>
        <v>No</v>
      </c>
      <c r="AS23" s="9">
        <f>VLOOKUP($AE23,products[],MATCH(AS$1,products[#Headers],0),0)</f>
        <v>8565</v>
      </c>
      <c r="AT23" s="9">
        <f>VLOOKUP($AE23,products[],MATCH(AT$1,products[#Headers],0),0)</f>
        <v>194</v>
      </c>
      <c r="AU23" s="9">
        <f t="shared" si="2"/>
        <v>194</v>
      </c>
      <c r="AV23" s="9" t="str">
        <f>IFERROR(VLOOKUP($AU23,stores[],MATCH(AV$1,stores[#Headers],0),0),"")</f>
        <v/>
      </c>
      <c r="AW23" s="9" t="str">
        <f>IFERROR(VLOOKUP($AU23,stores[],MATCH(AW$1,stores[#Headers],0),0),"")</f>
        <v/>
      </c>
      <c r="AX23" s="9" t="str">
        <f>IFERROR(VLOOKUP($AU23,stores[],MATCH(AX$1,stores[#Headers],0),0),"")</f>
        <v/>
      </c>
      <c r="AY23" s="9" t="str">
        <f>IFERROR(VLOOKUP($AU23,stores[],MATCH(AY$1,stores[#Headers],0),0),"")</f>
        <v/>
      </c>
      <c r="AZ23" s="9" t="str">
        <f>IFERROR(VLOOKUP($AU23,stores[],MATCH(AZ$1,stores[#Headers],0),0),"")</f>
        <v/>
      </c>
      <c r="BA23" s="9" t="str">
        <f>IFERROR(VLOOKUP($AU23,stores[],MATCH(BA$1,stores[#Headers],0),0),"")</f>
        <v/>
      </c>
      <c r="BB23" s="9" t="str">
        <f>IFERROR(VLOOKUP($AU23,stores[],MATCH(BB$1,stores[#Headers],0),0),"")</f>
        <v/>
      </c>
      <c r="BC23" s="9" t="str">
        <f>IFERROR(VLOOKUP($AU23,stores[],MATCH(BC$1,stores[#Headers],0),0),"")</f>
        <v/>
      </c>
      <c r="BD23" s="9" t="str">
        <f>IFERROR(VLOOKUP($AU23,stores[],MATCH(BD$1,stores[#Headers],0),0),"")</f>
        <v/>
      </c>
      <c r="BE23" s="9" t="str">
        <f>IFERROR(VLOOKUP($AU23,stores[],MATCH(BE$1,stores[#Headers],0),0),"")</f>
        <v/>
      </c>
      <c r="BF23" s="9" t="str">
        <f>IFERROR(VLOOKUP($AU23,stores[],MATCH(BF$1,stores[#Headers],0),0),"")</f>
        <v/>
      </c>
      <c r="BG23" s="9" t="str">
        <f>IFERROR(VLOOKUP($AU23,stores[],MATCH(BG$1,stores[#Headers],0),0),"")</f>
        <v/>
      </c>
      <c r="BH23" s="9" t="str">
        <f>IFERROR(VLOOKUP($AU23,stores[],MATCH(BH$1,stores[#Headers],0),0),"")</f>
        <v/>
      </c>
      <c r="BI23" s="9" t="str">
        <f>IFERROR(VLOOKUP($AU23,stores[],MATCH(BI$1,stores[#Headers],0),0),"")</f>
        <v/>
      </c>
      <c r="BJ23" s="9" t="str">
        <f>IFERROR(VLOOKUP($AU23,stores[],MATCH(BJ$1,stores[#Headers],0),0),"")</f>
        <v/>
      </c>
    </row>
    <row r="24" spans="1:62" x14ac:dyDescent="0.3">
      <c r="A24" s="9" t="str">
        <v>O1023</v>
      </c>
      <c r="B24" s="9" t="str">
        <v>C092</v>
      </c>
      <c r="C24" s="9" t="str">
        <v>P111</v>
      </c>
      <c r="D24" s="9">
        <v>45788</v>
      </c>
      <c r="E24" s="9">
        <v>3</v>
      </c>
      <c r="F24" s="9">
        <v>90766</v>
      </c>
      <c r="G24" s="9">
        <v>363064</v>
      </c>
      <c r="H24" s="9">
        <v>14</v>
      </c>
      <c r="I24" s="9" t="str">
        <v>UPI</v>
      </c>
      <c r="J24" s="9" t="str">
        <v>Cancelled</v>
      </c>
      <c r="K24" s="9">
        <v>45855</v>
      </c>
      <c r="L24" s="9" t="str">
        <v>Yes</v>
      </c>
      <c r="M24" s="9">
        <v>103</v>
      </c>
      <c r="N24" s="9" t="str">
        <v>No</v>
      </c>
      <c r="O24" s="9" t="str">
        <v>No</v>
      </c>
      <c r="P24" s="9" t="str">
        <f t="shared" si="0"/>
        <v>C092</v>
      </c>
      <c r="Q24" s="9" t="str">
        <f>VLOOKUP($B24,Customers[],MATCH(Q$1,Customers[#Headers],0),0)</f>
        <v>Ranveer Dalal</v>
      </c>
      <c r="R24" s="9" t="str">
        <f>VLOOKUP($B24,Customers[],MATCH(R$1,Customers[#Headers],0),0)</f>
        <v>skibe@example.net</v>
      </c>
      <c r="S24" s="9">
        <f>VLOOKUP($B24,Customers[],MATCH(S$1,Customers[#Headers],0),0)</f>
        <v>3638546785</v>
      </c>
      <c r="T24" s="9" t="str">
        <f>VLOOKUP($B24,Customers[],MATCH(T$1,Customers[#Headers],0),0)</f>
        <v>Pune</v>
      </c>
      <c r="U24" s="9" t="str">
        <f>VLOOKUP($B24,Customers[],MATCH(U$1,Customers[#Headers],0),0)</f>
        <v>Maharashtra</v>
      </c>
      <c r="V24" s="9">
        <f>VLOOKUP($B24,Customers[],MATCH(V$1,Customers[#Headers],0),0)</f>
        <v>458771</v>
      </c>
      <c r="W24" s="9" t="str">
        <f>VLOOKUP($B24,Customers[],MATCH(W$1,Customers[#Headers],0),0)</f>
        <v>Female</v>
      </c>
      <c r="X24" s="9">
        <f>VLOOKUP($B24,Customers[],MATCH(X$1,Customers[#Headers],0),0)</f>
        <v>33417</v>
      </c>
      <c r="Y24" s="9">
        <f>VLOOKUP($B24,Customers[],MATCH(Y$1,Customers[#Headers],0),0)</f>
        <v>45022</v>
      </c>
      <c r="Z24" s="9" t="str">
        <f>VLOOKUP($B24,Customers[],MATCH(Z$1,Customers[#Headers],0),0)</f>
        <v>Electronics</v>
      </c>
      <c r="AA24" s="9">
        <f>VLOOKUP($B24,Customers[],MATCH(AA$1,Customers[#Headers],0),0)</f>
        <v>6982</v>
      </c>
      <c r="AB24" s="9" t="str">
        <f>VLOOKUP($B24,Customers[],MATCH(AB$1,Customers[#Headers],0),0)</f>
        <v>Married</v>
      </c>
      <c r="AC24" s="9" t="str">
        <f>VLOOKUP($B24,Customers[],MATCH(AC$1,Customers[#Headers],0),0)</f>
        <v>Engineer</v>
      </c>
      <c r="AD24" s="9">
        <f>VLOOKUP($B24,Customers[],MATCH(AD$1,Customers[#Headers],0),0)</f>
        <v>1109164</v>
      </c>
      <c r="AE24" s="9" t="str">
        <f t="shared" si="1"/>
        <v>P111</v>
      </c>
      <c r="AF24" s="9" t="str">
        <f>VLOOKUP($AE24,products[],MATCH(AF$1,products[#Headers],0),0)</f>
        <v>Ducimus TV</v>
      </c>
      <c r="AG24" s="9" t="str">
        <f>VLOOKUP($AE24,products[],MATCH(AG$1,products[#Headers],0),0)</f>
        <v>Grocery</v>
      </c>
      <c r="AH24" s="9" t="str">
        <f>VLOOKUP($AE24,products[],MATCH(AH$1,products[#Headers],0),0)</f>
        <v>Android</v>
      </c>
      <c r="AI24" s="9" t="str">
        <f>VLOOKUP($AE24,products[],MATCH(AI$1,products[#Headers],0),0)</f>
        <v>Bala, Shenoy and Kadakia</v>
      </c>
      <c r="AJ24" s="9">
        <f>VLOOKUP($AE24,products[],MATCH(AJ$1,products[#Headers],0),0)</f>
        <v>90766</v>
      </c>
      <c r="AK24" s="9">
        <f>VLOOKUP($AE24,products[],MATCH(AK$1,products[#Headers],0),0)</f>
        <v>14</v>
      </c>
      <c r="AL24" s="9">
        <f>VLOOKUP($AE24,products[],MATCH(AL$1,products[#Headers],0),0)</f>
        <v>716</v>
      </c>
      <c r="AM24" s="9">
        <f>VLOOKUP($AE24,products[],MATCH(AM$1,products[#Headers],0),0)</f>
        <v>36</v>
      </c>
      <c r="AN24" s="9" t="str">
        <f>VLOOKUP($AE24,products[],MATCH(AN$1,products[#Headers],0),0)</f>
        <v>Vietnam</v>
      </c>
      <c r="AO24" s="9" t="str">
        <f>VLOOKUP($AE24,products[],MATCH(AO$1,products[#Headers],0),0)</f>
        <v>No</v>
      </c>
      <c r="AP24" s="9">
        <f>VLOOKUP($AE24,products[],MATCH(AP$1,products[#Headers],0),0)</f>
        <v>3.6</v>
      </c>
      <c r="AQ24" s="9">
        <f>VLOOKUP($AE24,products[],MATCH(AQ$1,products[#Headers],0),0)</f>
        <v>45440</v>
      </c>
      <c r="AR24" s="9" t="str">
        <f>VLOOKUP($AE24,products[],MATCH(AR$1,products[#Headers],0),0)</f>
        <v>Yes</v>
      </c>
      <c r="AS24" s="9">
        <f>VLOOKUP($AE24,products[],MATCH(AS$1,products[#Headers],0),0)</f>
        <v>8079</v>
      </c>
      <c r="AT24" s="9">
        <f>VLOOKUP($AE24,products[],MATCH(AT$1,products[#Headers],0),0)</f>
        <v>200</v>
      </c>
      <c r="AU24" s="9">
        <f t="shared" si="2"/>
        <v>200</v>
      </c>
      <c r="AV24" s="9" t="str">
        <f>IFERROR(VLOOKUP($AU24,stores[],MATCH(AV$1,stores[#Headers],0),0),"")</f>
        <v/>
      </c>
      <c r="AW24" s="9" t="str">
        <f>IFERROR(VLOOKUP($AU24,stores[],MATCH(AW$1,stores[#Headers],0),0),"")</f>
        <v/>
      </c>
      <c r="AX24" s="9" t="str">
        <f>IFERROR(VLOOKUP($AU24,stores[],MATCH(AX$1,stores[#Headers],0),0),"")</f>
        <v/>
      </c>
      <c r="AY24" s="9" t="str">
        <f>IFERROR(VLOOKUP($AU24,stores[],MATCH(AY$1,stores[#Headers],0),0),"")</f>
        <v/>
      </c>
      <c r="AZ24" s="9" t="str">
        <f>IFERROR(VLOOKUP($AU24,stores[],MATCH(AZ$1,stores[#Headers],0),0),"")</f>
        <v/>
      </c>
      <c r="BA24" s="9" t="str">
        <f>IFERROR(VLOOKUP($AU24,stores[],MATCH(BA$1,stores[#Headers],0),0),"")</f>
        <v/>
      </c>
      <c r="BB24" s="9" t="str">
        <f>IFERROR(VLOOKUP($AU24,stores[],MATCH(BB$1,stores[#Headers],0),0),"")</f>
        <v/>
      </c>
      <c r="BC24" s="9" t="str">
        <f>IFERROR(VLOOKUP($AU24,stores[],MATCH(BC$1,stores[#Headers],0),0),"")</f>
        <v/>
      </c>
      <c r="BD24" s="9" t="str">
        <f>IFERROR(VLOOKUP($AU24,stores[],MATCH(BD$1,stores[#Headers],0),0),"")</f>
        <v/>
      </c>
      <c r="BE24" s="9" t="str">
        <f>IFERROR(VLOOKUP($AU24,stores[],MATCH(BE$1,stores[#Headers],0),0),"")</f>
        <v/>
      </c>
      <c r="BF24" s="9" t="str">
        <f>IFERROR(VLOOKUP($AU24,stores[],MATCH(BF$1,stores[#Headers],0),0),"")</f>
        <v/>
      </c>
      <c r="BG24" s="9" t="str">
        <f>IFERROR(VLOOKUP($AU24,stores[],MATCH(BG$1,stores[#Headers],0),0),"")</f>
        <v/>
      </c>
      <c r="BH24" s="9" t="str">
        <f>IFERROR(VLOOKUP($AU24,stores[],MATCH(BH$1,stores[#Headers],0),0),"")</f>
        <v/>
      </c>
      <c r="BI24" s="9" t="str">
        <f>IFERROR(VLOOKUP($AU24,stores[],MATCH(BI$1,stores[#Headers],0),0),"")</f>
        <v/>
      </c>
      <c r="BJ24" s="9" t="str">
        <f>IFERROR(VLOOKUP($AU24,stores[],MATCH(BJ$1,stores[#Headers],0),0),"")</f>
        <v/>
      </c>
    </row>
    <row r="25" spans="1:62" x14ac:dyDescent="0.3">
      <c r="A25" s="9" t="str">
        <v>O1024</v>
      </c>
      <c r="B25" s="9" t="str">
        <v>C018</v>
      </c>
      <c r="C25" s="9" t="str">
        <v>P114</v>
      </c>
      <c r="D25" s="9">
        <v>45619</v>
      </c>
      <c r="E25" s="9">
        <v>5</v>
      </c>
      <c r="F25" s="9">
        <v>54455</v>
      </c>
      <c r="G25" s="9">
        <v>272275</v>
      </c>
      <c r="H25" s="9">
        <v>27</v>
      </c>
      <c r="I25" s="9" t="str">
        <v>Debit Card</v>
      </c>
      <c r="J25" s="9" t="str">
        <v>Shipped</v>
      </c>
      <c r="K25" s="9">
        <v>45865</v>
      </c>
      <c r="L25" s="9" t="str">
        <v>Yes</v>
      </c>
      <c r="M25" s="9">
        <v>342</v>
      </c>
      <c r="N25" s="9" t="str">
        <v>Yes</v>
      </c>
      <c r="O25" s="9" t="str">
        <v>Yes</v>
      </c>
      <c r="P25" s="9" t="str">
        <f t="shared" si="0"/>
        <v>C018</v>
      </c>
      <c r="Q25" s="9" t="str">
        <f>VLOOKUP($B25,Customers[],MATCH(Q$1,Customers[#Headers],0),0)</f>
        <v>Owen Mitra</v>
      </c>
      <c r="R25" s="9" t="str">
        <f>VLOOKUP($B25,Customers[],MATCH(R$1,Customers[#Headers],0),0)</f>
        <v>tacharya@example.com</v>
      </c>
      <c r="S25" s="9">
        <f>VLOOKUP($B25,Customers[],MATCH(S$1,Customers[#Headers],0),0)</f>
        <v>916995777387</v>
      </c>
      <c r="T25" s="9" t="str">
        <f>VLOOKUP($B25,Customers[],MATCH(T$1,Customers[#Headers],0),0)</f>
        <v>Mumbai</v>
      </c>
      <c r="U25" s="9" t="str">
        <f>VLOOKUP($B25,Customers[],MATCH(U$1,Customers[#Headers],0),0)</f>
        <v>Maharashtra</v>
      </c>
      <c r="V25" s="9">
        <f>VLOOKUP($B25,Customers[],MATCH(V$1,Customers[#Headers],0),0)</f>
        <v>148951</v>
      </c>
      <c r="W25" s="9" t="str">
        <f>VLOOKUP($B25,Customers[],MATCH(W$1,Customers[#Headers],0),0)</f>
        <v>Female</v>
      </c>
      <c r="X25" s="9">
        <f>VLOOKUP($B25,Customers[],MATCH(X$1,Customers[#Headers],0),0)</f>
        <v>27585</v>
      </c>
      <c r="Y25" s="9">
        <f>VLOOKUP($B25,Customers[],MATCH(Y$1,Customers[#Headers],0),0)</f>
        <v>44992</v>
      </c>
      <c r="Z25" s="9" t="str">
        <f>VLOOKUP($B25,Customers[],MATCH(Z$1,Customers[#Headers],0),0)</f>
        <v>Fashion</v>
      </c>
      <c r="AA25" s="9">
        <f>VLOOKUP($B25,Customers[],MATCH(AA$1,Customers[#Headers],0),0)</f>
        <v>1927</v>
      </c>
      <c r="AB25" s="9" t="str">
        <f>VLOOKUP($B25,Customers[],MATCH(AB$1,Customers[#Headers],0),0)</f>
        <v>Married</v>
      </c>
      <c r="AC25" s="9" t="str">
        <f>VLOOKUP($B25,Customers[],MATCH(AC$1,Customers[#Headers],0),0)</f>
        <v>Business</v>
      </c>
      <c r="AD25" s="9">
        <f>VLOOKUP($B25,Customers[],MATCH(AD$1,Customers[#Headers],0),0)</f>
        <v>531680</v>
      </c>
      <c r="AE25" s="9" t="str">
        <f t="shared" si="1"/>
        <v>P114</v>
      </c>
      <c r="AF25" s="9" t="str">
        <f>VLOOKUP($AE25,products[],MATCH(AF$1,products[#Headers],0),0)</f>
        <v>Dolor Shirt</v>
      </c>
      <c r="AG25" s="9" t="str">
        <f>VLOOKUP($AE25,products[],MATCH(AG$1,products[#Headers],0),0)</f>
        <v>Electronics</v>
      </c>
      <c r="AH25" s="9" t="str">
        <f>VLOOKUP($AE25,products[],MATCH(AH$1,products[#Headers],0),0)</f>
        <v>Cotton</v>
      </c>
      <c r="AI25" s="9" t="str">
        <f>VLOOKUP($AE25,products[],MATCH(AI$1,products[#Headers],0),0)</f>
        <v>Sampath, Purohit and Borah</v>
      </c>
      <c r="AJ25" s="9">
        <f>VLOOKUP($AE25,products[],MATCH(AJ$1,products[#Headers],0),0)</f>
        <v>54455</v>
      </c>
      <c r="AK25" s="9">
        <f>VLOOKUP($AE25,products[],MATCH(AK$1,products[#Headers],0),0)</f>
        <v>27</v>
      </c>
      <c r="AL25" s="9">
        <f>VLOOKUP($AE25,products[],MATCH(AL$1,products[#Headers],0),0)</f>
        <v>507</v>
      </c>
      <c r="AM25" s="9">
        <f>VLOOKUP($AE25,products[],MATCH(AM$1,products[#Headers],0),0)</f>
        <v>24</v>
      </c>
      <c r="AN25" s="9" t="str">
        <f>VLOOKUP($AE25,products[],MATCH(AN$1,products[#Headers],0),0)</f>
        <v>Japan</v>
      </c>
      <c r="AO25" s="9" t="str">
        <f>VLOOKUP($AE25,products[],MATCH(AO$1,products[#Headers],0),0)</f>
        <v>Yes</v>
      </c>
      <c r="AP25" s="9">
        <f>VLOOKUP($AE25,products[],MATCH(AP$1,products[#Headers],0),0)</f>
        <v>3.6</v>
      </c>
      <c r="AQ25" s="9">
        <f>VLOOKUP($AE25,products[],MATCH(AQ$1,products[#Headers],0),0)</f>
        <v>45456</v>
      </c>
      <c r="AR25" s="9" t="str">
        <f>VLOOKUP($AE25,products[],MATCH(AR$1,products[#Headers],0),0)</f>
        <v>No</v>
      </c>
      <c r="AS25" s="9">
        <f>VLOOKUP($AE25,products[],MATCH(AS$1,products[#Headers],0),0)</f>
        <v>5136</v>
      </c>
      <c r="AT25" s="9">
        <f>VLOOKUP($AE25,products[],MATCH(AT$1,products[#Headers],0),0)</f>
        <v>158</v>
      </c>
      <c r="AU25" s="9">
        <f t="shared" si="2"/>
        <v>158</v>
      </c>
      <c r="AV25" s="9" t="str">
        <f>IFERROR(VLOOKUP($AU25,stores[],MATCH(AV$1,stores[#Headers],0),0),"")</f>
        <v/>
      </c>
      <c r="AW25" s="9" t="str">
        <f>IFERROR(VLOOKUP($AU25,stores[],MATCH(AW$1,stores[#Headers],0),0),"")</f>
        <v/>
      </c>
      <c r="AX25" s="9" t="str">
        <f>IFERROR(VLOOKUP($AU25,stores[],MATCH(AX$1,stores[#Headers],0),0),"")</f>
        <v/>
      </c>
      <c r="AY25" s="9" t="str">
        <f>IFERROR(VLOOKUP($AU25,stores[],MATCH(AY$1,stores[#Headers],0),0),"")</f>
        <v/>
      </c>
      <c r="AZ25" s="9" t="str">
        <f>IFERROR(VLOOKUP($AU25,stores[],MATCH(AZ$1,stores[#Headers],0),0),"")</f>
        <v/>
      </c>
      <c r="BA25" s="9" t="str">
        <f>IFERROR(VLOOKUP($AU25,stores[],MATCH(BA$1,stores[#Headers],0),0),"")</f>
        <v/>
      </c>
      <c r="BB25" s="9" t="str">
        <f>IFERROR(VLOOKUP($AU25,stores[],MATCH(BB$1,stores[#Headers],0),0),"")</f>
        <v/>
      </c>
      <c r="BC25" s="9" t="str">
        <f>IFERROR(VLOOKUP($AU25,stores[],MATCH(BC$1,stores[#Headers],0),0),"")</f>
        <v/>
      </c>
      <c r="BD25" s="9" t="str">
        <f>IFERROR(VLOOKUP($AU25,stores[],MATCH(BD$1,stores[#Headers],0),0),"")</f>
        <v/>
      </c>
      <c r="BE25" s="9" t="str">
        <f>IFERROR(VLOOKUP($AU25,stores[],MATCH(BE$1,stores[#Headers],0),0),"")</f>
        <v/>
      </c>
      <c r="BF25" s="9" t="str">
        <f>IFERROR(VLOOKUP($AU25,stores[],MATCH(BF$1,stores[#Headers],0),0),"")</f>
        <v/>
      </c>
      <c r="BG25" s="9" t="str">
        <f>IFERROR(VLOOKUP($AU25,stores[],MATCH(BG$1,stores[#Headers],0),0),"")</f>
        <v/>
      </c>
      <c r="BH25" s="9" t="str">
        <f>IFERROR(VLOOKUP($AU25,stores[],MATCH(BH$1,stores[#Headers],0),0),"")</f>
        <v/>
      </c>
      <c r="BI25" s="9" t="str">
        <f>IFERROR(VLOOKUP($AU25,stores[],MATCH(BI$1,stores[#Headers],0),0),"")</f>
        <v/>
      </c>
      <c r="BJ25" s="9" t="str">
        <f>IFERROR(VLOOKUP($AU25,stores[],MATCH(BJ$1,stores[#Headers],0),0),"")</f>
        <v/>
      </c>
    </row>
    <row r="26" spans="1:62" x14ac:dyDescent="0.3">
      <c r="A26" s="9" t="str">
        <v>O1025</v>
      </c>
      <c r="B26" s="9" t="str">
        <v>C007</v>
      </c>
      <c r="C26" s="9" t="str">
        <v>P113</v>
      </c>
      <c r="D26" s="9">
        <v>45594</v>
      </c>
      <c r="E26" s="9">
        <v>4</v>
      </c>
      <c r="F26" s="9">
        <v>77220</v>
      </c>
      <c r="G26" s="9">
        <v>231660</v>
      </c>
      <c r="H26" s="9">
        <v>18</v>
      </c>
      <c r="I26" s="9" t="str">
        <v>Net Banking</v>
      </c>
      <c r="J26" s="9" t="str">
        <v>Delivered</v>
      </c>
      <c r="K26" s="9">
        <v>45867</v>
      </c>
      <c r="L26" s="9" t="str">
        <v>Yes</v>
      </c>
      <c r="M26" s="9">
        <v>2</v>
      </c>
      <c r="N26" s="9" t="str">
        <v>Yes</v>
      </c>
      <c r="O26" s="9" t="str">
        <v>No</v>
      </c>
      <c r="P26" s="9" t="str">
        <f t="shared" si="0"/>
        <v>C007</v>
      </c>
      <c r="Q26" s="9" t="str">
        <f>VLOOKUP($B26,Customers[],MATCH(Q$1,Customers[#Headers],0),0)</f>
        <v>Frederick Sunder</v>
      </c>
      <c r="R26" s="9" t="str">
        <f>VLOOKUP($B26,Customers[],MATCH(R$1,Customers[#Headers],0),0)</f>
        <v>waliajeremiah@example.org</v>
      </c>
      <c r="S26" s="9">
        <f>VLOOKUP($B26,Customers[],MATCH(S$1,Customers[#Headers],0),0)</f>
        <v>7824896383</v>
      </c>
      <c r="T26" s="9" t="str">
        <f>VLOOKUP($B26,Customers[],MATCH(T$1,Customers[#Headers],0),0)</f>
        <v>Jaipur</v>
      </c>
      <c r="U26" s="9" t="str">
        <f>VLOOKUP($B26,Customers[],MATCH(U$1,Customers[#Headers],0),0)</f>
        <v>Rajasthan</v>
      </c>
      <c r="V26" s="9">
        <f>VLOOKUP($B26,Customers[],MATCH(V$1,Customers[#Headers],0),0)</f>
        <v>657871</v>
      </c>
      <c r="W26" s="9" t="str">
        <f>VLOOKUP($B26,Customers[],MATCH(W$1,Customers[#Headers],0),0)</f>
        <v>Male</v>
      </c>
      <c r="X26" s="9">
        <f>VLOOKUP($B26,Customers[],MATCH(X$1,Customers[#Headers],0),0)</f>
        <v>27909</v>
      </c>
      <c r="Y26" s="9">
        <f>VLOOKUP($B26,Customers[],MATCH(Y$1,Customers[#Headers],0),0)</f>
        <v>44726</v>
      </c>
      <c r="Z26" s="9" t="str">
        <f>VLOOKUP($B26,Customers[],MATCH(Z$1,Customers[#Headers],0),0)</f>
        <v>Fashion</v>
      </c>
      <c r="AA26" s="9">
        <f>VLOOKUP($B26,Customers[],MATCH(AA$1,Customers[#Headers],0),0)</f>
        <v>6025</v>
      </c>
      <c r="AB26" s="9" t="str">
        <f>VLOOKUP($B26,Customers[],MATCH(AB$1,Customers[#Headers],0),0)</f>
        <v>Single</v>
      </c>
      <c r="AC26" s="9" t="str">
        <f>VLOOKUP($B26,Customers[],MATCH(AC$1,Customers[#Headers],0),0)</f>
        <v>Engineer</v>
      </c>
      <c r="AD26" s="9">
        <f>VLOOKUP($B26,Customers[],MATCH(AD$1,Customers[#Headers],0),0)</f>
        <v>296100</v>
      </c>
      <c r="AE26" s="9" t="str">
        <f t="shared" si="1"/>
        <v>P113</v>
      </c>
      <c r="AF26" s="9" t="str">
        <f>VLOOKUP($AE26,products[],MATCH(AF$1,products[#Headers],0),0)</f>
        <v>Tempora Phone</v>
      </c>
      <c r="AG26" s="9" t="str">
        <f>VLOOKUP($AE26,products[],MATCH(AG$1,products[#Headers],0),0)</f>
        <v>Grocery</v>
      </c>
      <c r="AH26" s="9" t="str">
        <f>VLOOKUP($AE26,products[],MATCH(AH$1,products[#Headers],0),0)</f>
        <v>Smart</v>
      </c>
      <c r="AI26" s="9" t="str">
        <f>VLOOKUP($AE26,products[],MATCH(AI$1,products[#Headers],0),0)</f>
        <v>Khurana-Krishnan</v>
      </c>
      <c r="AJ26" s="9">
        <f>VLOOKUP($AE26,products[],MATCH(AJ$1,products[#Headers],0),0)</f>
        <v>77220</v>
      </c>
      <c r="AK26" s="9">
        <f>VLOOKUP($AE26,products[],MATCH(AK$1,products[#Headers],0),0)</f>
        <v>18</v>
      </c>
      <c r="AL26" s="9">
        <f>VLOOKUP($AE26,products[],MATCH(AL$1,products[#Headers],0),0)</f>
        <v>650</v>
      </c>
      <c r="AM26" s="9">
        <f>VLOOKUP($AE26,products[],MATCH(AM$1,products[#Headers],0),0)</f>
        <v>36</v>
      </c>
      <c r="AN26" s="9" t="str">
        <f>VLOOKUP($AE26,products[],MATCH(AN$1,products[#Headers],0),0)</f>
        <v>India</v>
      </c>
      <c r="AO26" s="9" t="str">
        <f>VLOOKUP($AE26,products[],MATCH(AO$1,products[#Headers],0),0)</f>
        <v>No</v>
      </c>
      <c r="AP26" s="9">
        <f>VLOOKUP($AE26,products[],MATCH(AP$1,products[#Headers],0),0)</f>
        <v>3.4</v>
      </c>
      <c r="AQ26" s="9">
        <f>VLOOKUP($AE26,products[],MATCH(AQ$1,products[#Headers],0),0)</f>
        <v>45782</v>
      </c>
      <c r="AR26" s="9" t="str">
        <f>VLOOKUP($AE26,products[],MATCH(AR$1,products[#Headers],0),0)</f>
        <v>No</v>
      </c>
      <c r="AS26" s="9">
        <f>VLOOKUP($AE26,products[],MATCH(AS$1,products[#Headers],0),0)</f>
        <v>6261</v>
      </c>
      <c r="AT26" s="9">
        <f>VLOOKUP($AE26,products[],MATCH(AT$1,products[#Headers],0),0)</f>
        <v>106</v>
      </c>
      <c r="AU26" s="9">
        <f t="shared" si="2"/>
        <v>106</v>
      </c>
      <c r="AV26" s="9" t="str">
        <f>IFERROR(VLOOKUP($AU26,stores[],MATCH(AV$1,stores[#Headers],0),0),"")</f>
        <v/>
      </c>
      <c r="AW26" s="9" t="str">
        <f>IFERROR(VLOOKUP($AU26,stores[],MATCH(AW$1,stores[#Headers],0),0),"")</f>
        <v/>
      </c>
      <c r="AX26" s="9" t="str">
        <f>IFERROR(VLOOKUP($AU26,stores[],MATCH(AX$1,stores[#Headers],0),0),"")</f>
        <v/>
      </c>
      <c r="AY26" s="9" t="str">
        <f>IFERROR(VLOOKUP($AU26,stores[],MATCH(AY$1,stores[#Headers],0),0),"")</f>
        <v/>
      </c>
      <c r="AZ26" s="9" t="str">
        <f>IFERROR(VLOOKUP($AU26,stores[],MATCH(AZ$1,stores[#Headers],0),0),"")</f>
        <v/>
      </c>
      <c r="BA26" s="9" t="str">
        <f>IFERROR(VLOOKUP($AU26,stores[],MATCH(BA$1,stores[#Headers],0),0),"")</f>
        <v/>
      </c>
      <c r="BB26" s="9" t="str">
        <f>IFERROR(VLOOKUP($AU26,stores[],MATCH(BB$1,stores[#Headers],0),0),"")</f>
        <v/>
      </c>
      <c r="BC26" s="9" t="str">
        <f>IFERROR(VLOOKUP($AU26,stores[],MATCH(BC$1,stores[#Headers],0),0),"")</f>
        <v/>
      </c>
      <c r="BD26" s="9" t="str">
        <f>IFERROR(VLOOKUP($AU26,stores[],MATCH(BD$1,stores[#Headers],0),0),"")</f>
        <v/>
      </c>
      <c r="BE26" s="9" t="str">
        <f>IFERROR(VLOOKUP($AU26,stores[],MATCH(BE$1,stores[#Headers],0),0),"")</f>
        <v/>
      </c>
      <c r="BF26" s="9" t="str">
        <f>IFERROR(VLOOKUP($AU26,stores[],MATCH(BF$1,stores[#Headers],0),0),"")</f>
        <v/>
      </c>
      <c r="BG26" s="9" t="str">
        <f>IFERROR(VLOOKUP($AU26,stores[],MATCH(BG$1,stores[#Headers],0),0),"")</f>
        <v/>
      </c>
      <c r="BH26" s="9" t="str">
        <f>IFERROR(VLOOKUP($AU26,stores[],MATCH(BH$1,stores[#Headers],0),0),"")</f>
        <v/>
      </c>
      <c r="BI26" s="9" t="str">
        <f>IFERROR(VLOOKUP($AU26,stores[],MATCH(BI$1,stores[#Headers],0),0),"")</f>
        <v/>
      </c>
      <c r="BJ26" s="9" t="str">
        <f>IFERROR(VLOOKUP($AU26,stores[],MATCH(BJ$1,stores[#Headers],0),0),"")</f>
        <v/>
      </c>
    </row>
    <row r="27" spans="1:62" x14ac:dyDescent="0.3">
      <c r="A27" s="9" t="str">
        <v>O1026</v>
      </c>
      <c r="B27" s="9" t="str">
        <v>C084</v>
      </c>
      <c r="C27" s="9" t="str">
        <v>P161</v>
      </c>
      <c r="D27" s="9">
        <v>45513</v>
      </c>
      <c r="E27" s="9">
        <v>4</v>
      </c>
      <c r="F27" s="9">
        <v>98254</v>
      </c>
      <c r="G27" s="9">
        <v>196508</v>
      </c>
      <c r="H27" s="9">
        <v>15</v>
      </c>
      <c r="I27" s="9" t="str">
        <v>UPI</v>
      </c>
      <c r="J27" s="9" t="str">
        <v>Pending</v>
      </c>
      <c r="K27" s="9">
        <v>45861</v>
      </c>
      <c r="L27" s="9" t="str">
        <v>No</v>
      </c>
      <c r="M27" s="9">
        <v>330</v>
      </c>
      <c r="N27" s="9" t="str">
        <v>Yes</v>
      </c>
      <c r="O27" s="9" t="str">
        <v>Yes</v>
      </c>
      <c r="P27" s="9" t="str">
        <f t="shared" si="0"/>
        <v>C084</v>
      </c>
      <c r="Q27" s="9" t="str">
        <f>VLOOKUP($B27,Customers[],MATCH(Q$1,Customers[#Headers],0),0)</f>
        <v>Amara Narayan</v>
      </c>
      <c r="R27" s="9" t="str">
        <f>VLOOKUP($B27,Customers[],MATCH(R$1,Customers[#Headers],0),0)</f>
        <v>advay45@example.net</v>
      </c>
      <c r="S27" s="9">
        <f>VLOOKUP($B27,Customers[],MATCH(S$1,Customers[#Headers],0),0)</f>
        <v>910174268414</v>
      </c>
      <c r="T27" s="9" t="str">
        <f>VLOOKUP($B27,Customers[],MATCH(T$1,Customers[#Headers],0),0)</f>
        <v>Kolkata</v>
      </c>
      <c r="U27" s="9" t="str">
        <f>VLOOKUP($B27,Customers[],MATCH(U$1,Customers[#Headers],0),0)</f>
        <v>West Bengal</v>
      </c>
      <c r="V27" s="9">
        <f>VLOOKUP($B27,Customers[],MATCH(V$1,Customers[#Headers],0),0)</f>
        <v>933272</v>
      </c>
      <c r="W27" s="9" t="str">
        <f>VLOOKUP($B27,Customers[],MATCH(W$1,Customers[#Headers],0),0)</f>
        <v>Male</v>
      </c>
      <c r="X27" s="9">
        <f>VLOOKUP($B27,Customers[],MATCH(X$1,Customers[#Headers],0),0)</f>
        <v>33056</v>
      </c>
      <c r="Y27" s="9">
        <f>VLOOKUP($B27,Customers[],MATCH(Y$1,Customers[#Headers],0),0)</f>
        <v>45188</v>
      </c>
      <c r="Z27" s="9" t="str">
        <f>VLOOKUP($B27,Customers[],MATCH(Z$1,Customers[#Headers],0),0)</f>
        <v>Grocery</v>
      </c>
      <c r="AA27" s="9">
        <f>VLOOKUP($B27,Customers[],MATCH(AA$1,Customers[#Headers],0),0)</f>
        <v>5455</v>
      </c>
      <c r="AB27" s="9" t="str">
        <f>VLOOKUP($B27,Customers[],MATCH(AB$1,Customers[#Headers],0),0)</f>
        <v>Married</v>
      </c>
      <c r="AC27" s="9" t="str">
        <f>VLOOKUP($B27,Customers[],MATCH(AC$1,Customers[#Headers],0),0)</f>
        <v>Business</v>
      </c>
      <c r="AD27" s="9">
        <f>VLOOKUP($B27,Customers[],MATCH(AD$1,Customers[#Headers],0),0)</f>
        <v>783546</v>
      </c>
      <c r="AE27" s="9" t="str">
        <f t="shared" si="1"/>
        <v>P161</v>
      </c>
      <c r="AF27" s="9" t="str">
        <f>VLOOKUP($AE27,products[],MATCH(AF$1,products[#Headers],0),0)</f>
        <v>Veritatis Washing Machine</v>
      </c>
      <c r="AG27" s="9" t="str">
        <f>VLOOKUP($AE27,products[],MATCH(AG$1,products[#Headers],0),0)</f>
        <v>Electronics</v>
      </c>
      <c r="AH27" s="9" t="str">
        <f>VLOOKUP($AE27,products[],MATCH(AH$1,products[#Headers],0),0)</f>
        <v>Cotton</v>
      </c>
      <c r="AI27" s="9" t="str">
        <f>VLOOKUP($AE27,products[],MATCH(AI$1,products[#Headers],0),0)</f>
        <v>Deshmukh Group</v>
      </c>
      <c r="AJ27" s="9">
        <f>VLOOKUP($AE27,products[],MATCH(AJ$1,products[#Headers],0),0)</f>
        <v>98254</v>
      </c>
      <c r="AK27" s="9">
        <f>VLOOKUP($AE27,products[],MATCH(AK$1,products[#Headers],0),0)</f>
        <v>15</v>
      </c>
      <c r="AL27" s="9">
        <f>VLOOKUP($AE27,products[],MATCH(AL$1,products[#Headers],0),0)</f>
        <v>226</v>
      </c>
      <c r="AM27" s="9">
        <f>VLOOKUP($AE27,products[],MATCH(AM$1,products[#Headers],0),0)</f>
        <v>24</v>
      </c>
      <c r="AN27" s="9" t="str">
        <f>VLOOKUP($AE27,products[],MATCH(AN$1,products[#Headers],0),0)</f>
        <v>China</v>
      </c>
      <c r="AO27" s="9" t="str">
        <f>VLOOKUP($AE27,products[],MATCH(AO$1,products[#Headers],0),0)</f>
        <v>Yes</v>
      </c>
      <c r="AP27" s="9">
        <f>VLOOKUP($AE27,products[],MATCH(AP$1,products[#Headers],0),0)</f>
        <v>3.8</v>
      </c>
      <c r="AQ27" s="9">
        <f>VLOOKUP($AE27,products[],MATCH(AQ$1,products[#Headers],0),0)</f>
        <v>44851</v>
      </c>
      <c r="AR27" s="9" t="str">
        <f>VLOOKUP($AE27,products[],MATCH(AR$1,products[#Headers],0),0)</f>
        <v>Yes</v>
      </c>
      <c r="AS27" s="9">
        <f>VLOOKUP($AE27,products[],MATCH(AS$1,products[#Headers],0),0)</f>
        <v>9694</v>
      </c>
      <c r="AT27" s="9">
        <f>VLOOKUP($AE27,products[],MATCH(AT$1,products[#Headers],0),0)</f>
        <v>70</v>
      </c>
      <c r="AU27" s="9">
        <f t="shared" si="2"/>
        <v>70</v>
      </c>
      <c r="AV27" s="9" t="str">
        <f>IFERROR(VLOOKUP($AU27,stores[],MATCH(AV$1,stores[#Headers],0),0),"")</f>
        <v>S070</v>
      </c>
      <c r="AW27" s="9" t="str">
        <f>IFERROR(VLOOKUP($AU27,stores[],MATCH(AW$1,stores[#Headers],0),0),"")</f>
        <v>Chandran-Mital Mart</v>
      </c>
      <c r="AX27" s="9" t="str">
        <f>IFERROR(VLOOKUP($AU27,stores[],MATCH(AX$1,stores[#Headers],0),0),"")</f>
        <v>Hyderabad</v>
      </c>
      <c r="AY27" s="9" t="str">
        <f>IFERROR(VLOOKUP($AU27,stores[],MATCH(AY$1,stores[#Headers],0),0),"")</f>
        <v>Telangana</v>
      </c>
      <c r="AZ27" s="9">
        <f>IFERROR(VLOOKUP($AU27,stores[],MATCH(AZ$1,stores[#Headers],0),0),"")</f>
        <v>961055</v>
      </c>
      <c r="BA27" s="9" t="str">
        <f>IFERROR(VLOOKUP($AU27,stores[],MATCH(BA$1,stores[#Headers],0),0),"")</f>
        <v>Omaja Dara</v>
      </c>
      <c r="BB27" s="9">
        <f>IFERROR(VLOOKUP($AU27,stores[],MATCH(BB$1,stores[#Headers],0),0),"")</f>
        <v>2008</v>
      </c>
      <c r="BC27" s="9">
        <f>IFERROR(VLOOKUP($AU27,stores[],MATCH(BC$1,stores[#Headers],0),0),"")</f>
        <v>73</v>
      </c>
      <c r="BD27" s="9">
        <f>IFERROR(VLOOKUP($AU27,stores[],MATCH(BD$1,stores[#Headers],0),0),"")</f>
        <v>2832</v>
      </c>
      <c r="BE27" s="9">
        <f>IFERROR(VLOOKUP($AU27,stores[],MATCH(BE$1,stores[#Headers],0),0),"")</f>
        <v>4.5</v>
      </c>
      <c r="BF27" s="9" t="str">
        <f>IFERROR(VLOOKUP($AU27,stores[],MATCH(BF$1,stores[#Headers],0),0),"")</f>
        <v>Yes</v>
      </c>
      <c r="BG27" s="9">
        <f>IFERROR(VLOOKUP($AU27,stores[],MATCH(BG$1,stores[#Headers],0),0),"")</f>
        <v>3681</v>
      </c>
      <c r="BH27" s="9" t="str">
        <f>IFERROR(VLOOKUP($AU27,stores[],MATCH(BH$1,stores[#Headers],0),0),"")</f>
        <v>Franchise</v>
      </c>
      <c r="BI27" s="9">
        <f>IFERROR(VLOOKUP($AU27,stores[],MATCH(BI$1,stores[#Headers],0),0),"")</f>
        <v>919060480589</v>
      </c>
      <c r="BJ27" s="9" t="str">
        <f>IFERROR(VLOOKUP($AU27,stores[],MATCH(BJ$1,stores[#Headers],0),0),"")</f>
        <v>etathakkar@kant.biz</v>
      </c>
    </row>
    <row r="28" spans="1:62" x14ac:dyDescent="0.3">
      <c r="A28" s="9" t="str">
        <v>O1027</v>
      </c>
      <c r="B28" s="9" t="str">
        <v>C084</v>
      </c>
      <c r="C28" s="9" t="str">
        <v>P174</v>
      </c>
      <c r="D28" s="9">
        <v>45765</v>
      </c>
      <c r="E28" s="9">
        <v>2</v>
      </c>
      <c r="F28" s="9">
        <v>31171</v>
      </c>
      <c r="G28" s="9">
        <v>155855</v>
      </c>
      <c r="H28" s="9">
        <v>22</v>
      </c>
      <c r="I28" s="9" t="str">
        <v>Credit Card</v>
      </c>
      <c r="J28" s="9" t="str">
        <v>Shipped</v>
      </c>
      <c r="K28" s="9">
        <v>45868</v>
      </c>
      <c r="L28" s="9" t="str">
        <v>No</v>
      </c>
      <c r="M28" s="9">
        <v>451</v>
      </c>
      <c r="N28" s="9" t="str">
        <v>Yes</v>
      </c>
      <c r="O28" s="9" t="str">
        <v>Yes</v>
      </c>
      <c r="P28" s="9" t="str">
        <f t="shared" si="0"/>
        <v>C084</v>
      </c>
      <c r="Q28" s="9" t="str">
        <f>VLOOKUP($B28,Customers[],MATCH(Q$1,Customers[#Headers],0),0)</f>
        <v>Amara Narayan</v>
      </c>
      <c r="R28" s="9" t="str">
        <f>VLOOKUP($B28,Customers[],MATCH(R$1,Customers[#Headers],0),0)</f>
        <v>advay45@example.net</v>
      </c>
      <c r="S28" s="9">
        <f>VLOOKUP($B28,Customers[],MATCH(S$1,Customers[#Headers],0),0)</f>
        <v>910174268414</v>
      </c>
      <c r="T28" s="9" t="str">
        <f>VLOOKUP($B28,Customers[],MATCH(T$1,Customers[#Headers],0),0)</f>
        <v>Kolkata</v>
      </c>
      <c r="U28" s="9" t="str">
        <f>VLOOKUP($B28,Customers[],MATCH(U$1,Customers[#Headers],0),0)</f>
        <v>West Bengal</v>
      </c>
      <c r="V28" s="9">
        <f>VLOOKUP($B28,Customers[],MATCH(V$1,Customers[#Headers],0),0)</f>
        <v>933272</v>
      </c>
      <c r="W28" s="9" t="str">
        <f>VLOOKUP($B28,Customers[],MATCH(W$1,Customers[#Headers],0),0)</f>
        <v>Male</v>
      </c>
      <c r="X28" s="9">
        <f>VLOOKUP($B28,Customers[],MATCH(X$1,Customers[#Headers],0),0)</f>
        <v>33056</v>
      </c>
      <c r="Y28" s="9">
        <f>VLOOKUP($B28,Customers[],MATCH(Y$1,Customers[#Headers],0),0)</f>
        <v>45188</v>
      </c>
      <c r="Z28" s="9" t="str">
        <f>VLOOKUP($B28,Customers[],MATCH(Z$1,Customers[#Headers],0),0)</f>
        <v>Grocery</v>
      </c>
      <c r="AA28" s="9">
        <f>VLOOKUP($B28,Customers[],MATCH(AA$1,Customers[#Headers],0),0)</f>
        <v>5455</v>
      </c>
      <c r="AB28" s="9" t="str">
        <f>VLOOKUP($B28,Customers[],MATCH(AB$1,Customers[#Headers],0),0)</f>
        <v>Married</v>
      </c>
      <c r="AC28" s="9" t="str">
        <f>VLOOKUP($B28,Customers[],MATCH(AC$1,Customers[#Headers],0),0)</f>
        <v>Business</v>
      </c>
      <c r="AD28" s="9">
        <f>VLOOKUP($B28,Customers[],MATCH(AD$1,Customers[#Headers],0),0)</f>
        <v>783546</v>
      </c>
      <c r="AE28" s="9" t="str">
        <f t="shared" si="1"/>
        <v>P174</v>
      </c>
      <c r="AF28" s="9" t="str">
        <f>VLOOKUP($AE28,products[],MATCH(AF$1,products[#Headers],0),0)</f>
        <v>Voluptas Laptop</v>
      </c>
      <c r="AG28" s="9" t="str">
        <f>VLOOKUP($AE28,products[],MATCH(AG$1,products[#Headers],0),0)</f>
        <v>Fashion</v>
      </c>
      <c r="AH28" s="9" t="str">
        <f>VLOOKUP($AE28,products[],MATCH(AH$1,products[#Headers],0),0)</f>
        <v>Android</v>
      </c>
      <c r="AI28" s="9" t="str">
        <f>VLOOKUP($AE28,products[],MATCH(AI$1,products[#Headers],0),0)</f>
        <v>Mittal and Sons</v>
      </c>
      <c r="AJ28" s="9">
        <f>VLOOKUP($AE28,products[],MATCH(AJ$1,products[#Headers],0),0)</f>
        <v>31171</v>
      </c>
      <c r="AK28" s="9">
        <f>VLOOKUP($AE28,products[],MATCH(AK$1,products[#Headers],0),0)</f>
        <v>22</v>
      </c>
      <c r="AL28" s="9">
        <f>VLOOKUP($AE28,products[],MATCH(AL$1,products[#Headers],0),0)</f>
        <v>244</v>
      </c>
      <c r="AM28" s="9">
        <f>VLOOKUP($AE28,products[],MATCH(AM$1,products[#Headers],0),0)</f>
        <v>24</v>
      </c>
      <c r="AN28" s="9" t="str">
        <f>VLOOKUP($AE28,products[],MATCH(AN$1,products[#Headers],0),0)</f>
        <v>Japan</v>
      </c>
      <c r="AO28" s="9" t="str">
        <f>VLOOKUP($AE28,products[],MATCH(AO$1,products[#Headers],0),0)</f>
        <v>Yes</v>
      </c>
      <c r="AP28" s="9">
        <f>VLOOKUP($AE28,products[],MATCH(AP$1,products[#Headers],0),0)</f>
        <v>3.4</v>
      </c>
      <c r="AQ28" s="9">
        <f>VLOOKUP($AE28,products[],MATCH(AQ$1,products[#Headers],0),0)</f>
        <v>45184</v>
      </c>
      <c r="AR28" s="9" t="str">
        <f>VLOOKUP($AE28,products[],MATCH(AR$1,products[#Headers],0),0)</f>
        <v>No</v>
      </c>
      <c r="AS28" s="9">
        <f>VLOOKUP($AE28,products[],MATCH(AS$1,products[#Headers],0),0)</f>
        <v>8565</v>
      </c>
      <c r="AT28" s="9">
        <f>VLOOKUP($AE28,products[],MATCH(AT$1,products[#Headers],0),0)</f>
        <v>194</v>
      </c>
      <c r="AU28" s="9">
        <f t="shared" si="2"/>
        <v>194</v>
      </c>
      <c r="AV28" s="9" t="str">
        <f>IFERROR(VLOOKUP($AU28,stores[],MATCH(AV$1,stores[#Headers],0),0),"")</f>
        <v/>
      </c>
      <c r="AW28" s="9" t="str">
        <f>IFERROR(VLOOKUP($AU28,stores[],MATCH(AW$1,stores[#Headers],0),0),"")</f>
        <v/>
      </c>
      <c r="AX28" s="9" t="str">
        <f>IFERROR(VLOOKUP($AU28,stores[],MATCH(AX$1,stores[#Headers],0),0),"")</f>
        <v/>
      </c>
      <c r="AY28" s="9" t="str">
        <f>IFERROR(VLOOKUP($AU28,stores[],MATCH(AY$1,stores[#Headers],0),0),"")</f>
        <v/>
      </c>
      <c r="AZ28" s="9" t="str">
        <f>IFERROR(VLOOKUP($AU28,stores[],MATCH(AZ$1,stores[#Headers],0),0),"")</f>
        <v/>
      </c>
      <c r="BA28" s="9" t="str">
        <f>IFERROR(VLOOKUP($AU28,stores[],MATCH(BA$1,stores[#Headers],0),0),"")</f>
        <v/>
      </c>
      <c r="BB28" s="9" t="str">
        <f>IFERROR(VLOOKUP($AU28,stores[],MATCH(BB$1,stores[#Headers],0),0),"")</f>
        <v/>
      </c>
      <c r="BC28" s="9" t="str">
        <f>IFERROR(VLOOKUP($AU28,stores[],MATCH(BC$1,stores[#Headers],0),0),"")</f>
        <v/>
      </c>
      <c r="BD28" s="9" t="str">
        <f>IFERROR(VLOOKUP($AU28,stores[],MATCH(BD$1,stores[#Headers],0),0),"")</f>
        <v/>
      </c>
      <c r="BE28" s="9" t="str">
        <f>IFERROR(VLOOKUP($AU28,stores[],MATCH(BE$1,stores[#Headers],0),0),"")</f>
        <v/>
      </c>
      <c r="BF28" s="9" t="str">
        <f>IFERROR(VLOOKUP($AU28,stores[],MATCH(BF$1,stores[#Headers],0),0),"")</f>
        <v/>
      </c>
      <c r="BG28" s="9" t="str">
        <f>IFERROR(VLOOKUP($AU28,stores[],MATCH(BG$1,stores[#Headers],0),0),"")</f>
        <v/>
      </c>
      <c r="BH28" s="9" t="str">
        <f>IFERROR(VLOOKUP($AU28,stores[],MATCH(BH$1,stores[#Headers],0),0),"")</f>
        <v/>
      </c>
      <c r="BI28" s="9" t="str">
        <f>IFERROR(VLOOKUP($AU28,stores[],MATCH(BI$1,stores[#Headers],0),0),"")</f>
        <v/>
      </c>
      <c r="BJ28" s="9" t="str">
        <f>IFERROR(VLOOKUP($AU28,stores[],MATCH(BJ$1,stores[#Headers],0),0),"")</f>
        <v/>
      </c>
    </row>
    <row r="29" spans="1:62" x14ac:dyDescent="0.3">
      <c r="A29" s="9" t="str">
        <v>O1028</v>
      </c>
      <c r="B29" s="9" t="str">
        <v>C051</v>
      </c>
      <c r="C29" s="9" t="str">
        <v>P164</v>
      </c>
      <c r="D29" s="9">
        <v>45732</v>
      </c>
      <c r="E29" s="9">
        <v>2</v>
      </c>
      <c r="F29" s="9">
        <v>61962</v>
      </c>
      <c r="G29" s="9">
        <v>185886</v>
      </c>
      <c r="H29" s="9">
        <v>19</v>
      </c>
      <c r="I29" s="9" t="str">
        <v>Credit Card</v>
      </c>
      <c r="J29" s="9" t="str">
        <v>Delivered</v>
      </c>
      <c r="K29" s="9">
        <v>45856</v>
      </c>
      <c r="L29" s="9" t="str">
        <v>No</v>
      </c>
      <c r="M29" s="9">
        <v>290</v>
      </c>
      <c r="N29" s="9" t="str">
        <v>Yes</v>
      </c>
      <c r="O29" s="9" t="str">
        <v>No</v>
      </c>
      <c r="P29" s="9" t="str">
        <f t="shared" si="0"/>
        <v>C051</v>
      </c>
      <c r="Q29" s="9" t="str">
        <f>VLOOKUP($B29,Customers[],MATCH(Q$1,Customers[#Headers],0),0)</f>
        <v>Nandini Boase</v>
      </c>
      <c r="R29" s="9" t="str">
        <f>VLOOKUP($B29,Customers[],MATCH(R$1,Customers[#Headers],0),0)</f>
        <v>azaanchand@example.net</v>
      </c>
      <c r="S29" s="9">
        <f>VLOOKUP($B29,Customers[],MATCH(S$1,Customers[#Headers],0),0)</f>
        <v>3667525459</v>
      </c>
      <c r="T29" s="9" t="str">
        <f>VLOOKUP($B29,Customers[],MATCH(T$1,Customers[#Headers],0),0)</f>
        <v>Delhi</v>
      </c>
      <c r="U29" s="9" t="str">
        <f>VLOOKUP($B29,Customers[],MATCH(U$1,Customers[#Headers],0),0)</f>
        <v>Delhi</v>
      </c>
      <c r="V29" s="9">
        <f>VLOOKUP($B29,Customers[],MATCH(V$1,Customers[#Headers],0),0)</f>
        <v>22901</v>
      </c>
      <c r="W29" s="9" t="str">
        <f>VLOOKUP($B29,Customers[],MATCH(W$1,Customers[#Headers],0),0)</f>
        <v>Female</v>
      </c>
      <c r="X29" s="9">
        <f>VLOOKUP($B29,Customers[],MATCH(X$1,Customers[#Headers],0),0)</f>
        <v>28511</v>
      </c>
      <c r="Y29" s="9">
        <f>VLOOKUP($B29,Customers[],MATCH(Y$1,Customers[#Headers],0),0)</f>
        <v>45404</v>
      </c>
      <c r="Z29" s="9" t="str">
        <f>VLOOKUP($B29,Customers[],MATCH(Z$1,Customers[#Headers],0),0)</f>
        <v>Home Appliance</v>
      </c>
      <c r="AA29" s="9">
        <f>VLOOKUP($B29,Customers[],MATCH(AA$1,Customers[#Headers],0),0)</f>
        <v>7141</v>
      </c>
      <c r="AB29" s="9" t="str">
        <f>VLOOKUP($B29,Customers[],MATCH(AB$1,Customers[#Headers],0),0)</f>
        <v>Single</v>
      </c>
      <c r="AC29" s="9" t="str">
        <f>VLOOKUP($B29,Customers[],MATCH(AC$1,Customers[#Headers],0),0)</f>
        <v>Engineer</v>
      </c>
      <c r="AD29" s="9">
        <f>VLOOKUP($B29,Customers[],MATCH(AD$1,Customers[#Headers],0),0)</f>
        <v>846464</v>
      </c>
      <c r="AE29" s="9" t="str">
        <f t="shared" si="1"/>
        <v>P164</v>
      </c>
      <c r="AF29" s="9" t="str">
        <f>VLOOKUP($AE29,products[],MATCH(AF$1,products[#Headers],0),0)</f>
        <v>Repellat Washing Machine</v>
      </c>
      <c r="AG29" s="9" t="str">
        <f>VLOOKUP($AE29,products[],MATCH(AG$1,products[#Headers],0),0)</f>
        <v>Home Appliance</v>
      </c>
      <c r="AH29" s="9" t="str">
        <f>VLOOKUP($AE29,products[],MATCH(AH$1,products[#Headers],0),0)</f>
        <v>LED</v>
      </c>
      <c r="AI29" s="9" t="str">
        <f>VLOOKUP($AE29,products[],MATCH(AI$1,products[#Headers],0),0)</f>
        <v>Luthra, Sachdeva and Prashad</v>
      </c>
      <c r="AJ29" s="9">
        <f>VLOOKUP($AE29,products[],MATCH(AJ$1,products[#Headers],0),0)</f>
        <v>61962</v>
      </c>
      <c r="AK29" s="9">
        <f>VLOOKUP($AE29,products[],MATCH(AK$1,products[#Headers],0),0)</f>
        <v>19</v>
      </c>
      <c r="AL29" s="9">
        <f>VLOOKUP($AE29,products[],MATCH(AL$1,products[#Headers],0),0)</f>
        <v>646</v>
      </c>
      <c r="AM29" s="9">
        <f>VLOOKUP($AE29,products[],MATCH(AM$1,products[#Headers],0),0)</f>
        <v>24</v>
      </c>
      <c r="AN29" s="9" t="str">
        <f>VLOOKUP($AE29,products[],MATCH(AN$1,products[#Headers],0),0)</f>
        <v>Vietnam</v>
      </c>
      <c r="AO29" s="9" t="str">
        <f>VLOOKUP($AE29,products[],MATCH(AO$1,products[#Headers],0),0)</f>
        <v>Yes</v>
      </c>
      <c r="AP29" s="9">
        <f>VLOOKUP($AE29,products[],MATCH(AP$1,products[#Headers],0),0)</f>
        <v>3.4</v>
      </c>
      <c r="AQ29" s="9">
        <f>VLOOKUP($AE29,products[],MATCH(AQ$1,products[#Headers],0),0)</f>
        <v>45461</v>
      </c>
      <c r="AR29" s="9" t="str">
        <f>VLOOKUP($AE29,products[],MATCH(AR$1,products[#Headers],0),0)</f>
        <v>Yes</v>
      </c>
      <c r="AS29" s="9">
        <f>VLOOKUP($AE29,products[],MATCH(AS$1,products[#Headers],0),0)</f>
        <v>6086</v>
      </c>
      <c r="AT29" s="9">
        <f>VLOOKUP($AE29,products[],MATCH(AT$1,products[#Headers],0),0)</f>
        <v>175</v>
      </c>
      <c r="AU29" s="9">
        <f t="shared" si="2"/>
        <v>175</v>
      </c>
      <c r="AV29" s="9" t="str">
        <f>IFERROR(VLOOKUP($AU29,stores[],MATCH(AV$1,stores[#Headers],0),0),"")</f>
        <v/>
      </c>
      <c r="AW29" s="9" t="str">
        <f>IFERROR(VLOOKUP($AU29,stores[],MATCH(AW$1,stores[#Headers],0),0),"")</f>
        <v/>
      </c>
      <c r="AX29" s="9" t="str">
        <f>IFERROR(VLOOKUP($AU29,stores[],MATCH(AX$1,stores[#Headers],0),0),"")</f>
        <v/>
      </c>
      <c r="AY29" s="9" t="str">
        <f>IFERROR(VLOOKUP($AU29,stores[],MATCH(AY$1,stores[#Headers],0),0),"")</f>
        <v/>
      </c>
      <c r="AZ29" s="9" t="str">
        <f>IFERROR(VLOOKUP($AU29,stores[],MATCH(AZ$1,stores[#Headers],0),0),"")</f>
        <v/>
      </c>
      <c r="BA29" s="9" t="str">
        <f>IFERROR(VLOOKUP($AU29,stores[],MATCH(BA$1,stores[#Headers],0),0),"")</f>
        <v/>
      </c>
      <c r="BB29" s="9" t="str">
        <f>IFERROR(VLOOKUP($AU29,stores[],MATCH(BB$1,stores[#Headers],0),0),"")</f>
        <v/>
      </c>
      <c r="BC29" s="9" t="str">
        <f>IFERROR(VLOOKUP($AU29,stores[],MATCH(BC$1,stores[#Headers],0),0),"")</f>
        <v/>
      </c>
      <c r="BD29" s="9" t="str">
        <f>IFERROR(VLOOKUP($AU29,stores[],MATCH(BD$1,stores[#Headers],0),0),"")</f>
        <v/>
      </c>
      <c r="BE29" s="9" t="str">
        <f>IFERROR(VLOOKUP($AU29,stores[],MATCH(BE$1,stores[#Headers],0),0),"")</f>
        <v/>
      </c>
      <c r="BF29" s="9" t="str">
        <f>IFERROR(VLOOKUP($AU29,stores[],MATCH(BF$1,stores[#Headers],0),0),"")</f>
        <v/>
      </c>
      <c r="BG29" s="9" t="str">
        <f>IFERROR(VLOOKUP($AU29,stores[],MATCH(BG$1,stores[#Headers],0),0),"")</f>
        <v/>
      </c>
      <c r="BH29" s="9" t="str">
        <f>IFERROR(VLOOKUP($AU29,stores[],MATCH(BH$1,stores[#Headers],0),0),"")</f>
        <v/>
      </c>
      <c r="BI29" s="9" t="str">
        <f>IFERROR(VLOOKUP($AU29,stores[],MATCH(BI$1,stores[#Headers],0),0),"")</f>
        <v/>
      </c>
      <c r="BJ29" s="9" t="str">
        <f>IFERROR(VLOOKUP($AU29,stores[],MATCH(BJ$1,stores[#Headers],0),0),"")</f>
        <v/>
      </c>
    </row>
    <row r="30" spans="1:62" x14ac:dyDescent="0.3">
      <c r="A30" s="9" t="str">
        <v>O1029</v>
      </c>
      <c r="B30" s="9" t="str">
        <v>C037</v>
      </c>
      <c r="C30" s="9" t="str">
        <v>P159</v>
      </c>
      <c r="D30" s="9">
        <v>45681</v>
      </c>
      <c r="E30" s="9">
        <v>5</v>
      </c>
      <c r="F30" s="9">
        <v>41533</v>
      </c>
      <c r="G30" s="9">
        <v>207665</v>
      </c>
      <c r="H30" s="9">
        <v>23</v>
      </c>
      <c r="I30" s="9" t="str">
        <v>Net Banking</v>
      </c>
      <c r="J30" s="9" t="str">
        <v>Shipped</v>
      </c>
      <c r="K30" s="9">
        <v>45866</v>
      </c>
      <c r="L30" s="9" t="str">
        <v>No</v>
      </c>
      <c r="M30" s="9">
        <v>139</v>
      </c>
      <c r="N30" s="9" t="str">
        <v>Yes</v>
      </c>
      <c r="O30" s="9" t="str">
        <v>Yes</v>
      </c>
      <c r="P30" s="9" t="str">
        <f t="shared" si="0"/>
        <v>C037</v>
      </c>
      <c r="Q30" s="9" t="str">
        <f>VLOOKUP($B30,Customers[],MATCH(Q$1,Customers[#Headers],0),0)</f>
        <v>Ekanta Gulati</v>
      </c>
      <c r="R30" s="9" t="str">
        <f>VLOOKUP($B30,Customers[],MATCH(R$1,Customers[#Headers],0),0)</f>
        <v>leelakaur@example.com</v>
      </c>
      <c r="S30" s="9">
        <f>VLOOKUP($B30,Customers[],MATCH(S$1,Customers[#Headers],0),0)</f>
        <v>915766270289</v>
      </c>
      <c r="T30" s="9" t="str">
        <f>VLOOKUP($B30,Customers[],MATCH(T$1,Customers[#Headers],0),0)</f>
        <v>Ahmedabad</v>
      </c>
      <c r="U30" s="9" t="str">
        <f>VLOOKUP($B30,Customers[],MATCH(U$1,Customers[#Headers],0),0)</f>
        <v>Gujarat</v>
      </c>
      <c r="V30" s="9">
        <f>VLOOKUP($B30,Customers[],MATCH(V$1,Customers[#Headers],0),0)</f>
        <v>171870</v>
      </c>
      <c r="W30" s="9" t="str">
        <f>VLOOKUP($B30,Customers[],MATCH(W$1,Customers[#Headers],0),0)</f>
        <v>Male</v>
      </c>
      <c r="X30" s="9">
        <f>VLOOKUP($B30,Customers[],MATCH(X$1,Customers[#Headers],0),0)</f>
        <v>25331</v>
      </c>
      <c r="Y30" s="9">
        <f>VLOOKUP($B30,Customers[],MATCH(Y$1,Customers[#Headers],0),0)</f>
        <v>45301</v>
      </c>
      <c r="Z30" s="9" t="str">
        <f>VLOOKUP($B30,Customers[],MATCH(Z$1,Customers[#Headers],0),0)</f>
        <v>Home Appliance</v>
      </c>
      <c r="AA30" s="9">
        <f>VLOOKUP($B30,Customers[],MATCH(AA$1,Customers[#Headers],0),0)</f>
        <v>4961</v>
      </c>
      <c r="AB30" s="9" t="str">
        <f>VLOOKUP($B30,Customers[],MATCH(AB$1,Customers[#Headers],0),0)</f>
        <v>Single</v>
      </c>
      <c r="AC30" s="9" t="str">
        <f>VLOOKUP($B30,Customers[],MATCH(AC$1,Customers[#Headers],0),0)</f>
        <v>Engineer</v>
      </c>
      <c r="AD30" s="9">
        <f>VLOOKUP($B30,Customers[],MATCH(AD$1,Customers[#Headers],0),0)</f>
        <v>1414629</v>
      </c>
      <c r="AE30" s="9" t="str">
        <f t="shared" si="1"/>
        <v>P159</v>
      </c>
      <c r="AF30" s="9" t="str">
        <f>VLOOKUP($AE30,products[],MATCH(AF$1,products[#Headers],0),0)</f>
        <v>Laudantium Washing Machine</v>
      </c>
      <c r="AG30" s="9" t="str">
        <f>VLOOKUP($AE30,products[],MATCH(AG$1,products[#Headers],0),0)</f>
        <v>Electronics</v>
      </c>
      <c r="AH30" s="9" t="str">
        <f>VLOOKUP($AE30,products[],MATCH(AH$1,products[#Headers],0),0)</f>
        <v>LED</v>
      </c>
      <c r="AI30" s="9" t="str">
        <f>VLOOKUP($AE30,products[],MATCH(AI$1,products[#Headers],0),0)</f>
        <v>Mand, Yohannan and Ganguly</v>
      </c>
      <c r="AJ30" s="9">
        <f>VLOOKUP($AE30,products[],MATCH(AJ$1,products[#Headers],0),0)</f>
        <v>41533</v>
      </c>
      <c r="AK30" s="9">
        <f>VLOOKUP($AE30,products[],MATCH(AK$1,products[#Headers],0),0)</f>
        <v>23</v>
      </c>
      <c r="AL30" s="9">
        <f>VLOOKUP($AE30,products[],MATCH(AL$1,products[#Headers],0),0)</f>
        <v>439</v>
      </c>
      <c r="AM30" s="9">
        <f>VLOOKUP($AE30,products[],MATCH(AM$1,products[#Headers],0),0)</f>
        <v>36</v>
      </c>
      <c r="AN30" s="9" t="str">
        <f>VLOOKUP($AE30,products[],MATCH(AN$1,products[#Headers],0),0)</f>
        <v>Japan</v>
      </c>
      <c r="AO30" s="9" t="str">
        <f>VLOOKUP($AE30,products[],MATCH(AO$1,products[#Headers],0),0)</f>
        <v>No</v>
      </c>
      <c r="AP30" s="9">
        <f>VLOOKUP($AE30,products[],MATCH(AP$1,products[#Headers],0),0)</f>
        <v>2.8</v>
      </c>
      <c r="AQ30" s="9">
        <f>VLOOKUP($AE30,products[],MATCH(AQ$1,products[#Headers],0),0)</f>
        <v>45261</v>
      </c>
      <c r="AR30" s="9" t="str">
        <f>VLOOKUP($AE30,products[],MATCH(AR$1,products[#Headers],0),0)</f>
        <v>Yes</v>
      </c>
      <c r="AS30" s="9">
        <f>VLOOKUP($AE30,products[],MATCH(AS$1,products[#Headers],0),0)</f>
        <v>6322</v>
      </c>
      <c r="AT30" s="9">
        <f>VLOOKUP($AE30,products[],MATCH(AT$1,products[#Headers],0),0)</f>
        <v>199</v>
      </c>
      <c r="AU30" s="9">
        <f t="shared" si="2"/>
        <v>199</v>
      </c>
      <c r="AV30" s="9" t="str">
        <f>IFERROR(VLOOKUP($AU30,stores[],MATCH(AV$1,stores[#Headers],0),0),"")</f>
        <v/>
      </c>
      <c r="AW30" s="9" t="str">
        <f>IFERROR(VLOOKUP($AU30,stores[],MATCH(AW$1,stores[#Headers],0),0),"")</f>
        <v/>
      </c>
      <c r="AX30" s="9" t="str">
        <f>IFERROR(VLOOKUP($AU30,stores[],MATCH(AX$1,stores[#Headers],0),0),"")</f>
        <v/>
      </c>
      <c r="AY30" s="9" t="str">
        <f>IFERROR(VLOOKUP($AU30,stores[],MATCH(AY$1,stores[#Headers],0),0),"")</f>
        <v/>
      </c>
      <c r="AZ30" s="9" t="str">
        <f>IFERROR(VLOOKUP($AU30,stores[],MATCH(AZ$1,stores[#Headers],0),0),"")</f>
        <v/>
      </c>
      <c r="BA30" s="9" t="str">
        <f>IFERROR(VLOOKUP($AU30,stores[],MATCH(BA$1,stores[#Headers],0),0),"")</f>
        <v/>
      </c>
      <c r="BB30" s="9" t="str">
        <f>IFERROR(VLOOKUP($AU30,stores[],MATCH(BB$1,stores[#Headers],0),0),"")</f>
        <v/>
      </c>
      <c r="BC30" s="9" t="str">
        <f>IFERROR(VLOOKUP($AU30,stores[],MATCH(BC$1,stores[#Headers],0),0),"")</f>
        <v/>
      </c>
      <c r="BD30" s="9" t="str">
        <f>IFERROR(VLOOKUP($AU30,stores[],MATCH(BD$1,stores[#Headers],0),0),"")</f>
        <v/>
      </c>
      <c r="BE30" s="9" t="str">
        <f>IFERROR(VLOOKUP($AU30,stores[],MATCH(BE$1,stores[#Headers],0),0),"")</f>
        <v/>
      </c>
      <c r="BF30" s="9" t="str">
        <f>IFERROR(VLOOKUP($AU30,stores[],MATCH(BF$1,stores[#Headers],0),0),"")</f>
        <v/>
      </c>
      <c r="BG30" s="9" t="str">
        <f>IFERROR(VLOOKUP($AU30,stores[],MATCH(BG$1,stores[#Headers],0),0),"")</f>
        <v/>
      </c>
      <c r="BH30" s="9" t="str">
        <f>IFERROR(VLOOKUP($AU30,stores[],MATCH(BH$1,stores[#Headers],0),0),"")</f>
        <v/>
      </c>
      <c r="BI30" s="9" t="str">
        <f>IFERROR(VLOOKUP($AU30,stores[],MATCH(BI$1,stores[#Headers],0),0),"")</f>
        <v/>
      </c>
      <c r="BJ30" s="9" t="str">
        <f>IFERROR(VLOOKUP($AU30,stores[],MATCH(BJ$1,stores[#Headers],0),0),"")</f>
        <v/>
      </c>
    </row>
    <row r="31" spans="1:62" x14ac:dyDescent="0.3">
      <c r="A31" s="9" t="str">
        <v>O1030</v>
      </c>
      <c r="B31" s="9" t="str">
        <v>C043</v>
      </c>
      <c r="C31" s="9" t="str">
        <v>P121</v>
      </c>
      <c r="D31" s="9">
        <v>45687</v>
      </c>
      <c r="E31" s="9">
        <v>4</v>
      </c>
      <c r="F31" s="9">
        <v>25227</v>
      </c>
      <c r="G31" s="9">
        <v>75681</v>
      </c>
      <c r="H31" s="9">
        <v>27</v>
      </c>
      <c r="I31" s="9" t="str">
        <v>Debit Card</v>
      </c>
      <c r="J31" s="9" t="str">
        <v>Delivered</v>
      </c>
      <c r="K31" s="9">
        <v>45863</v>
      </c>
      <c r="L31" s="9" t="str">
        <v>No</v>
      </c>
      <c r="M31" s="9">
        <v>404</v>
      </c>
      <c r="N31" s="9" t="str">
        <v>No</v>
      </c>
      <c r="O31" s="9" t="str">
        <v>Yes</v>
      </c>
      <c r="P31" s="9" t="str">
        <f t="shared" si="0"/>
        <v>C043</v>
      </c>
      <c r="Q31" s="9" t="str">
        <f>VLOOKUP($B31,Customers[],MATCH(Q$1,Customers[#Headers],0),0)</f>
        <v>Jatin Sha</v>
      </c>
      <c r="R31" s="9" t="str">
        <f>VLOOKUP($B31,Customers[],MATCH(R$1,Customers[#Headers],0),0)</f>
        <v>adweta96@example.net</v>
      </c>
      <c r="S31" s="9">
        <f>VLOOKUP($B31,Customers[],MATCH(S$1,Customers[#Headers],0),0)</f>
        <v>1370985931</v>
      </c>
      <c r="T31" s="9" t="str">
        <f>VLOOKUP($B31,Customers[],MATCH(T$1,Customers[#Headers],0),0)</f>
        <v>Kolkata</v>
      </c>
      <c r="U31" s="9" t="str">
        <f>VLOOKUP($B31,Customers[],MATCH(U$1,Customers[#Headers],0),0)</f>
        <v>West Bengal</v>
      </c>
      <c r="V31" s="9">
        <f>VLOOKUP($B31,Customers[],MATCH(V$1,Customers[#Headers],0),0)</f>
        <v>461200</v>
      </c>
      <c r="W31" s="9" t="str">
        <f>VLOOKUP($B31,Customers[],MATCH(W$1,Customers[#Headers],0),0)</f>
        <v>Male</v>
      </c>
      <c r="X31" s="9">
        <f>VLOOKUP($B31,Customers[],MATCH(X$1,Customers[#Headers],0),0)</f>
        <v>29313</v>
      </c>
      <c r="Y31" s="9">
        <f>VLOOKUP($B31,Customers[],MATCH(Y$1,Customers[#Headers],0),0)</f>
        <v>45558</v>
      </c>
      <c r="Z31" s="9" t="str">
        <f>VLOOKUP($B31,Customers[],MATCH(Z$1,Customers[#Headers],0),0)</f>
        <v>Electronics</v>
      </c>
      <c r="AA31" s="9">
        <f>VLOOKUP($B31,Customers[],MATCH(AA$1,Customers[#Headers],0),0)</f>
        <v>7608</v>
      </c>
      <c r="AB31" s="9" t="str">
        <f>VLOOKUP($B31,Customers[],MATCH(AB$1,Customers[#Headers],0),0)</f>
        <v>Single</v>
      </c>
      <c r="AC31" s="9" t="str">
        <f>VLOOKUP($B31,Customers[],MATCH(AC$1,Customers[#Headers],0),0)</f>
        <v>Engineer</v>
      </c>
      <c r="AD31" s="9">
        <f>VLOOKUP($B31,Customers[],MATCH(AD$1,Customers[#Headers],0),0)</f>
        <v>1327501</v>
      </c>
      <c r="AE31" s="9" t="str">
        <f t="shared" si="1"/>
        <v>P121</v>
      </c>
      <c r="AF31" s="9" t="str">
        <f>VLOOKUP($AE31,products[],MATCH(AF$1,products[#Headers],0),0)</f>
        <v>Quas Washing Machine</v>
      </c>
      <c r="AG31" s="9" t="str">
        <f>VLOOKUP($AE31,products[],MATCH(AG$1,products[#Headers],0),0)</f>
        <v>Grocery</v>
      </c>
      <c r="AH31" s="9" t="str">
        <f>VLOOKUP($AE31,products[],MATCH(AH$1,products[#Headers],0),0)</f>
        <v>Cotton</v>
      </c>
      <c r="AI31" s="9" t="str">
        <f>VLOOKUP($AE31,products[],MATCH(AI$1,products[#Headers],0),0)</f>
        <v>Kant, Sehgal and Prasad</v>
      </c>
      <c r="AJ31" s="9">
        <f>VLOOKUP($AE31,products[],MATCH(AJ$1,products[#Headers],0),0)</f>
        <v>25227</v>
      </c>
      <c r="AK31" s="9">
        <f>VLOOKUP($AE31,products[],MATCH(AK$1,products[#Headers],0),0)</f>
        <v>27</v>
      </c>
      <c r="AL31" s="9">
        <f>VLOOKUP($AE31,products[],MATCH(AL$1,products[#Headers],0),0)</f>
        <v>244</v>
      </c>
      <c r="AM31" s="9">
        <f>VLOOKUP($AE31,products[],MATCH(AM$1,products[#Headers],0),0)</f>
        <v>36</v>
      </c>
      <c r="AN31" s="9" t="str">
        <f>VLOOKUP($AE31,products[],MATCH(AN$1,products[#Headers],0),0)</f>
        <v>China</v>
      </c>
      <c r="AO31" s="9" t="str">
        <f>VLOOKUP($AE31,products[],MATCH(AO$1,products[#Headers],0),0)</f>
        <v>No</v>
      </c>
      <c r="AP31" s="9">
        <f>VLOOKUP($AE31,products[],MATCH(AP$1,products[#Headers],0),0)</f>
        <v>2.6</v>
      </c>
      <c r="AQ31" s="9">
        <f>VLOOKUP($AE31,products[],MATCH(AQ$1,products[#Headers],0),0)</f>
        <v>45366</v>
      </c>
      <c r="AR31" s="9" t="str">
        <f>VLOOKUP($AE31,products[],MATCH(AR$1,products[#Headers],0),0)</f>
        <v>No</v>
      </c>
      <c r="AS31" s="9">
        <f>VLOOKUP($AE31,products[],MATCH(AS$1,products[#Headers],0),0)</f>
        <v>7247</v>
      </c>
      <c r="AT31" s="9">
        <f>VLOOKUP($AE31,products[],MATCH(AT$1,products[#Headers],0),0)</f>
        <v>80</v>
      </c>
      <c r="AU31" s="9">
        <f t="shared" si="2"/>
        <v>80</v>
      </c>
      <c r="AV31" s="9" t="str">
        <f>IFERROR(VLOOKUP($AU31,stores[],MATCH(AV$1,stores[#Headers],0),0),"")</f>
        <v>S080</v>
      </c>
      <c r="AW31" s="9" t="str">
        <f>IFERROR(VLOOKUP($AU31,stores[],MATCH(AW$1,stores[#Headers],0),0),"")</f>
        <v>Gola Group Mart</v>
      </c>
      <c r="AX31" s="9" t="str">
        <f>IFERROR(VLOOKUP($AU31,stores[],MATCH(AX$1,stores[#Headers],0),0),"")</f>
        <v>Lucknow</v>
      </c>
      <c r="AY31" s="9" t="str">
        <f>IFERROR(VLOOKUP($AU31,stores[],MATCH(AY$1,stores[#Headers],0),0),"")</f>
        <v>Uttar Pradesh</v>
      </c>
      <c r="AZ31" s="9">
        <f>IFERROR(VLOOKUP($AU31,stores[],MATCH(AZ$1,stores[#Headers],0),0),"")</f>
        <v>714521</v>
      </c>
      <c r="BA31" s="9" t="str">
        <f>IFERROR(VLOOKUP($AU31,stores[],MATCH(BA$1,stores[#Headers],0),0),"")</f>
        <v>Ishaan Sengupta</v>
      </c>
      <c r="BB31" s="9">
        <f>IFERROR(VLOOKUP($AU31,stores[],MATCH(BB$1,stores[#Headers],0),0),"")</f>
        <v>2010</v>
      </c>
      <c r="BC31" s="9">
        <f>IFERROR(VLOOKUP($AU31,stores[],MATCH(BC$1,stores[#Headers],0),0),"")</f>
        <v>83</v>
      </c>
      <c r="BD31" s="9">
        <f>IFERROR(VLOOKUP($AU31,stores[],MATCH(BD$1,stores[#Headers],0),0),"")</f>
        <v>8238</v>
      </c>
      <c r="BE31" s="9">
        <f>IFERROR(VLOOKUP($AU31,stores[],MATCH(BE$1,stores[#Headers],0),0),"")</f>
        <v>4.3</v>
      </c>
      <c r="BF31" s="9" t="str">
        <f>IFERROR(VLOOKUP($AU31,stores[],MATCH(BF$1,stores[#Headers],0),0),"")</f>
        <v>Yes</v>
      </c>
      <c r="BG31" s="9">
        <f>IFERROR(VLOOKUP($AU31,stores[],MATCH(BG$1,stores[#Headers],0),0),"")</f>
        <v>4564</v>
      </c>
      <c r="BH31" s="9" t="str">
        <f>IFERROR(VLOOKUP($AU31,stores[],MATCH(BH$1,stores[#Headers],0),0),"")</f>
        <v>Retail</v>
      </c>
      <c r="BI31" s="9">
        <f>IFERROR(VLOOKUP($AU31,stores[],MATCH(BI$1,stores[#Headers],0),0),"")</f>
        <v>5186892686</v>
      </c>
      <c r="BJ31" s="9" t="str">
        <f>IFERROR(VLOOKUP($AU31,stores[],MATCH(BJ$1,stores[#Headers],0),0),"")</f>
        <v>gardegautami@doctor.com</v>
      </c>
    </row>
    <row r="32" spans="1:62" x14ac:dyDescent="0.3">
      <c r="A32" s="9" t="str">
        <v>O1031</v>
      </c>
      <c r="B32" s="9" t="str">
        <v>C023</v>
      </c>
      <c r="C32" s="9" t="str">
        <v>P179</v>
      </c>
      <c r="D32" s="9">
        <v>45510</v>
      </c>
      <c r="E32" s="9">
        <v>4</v>
      </c>
      <c r="F32" s="9">
        <v>59299</v>
      </c>
      <c r="G32" s="9">
        <v>237196</v>
      </c>
      <c r="H32" s="9">
        <v>24</v>
      </c>
      <c r="I32" s="9" t="str">
        <v>Cash on Delivery</v>
      </c>
      <c r="J32" s="9" t="str">
        <v>Pending</v>
      </c>
      <c r="K32" s="9">
        <v>45867</v>
      </c>
      <c r="L32" s="9" t="str">
        <v>Yes</v>
      </c>
      <c r="M32" s="9">
        <v>205</v>
      </c>
      <c r="N32" s="9" t="str">
        <v>Yes</v>
      </c>
      <c r="O32" s="9" t="str">
        <v>Yes</v>
      </c>
      <c r="P32" s="9" t="str">
        <f t="shared" si="0"/>
        <v>C023</v>
      </c>
      <c r="Q32" s="9" t="str">
        <f>VLOOKUP($B32,Customers[],MATCH(Q$1,Customers[#Headers],0),0)</f>
        <v>Fiyaz Sangha</v>
      </c>
      <c r="R32" s="9" t="str">
        <f>VLOOKUP($B32,Customers[],MATCH(R$1,Customers[#Headers],0),0)</f>
        <v>triyagopal@example.org</v>
      </c>
      <c r="S32" s="9">
        <f>VLOOKUP($B32,Customers[],MATCH(S$1,Customers[#Headers],0),0)</f>
        <v>6537556464</v>
      </c>
      <c r="T32" s="9" t="str">
        <f>VLOOKUP($B32,Customers[],MATCH(T$1,Customers[#Headers],0),0)</f>
        <v>Ahmedabad</v>
      </c>
      <c r="U32" s="9" t="str">
        <f>VLOOKUP($B32,Customers[],MATCH(U$1,Customers[#Headers],0),0)</f>
        <v>Gujarat</v>
      </c>
      <c r="V32" s="9">
        <f>VLOOKUP($B32,Customers[],MATCH(V$1,Customers[#Headers],0),0)</f>
        <v>708053</v>
      </c>
      <c r="W32" s="9" t="str">
        <f>VLOOKUP($B32,Customers[],MATCH(W$1,Customers[#Headers],0),0)</f>
        <v>Male</v>
      </c>
      <c r="X32" s="9">
        <f>VLOOKUP($B32,Customers[],MATCH(X$1,Customers[#Headers],0),0)</f>
        <v>37907</v>
      </c>
      <c r="Y32" s="9">
        <f>VLOOKUP($B32,Customers[],MATCH(Y$1,Customers[#Headers],0),0)</f>
        <v>44241</v>
      </c>
      <c r="Z32" s="9" t="str">
        <f>VLOOKUP($B32,Customers[],MATCH(Z$1,Customers[#Headers],0),0)</f>
        <v>Home Appliance</v>
      </c>
      <c r="AA32" s="9">
        <f>VLOOKUP($B32,Customers[],MATCH(AA$1,Customers[#Headers],0),0)</f>
        <v>2203</v>
      </c>
      <c r="AB32" s="9" t="str">
        <f>VLOOKUP($B32,Customers[],MATCH(AB$1,Customers[#Headers],0),0)</f>
        <v>Married</v>
      </c>
      <c r="AC32" s="9" t="str">
        <f>VLOOKUP($B32,Customers[],MATCH(AC$1,Customers[#Headers],0),0)</f>
        <v>Student</v>
      </c>
      <c r="AD32" s="9">
        <f>VLOOKUP($B32,Customers[],MATCH(AD$1,Customers[#Headers],0),0)</f>
        <v>546296</v>
      </c>
      <c r="AE32" s="9" t="str">
        <f t="shared" si="1"/>
        <v>P179</v>
      </c>
      <c r="AF32" s="9" t="str">
        <f>VLOOKUP($AE32,products[],MATCH(AF$1,products[#Headers],0),0)</f>
        <v>Delectus Laptop</v>
      </c>
      <c r="AG32" s="9" t="str">
        <f>VLOOKUP($AE32,products[],MATCH(AG$1,products[#Headers],0),0)</f>
        <v>Home Appliance</v>
      </c>
      <c r="AH32" s="9" t="str">
        <f>VLOOKUP($AE32,products[],MATCH(AH$1,products[#Headers],0),0)</f>
        <v>Android</v>
      </c>
      <c r="AI32" s="9" t="str">
        <f>VLOOKUP($AE32,products[],MATCH(AI$1,products[#Headers],0),0)</f>
        <v>Kara, Venkataraman and Saxena</v>
      </c>
      <c r="AJ32" s="9">
        <f>VLOOKUP($AE32,products[],MATCH(AJ$1,products[#Headers],0),0)</f>
        <v>59299</v>
      </c>
      <c r="AK32" s="9">
        <f>VLOOKUP($AE32,products[],MATCH(AK$1,products[#Headers],0),0)</f>
        <v>24</v>
      </c>
      <c r="AL32" s="9">
        <f>VLOOKUP($AE32,products[],MATCH(AL$1,products[#Headers],0),0)</f>
        <v>5</v>
      </c>
      <c r="AM32" s="9">
        <f>VLOOKUP($AE32,products[],MATCH(AM$1,products[#Headers],0),0)</f>
        <v>6</v>
      </c>
      <c r="AN32" s="9" t="str">
        <f>VLOOKUP($AE32,products[],MATCH(AN$1,products[#Headers],0),0)</f>
        <v>India</v>
      </c>
      <c r="AO32" s="9" t="str">
        <f>VLOOKUP($AE32,products[],MATCH(AO$1,products[#Headers],0),0)</f>
        <v>No</v>
      </c>
      <c r="AP32" s="9">
        <f>VLOOKUP($AE32,products[],MATCH(AP$1,products[#Headers],0),0)</f>
        <v>3</v>
      </c>
      <c r="AQ32" s="9">
        <f>VLOOKUP($AE32,products[],MATCH(AQ$1,products[#Headers],0),0)</f>
        <v>44773</v>
      </c>
      <c r="AR32" s="9" t="str">
        <f>VLOOKUP($AE32,products[],MATCH(AR$1,products[#Headers],0),0)</f>
        <v>Yes</v>
      </c>
      <c r="AS32" s="9">
        <f>VLOOKUP($AE32,products[],MATCH(AS$1,products[#Headers],0),0)</f>
        <v>9992</v>
      </c>
      <c r="AT32" s="9">
        <f>VLOOKUP($AE32,products[],MATCH(AT$1,products[#Headers],0),0)</f>
        <v>63</v>
      </c>
      <c r="AU32" s="9">
        <f t="shared" si="2"/>
        <v>63</v>
      </c>
      <c r="AV32" s="9" t="str">
        <f>IFERROR(VLOOKUP($AU32,stores[],MATCH(AV$1,stores[#Headers],0),0),"")</f>
        <v>S063</v>
      </c>
      <c r="AW32" s="9" t="str">
        <f>IFERROR(VLOOKUP($AU32,stores[],MATCH(AW$1,stores[#Headers],0),0),"")</f>
        <v>Misra, Issac and Patel Mart</v>
      </c>
      <c r="AX32" s="9" t="str">
        <f>IFERROR(VLOOKUP($AU32,stores[],MATCH(AX$1,stores[#Headers],0),0),"")</f>
        <v>Delhi</v>
      </c>
      <c r="AY32" s="9" t="str">
        <f>IFERROR(VLOOKUP($AU32,stores[],MATCH(AY$1,stores[#Headers],0),0),"")</f>
        <v>Delhi</v>
      </c>
      <c r="AZ32" s="9">
        <f>IFERROR(VLOOKUP($AU32,stores[],MATCH(AZ$1,stores[#Headers],0),0),"")</f>
        <v>313650</v>
      </c>
      <c r="BA32" s="9" t="str">
        <f>IFERROR(VLOOKUP($AU32,stores[],MATCH(BA$1,stores[#Headers],0),0),"")</f>
        <v>Anya Dar</v>
      </c>
      <c r="BB32" s="9">
        <f>IFERROR(VLOOKUP($AU32,stores[],MATCH(BB$1,stores[#Headers],0),0),"")</f>
        <v>2012</v>
      </c>
      <c r="BC32" s="9">
        <f>IFERROR(VLOOKUP($AU32,stores[],MATCH(BC$1,stores[#Headers],0),0),"")</f>
        <v>92</v>
      </c>
      <c r="BD32" s="9">
        <f>IFERROR(VLOOKUP($AU32,stores[],MATCH(BD$1,stores[#Headers],0),0),"")</f>
        <v>14980</v>
      </c>
      <c r="BE32" s="9">
        <f>IFERROR(VLOOKUP($AU32,stores[],MATCH(BE$1,stores[#Headers],0),0),"")</f>
        <v>3.3</v>
      </c>
      <c r="BF32" s="9" t="str">
        <f>IFERROR(VLOOKUP($AU32,stores[],MATCH(BF$1,stores[#Headers],0),0),"")</f>
        <v>Yes</v>
      </c>
      <c r="BG32" s="9">
        <f>IFERROR(VLOOKUP($AU32,stores[],MATCH(BG$1,stores[#Headers],0),0),"")</f>
        <v>2033</v>
      </c>
      <c r="BH32" s="9" t="str">
        <f>IFERROR(VLOOKUP($AU32,stores[],MATCH(BH$1,stores[#Headers],0),0),"")</f>
        <v>Franchise</v>
      </c>
      <c r="BI32" s="9">
        <f>IFERROR(VLOOKUP($AU32,stores[],MATCH(BI$1,stores[#Headers],0),0),"")</f>
        <v>3009792513</v>
      </c>
      <c r="BJ32" s="9" t="str">
        <f>IFERROR(VLOOKUP($AU32,stores[],MATCH(BJ$1,stores[#Headers],0),0),"")</f>
        <v>xalakchand@nigam.com</v>
      </c>
    </row>
    <row r="33" spans="1:62" x14ac:dyDescent="0.3">
      <c r="A33" s="9" t="str">
        <v>O1032</v>
      </c>
      <c r="B33" s="9" t="str">
        <v>C018</v>
      </c>
      <c r="C33" s="9" t="str">
        <v>P162</v>
      </c>
      <c r="D33" s="9">
        <v>45822</v>
      </c>
      <c r="E33" s="9">
        <v>3</v>
      </c>
      <c r="F33" s="9">
        <v>95839</v>
      </c>
      <c r="G33" s="9">
        <v>191678</v>
      </c>
      <c r="H33" s="9">
        <v>25</v>
      </c>
      <c r="I33" s="9" t="str">
        <v>Credit Card</v>
      </c>
      <c r="J33" s="9" t="str">
        <v>Pending</v>
      </c>
      <c r="K33" s="9">
        <v>45868</v>
      </c>
      <c r="L33" s="9" t="str">
        <v>No</v>
      </c>
      <c r="M33" s="9">
        <v>120</v>
      </c>
      <c r="N33" s="9" t="str">
        <v>No</v>
      </c>
      <c r="O33" s="9" t="str">
        <v>No</v>
      </c>
      <c r="P33" s="9" t="str">
        <f t="shared" si="0"/>
        <v>C018</v>
      </c>
      <c r="Q33" s="9" t="str">
        <f>VLOOKUP($B33,Customers[],MATCH(Q$1,Customers[#Headers],0),0)</f>
        <v>Owen Mitra</v>
      </c>
      <c r="R33" s="9" t="str">
        <f>VLOOKUP($B33,Customers[],MATCH(R$1,Customers[#Headers],0),0)</f>
        <v>tacharya@example.com</v>
      </c>
      <c r="S33" s="9">
        <f>VLOOKUP($B33,Customers[],MATCH(S$1,Customers[#Headers],0),0)</f>
        <v>916995777387</v>
      </c>
      <c r="T33" s="9" t="str">
        <f>VLOOKUP($B33,Customers[],MATCH(T$1,Customers[#Headers],0),0)</f>
        <v>Mumbai</v>
      </c>
      <c r="U33" s="9" t="str">
        <f>VLOOKUP($B33,Customers[],MATCH(U$1,Customers[#Headers],0),0)</f>
        <v>Maharashtra</v>
      </c>
      <c r="V33" s="9">
        <f>VLOOKUP($B33,Customers[],MATCH(V$1,Customers[#Headers],0),0)</f>
        <v>148951</v>
      </c>
      <c r="W33" s="9" t="str">
        <f>VLOOKUP($B33,Customers[],MATCH(W$1,Customers[#Headers],0),0)</f>
        <v>Female</v>
      </c>
      <c r="X33" s="9">
        <f>VLOOKUP($B33,Customers[],MATCH(X$1,Customers[#Headers],0),0)</f>
        <v>27585</v>
      </c>
      <c r="Y33" s="9">
        <f>VLOOKUP($B33,Customers[],MATCH(Y$1,Customers[#Headers],0),0)</f>
        <v>44992</v>
      </c>
      <c r="Z33" s="9" t="str">
        <f>VLOOKUP($B33,Customers[],MATCH(Z$1,Customers[#Headers],0),0)</f>
        <v>Fashion</v>
      </c>
      <c r="AA33" s="9">
        <f>VLOOKUP($B33,Customers[],MATCH(AA$1,Customers[#Headers],0),0)</f>
        <v>1927</v>
      </c>
      <c r="AB33" s="9" t="str">
        <f>VLOOKUP($B33,Customers[],MATCH(AB$1,Customers[#Headers],0),0)</f>
        <v>Married</v>
      </c>
      <c r="AC33" s="9" t="str">
        <f>VLOOKUP($B33,Customers[],MATCH(AC$1,Customers[#Headers],0),0)</f>
        <v>Business</v>
      </c>
      <c r="AD33" s="9">
        <f>VLOOKUP($B33,Customers[],MATCH(AD$1,Customers[#Headers],0),0)</f>
        <v>531680</v>
      </c>
      <c r="AE33" s="9" t="str">
        <f t="shared" si="1"/>
        <v>P162</v>
      </c>
      <c r="AF33" s="9" t="str">
        <f>VLOOKUP($AE33,products[],MATCH(AF$1,products[#Headers],0),0)</f>
        <v>Harum Phone</v>
      </c>
      <c r="AG33" s="9" t="str">
        <f>VLOOKUP($AE33,products[],MATCH(AG$1,products[#Headers],0),0)</f>
        <v>Home Appliance</v>
      </c>
      <c r="AH33" s="9" t="str">
        <f>VLOOKUP($AE33,products[],MATCH(AH$1,products[#Headers],0),0)</f>
        <v>Cotton</v>
      </c>
      <c r="AI33" s="9" t="str">
        <f>VLOOKUP($AE33,products[],MATCH(AI$1,products[#Headers],0),0)</f>
        <v>Date, Deo and Krish</v>
      </c>
      <c r="AJ33" s="9">
        <f>VLOOKUP($AE33,products[],MATCH(AJ$1,products[#Headers],0),0)</f>
        <v>95839</v>
      </c>
      <c r="AK33" s="9">
        <f>VLOOKUP($AE33,products[],MATCH(AK$1,products[#Headers],0),0)</f>
        <v>25</v>
      </c>
      <c r="AL33" s="9">
        <f>VLOOKUP($AE33,products[],MATCH(AL$1,products[#Headers],0),0)</f>
        <v>834</v>
      </c>
      <c r="AM33" s="9">
        <f>VLOOKUP($AE33,products[],MATCH(AM$1,products[#Headers],0),0)</f>
        <v>12</v>
      </c>
      <c r="AN33" s="9" t="str">
        <f>VLOOKUP($AE33,products[],MATCH(AN$1,products[#Headers],0),0)</f>
        <v>China</v>
      </c>
      <c r="AO33" s="9" t="str">
        <f>VLOOKUP($AE33,products[],MATCH(AO$1,products[#Headers],0),0)</f>
        <v>Yes</v>
      </c>
      <c r="AP33" s="9">
        <f>VLOOKUP($AE33,products[],MATCH(AP$1,products[#Headers],0),0)</f>
        <v>2.9</v>
      </c>
      <c r="AQ33" s="9">
        <f>VLOOKUP($AE33,products[],MATCH(AQ$1,products[#Headers],0),0)</f>
        <v>44986</v>
      </c>
      <c r="AR33" s="9" t="str">
        <f>VLOOKUP($AE33,products[],MATCH(AR$1,products[#Headers],0),0)</f>
        <v>Yes</v>
      </c>
      <c r="AS33" s="9">
        <f>VLOOKUP($AE33,products[],MATCH(AS$1,products[#Headers],0),0)</f>
        <v>3843</v>
      </c>
      <c r="AT33" s="9">
        <f>VLOOKUP($AE33,products[],MATCH(AT$1,products[#Headers],0),0)</f>
        <v>129</v>
      </c>
      <c r="AU33" s="9">
        <f t="shared" si="2"/>
        <v>129</v>
      </c>
      <c r="AV33" s="9" t="str">
        <f>IFERROR(VLOOKUP($AU33,stores[],MATCH(AV$1,stores[#Headers],0),0),"")</f>
        <v/>
      </c>
      <c r="AW33" s="9" t="str">
        <f>IFERROR(VLOOKUP($AU33,stores[],MATCH(AW$1,stores[#Headers],0),0),"")</f>
        <v/>
      </c>
      <c r="AX33" s="9" t="str">
        <f>IFERROR(VLOOKUP($AU33,stores[],MATCH(AX$1,stores[#Headers],0),0),"")</f>
        <v/>
      </c>
      <c r="AY33" s="9" t="str">
        <f>IFERROR(VLOOKUP($AU33,stores[],MATCH(AY$1,stores[#Headers],0),0),"")</f>
        <v/>
      </c>
      <c r="AZ33" s="9" t="str">
        <f>IFERROR(VLOOKUP($AU33,stores[],MATCH(AZ$1,stores[#Headers],0),0),"")</f>
        <v/>
      </c>
      <c r="BA33" s="9" t="str">
        <f>IFERROR(VLOOKUP($AU33,stores[],MATCH(BA$1,stores[#Headers],0),0),"")</f>
        <v/>
      </c>
      <c r="BB33" s="9" t="str">
        <f>IFERROR(VLOOKUP($AU33,stores[],MATCH(BB$1,stores[#Headers],0),0),"")</f>
        <v/>
      </c>
      <c r="BC33" s="9" t="str">
        <f>IFERROR(VLOOKUP($AU33,stores[],MATCH(BC$1,stores[#Headers],0),0),"")</f>
        <v/>
      </c>
      <c r="BD33" s="9" t="str">
        <f>IFERROR(VLOOKUP($AU33,stores[],MATCH(BD$1,stores[#Headers],0),0),"")</f>
        <v/>
      </c>
      <c r="BE33" s="9" t="str">
        <f>IFERROR(VLOOKUP($AU33,stores[],MATCH(BE$1,stores[#Headers],0),0),"")</f>
        <v/>
      </c>
      <c r="BF33" s="9" t="str">
        <f>IFERROR(VLOOKUP($AU33,stores[],MATCH(BF$1,stores[#Headers],0),0),"")</f>
        <v/>
      </c>
      <c r="BG33" s="9" t="str">
        <f>IFERROR(VLOOKUP($AU33,stores[],MATCH(BG$1,stores[#Headers],0),0),"")</f>
        <v/>
      </c>
      <c r="BH33" s="9" t="str">
        <f>IFERROR(VLOOKUP($AU33,stores[],MATCH(BH$1,stores[#Headers],0),0),"")</f>
        <v/>
      </c>
      <c r="BI33" s="9" t="str">
        <f>IFERROR(VLOOKUP($AU33,stores[],MATCH(BI$1,stores[#Headers],0),0),"")</f>
        <v/>
      </c>
      <c r="BJ33" s="9" t="str">
        <f>IFERROR(VLOOKUP($AU33,stores[],MATCH(BJ$1,stores[#Headers],0),0),"")</f>
        <v/>
      </c>
    </row>
    <row r="34" spans="1:62" x14ac:dyDescent="0.3">
      <c r="A34" s="9" t="str">
        <v>O1033</v>
      </c>
      <c r="B34" s="9" t="str">
        <v>C043</v>
      </c>
      <c r="C34" s="9" t="str">
        <v>P139</v>
      </c>
      <c r="D34" s="9">
        <v>45553</v>
      </c>
      <c r="E34" s="9">
        <v>5</v>
      </c>
      <c r="F34" s="9">
        <v>49066</v>
      </c>
      <c r="G34" s="9">
        <v>245330</v>
      </c>
      <c r="H34" s="9">
        <v>11</v>
      </c>
      <c r="I34" s="9" t="str">
        <v>Credit Card</v>
      </c>
      <c r="J34" s="9" t="str">
        <v>Pending</v>
      </c>
      <c r="K34" s="9">
        <v>45863</v>
      </c>
      <c r="L34" s="9" t="str">
        <v>No</v>
      </c>
      <c r="M34" s="9">
        <v>354</v>
      </c>
      <c r="N34" s="9" t="str">
        <v>Yes</v>
      </c>
      <c r="O34" s="9" t="str">
        <v>Yes</v>
      </c>
      <c r="P34" s="9" t="str">
        <f t="shared" si="0"/>
        <v>C043</v>
      </c>
      <c r="Q34" s="9" t="str">
        <f>VLOOKUP($B34,Customers[],MATCH(Q$1,Customers[#Headers],0),0)</f>
        <v>Jatin Sha</v>
      </c>
      <c r="R34" s="9" t="str">
        <f>VLOOKUP($B34,Customers[],MATCH(R$1,Customers[#Headers],0),0)</f>
        <v>adweta96@example.net</v>
      </c>
      <c r="S34" s="9">
        <f>VLOOKUP($B34,Customers[],MATCH(S$1,Customers[#Headers],0),0)</f>
        <v>1370985931</v>
      </c>
      <c r="T34" s="9" t="str">
        <f>VLOOKUP($B34,Customers[],MATCH(T$1,Customers[#Headers],0),0)</f>
        <v>Kolkata</v>
      </c>
      <c r="U34" s="9" t="str">
        <f>VLOOKUP($B34,Customers[],MATCH(U$1,Customers[#Headers],0),0)</f>
        <v>West Bengal</v>
      </c>
      <c r="V34" s="9">
        <f>VLOOKUP($B34,Customers[],MATCH(V$1,Customers[#Headers],0),0)</f>
        <v>461200</v>
      </c>
      <c r="W34" s="9" t="str">
        <f>VLOOKUP($B34,Customers[],MATCH(W$1,Customers[#Headers],0),0)</f>
        <v>Male</v>
      </c>
      <c r="X34" s="9">
        <f>VLOOKUP($B34,Customers[],MATCH(X$1,Customers[#Headers],0),0)</f>
        <v>29313</v>
      </c>
      <c r="Y34" s="9">
        <f>VLOOKUP($B34,Customers[],MATCH(Y$1,Customers[#Headers],0),0)</f>
        <v>45558</v>
      </c>
      <c r="Z34" s="9" t="str">
        <f>VLOOKUP($B34,Customers[],MATCH(Z$1,Customers[#Headers],0),0)</f>
        <v>Electronics</v>
      </c>
      <c r="AA34" s="9">
        <f>VLOOKUP($B34,Customers[],MATCH(AA$1,Customers[#Headers],0),0)</f>
        <v>7608</v>
      </c>
      <c r="AB34" s="9" t="str">
        <f>VLOOKUP($B34,Customers[],MATCH(AB$1,Customers[#Headers],0),0)</f>
        <v>Single</v>
      </c>
      <c r="AC34" s="9" t="str">
        <f>VLOOKUP($B34,Customers[],MATCH(AC$1,Customers[#Headers],0),0)</f>
        <v>Engineer</v>
      </c>
      <c r="AD34" s="9">
        <f>VLOOKUP($B34,Customers[],MATCH(AD$1,Customers[#Headers],0),0)</f>
        <v>1327501</v>
      </c>
      <c r="AE34" s="9" t="str">
        <f t="shared" si="1"/>
        <v>P139</v>
      </c>
      <c r="AF34" s="9" t="str">
        <f>VLOOKUP($AE34,products[],MATCH(AF$1,products[#Headers],0),0)</f>
        <v>Officia TV</v>
      </c>
      <c r="AG34" s="9" t="str">
        <f>VLOOKUP($AE34,products[],MATCH(AG$1,products[#Headers],0),0)</f>
        <v>Fashion</v>
      </c>
      <c r="AH34" s="9" t="str">
        <f>VLOOKUP($AE34,products[],MATCH(AH$1,products[#Headers],0),0)</f>
        <v>Notebook</v>
      </c>
      <c r="AI34" s="9" t="str">
        <f>VLOOKUP($AE34,products[],MATCH(AI$1,products[#Headers],0),0)</f>
        <v>Gera, Mishra and Chad</v>
      </c>
      <c r="AJ34" s="9">
        <f>VLOOKUP($AE34,products[],MATCH(AJ$1,products[#Headers],0),0)</f>
        <v>49066</v>
      </c>
      <c r="AK34" s="9">
        <f>VLOOKUP($AE34,products[],MATCH(AK$1,products[#Headers],0),0)</f>
        <v>11</v>
      </c>
      <c r="AL34" s="9">
        <f>VLOOKUP($AE34,products[],MATCH(AL$1,products[#Headers],0),0)</f>
        <v>454</v>
      </c>
      <c r="AM34" s="9">
        <f>VLOOKUP($AE34,products[],MATCH(AM$1,products[#Headers],0),0)</f>
        <v>36</v>
      </c>
      <c r="AN34" s="9" t="str">
        <f>VLOOKUP($AE34,products[],MATCH(AN$1,products[#Headers],0),0)</f>
        <v>China</v>
      </c>
      <c r="AO34" s="9" t="str">
        <f>VLOOKUP($AE34,products[],MATCH(AO$1,products[#Headers],0),0)</f>
        <v>No</v>
      </c>
      <c r="AP34" s="9">
        <f>VLOOKUP($AE34,products[],MATCH(AP$1,products[#Headers],0),0)</f>
        <v>2.7</v>
      </c>
      <c r="AQ34" s="9">
        <f>VLOOKUP($AE34,products[],MATCH(AQ$1,products[#Headers],0),0)</f>
        <v>45803</v>
      </c>
      <c r="AR34" s="9" t="str">
        <f>VLOOKUP($AE34,products[],MATCH(AR$1,products[#Headers],0),0)</f>
        <v>No</v>
      </c>
      <c r="AS34" s="9">
        <f>VLOOKUP($AE34,products[],MATCH(AS$1,products[#Headers],0),0)</f>
        <v>9921</v>
      </c>
      <c r="AT34" s="9">
        <f>VLOOKUP($AE34,products[],MATCH(AT$1,products[#Headers],0),0)</f>
        <v>191</v>
      </c>
      <c r="AU34" s="9">
        <f t="shared" si="2"/>
        <v>191</v>
      </c>
      <c r="AV34" s="9" t="str">
        <f>IFERROR(VLOOKUP($AU34,stores[],MATCH(AV$1,stores[#Headers],0),0),"")</f>
        <v/>
      </c>
      <c r="AW34" s="9" t="str">
        <f>IFERROR(VLOOKUP($AU34,stores[],MATCH(AW$1,stores[#Headers],0),0),"")</f>
        <v/>
      </c>
      <c r="AX34" s="9" t="str">
        <f>IFERROR(VLOOKUP($AU34,stores[],MATCH(AX$1,stores[#Headers],0),0),"")</f>
        <v/>
      </c>
      <c r="AY34" s="9" t="str">
        <f>IFERROR(VLOOKUP($AU34,stores[],MATCH(AY$1,stores[#Headers],0),0),"")</f>
        <v/>
      </c>
      <c r="AZ34" s="9" t="str">
        <f>IFERROR(VLOOKUP($AU34,stores[],MATCH(AZ$1,stores[#Headers],0),0),"")</f>
        <v/>
      </c>
      <c r="BA34" s="9" t="str">
        <f>IFERROR(VLOOKUP($AU34,stores[],MATCH(BA$1,stores[#Headers],0),0),"")</f>
        <v/>
      </c>
      <c r="BB34" s="9" t="str">
        <f>IFERROR(VLOOKUP($AU34,stores[],MATCH(BB$1,stores[#Headers],0),0),"")</f>
        <v/>
      </c>
      <c r="BC34" s="9" t="str">
        <f>IFERROR(VLOOKUP($AU34,stores[],MATCH(BC$1,stores[#Headers],0),0),"")</f>
        <v/>
      </c>
      <c r="BD34" s="9" t="str">
        <f>IFERROR(VLOOKUP($AU34,stores[],MATCH(BD$1,stores[#Headers],0),0),"")</f>
        <v/>
      </c>
      <c r="BE34" s="9" t="str">
        <f>IFERROR(VLOOKUP($AU34,stores[],MATCH(BE$1,stores[#Headers],0),0),"")</f>
        <v/>
      </c>
      <c r="BF34" s="9" t="str">
        <f>IFERROR(VLOOKUP($AU34,stores[],MATCH(BF$1,stores[#Headers],0),0),"")</f>
        <v/>
      </c>
      <c r="BG34" s="9" t="str">
        <f>IFERROR(VLOOKUP($AU34,stores[],MATCH(BG$1,stores[#Headers],0),0),"")</f>
        <v/>
      </c>
      <c r="BH34" s="9" t="str">
        <f>IFERROR(VLOOKUP($AU34,stores[],MATCH(BH$1,stores[#Headers],0),0),"")</f>
        <v/>
      </c>
      <c r="BI34" s="9" t="str">
        <f>IFERROR(VLOOKUP($AU34,stores[],MATCH(BI$1,stores[#Headers],0),0),"")</f>
        <v/>
      </c>
      <c r="BJ34" s="9" t="str">
        <f>IFERROR(VLOOKUP($AU34,stores[],MATCH(BJ$1,stores[#Headers],0),0),"")</f>
        <v/>
      </c>
    </row>
    <row r="35" spans="1:62" x14ac:dyDescent="0.3">
      <c r="A35" s="9" t="str">
        <v>O1034</v>
      </c>
      <c r="B35" s="9" t="str">
        <v>C086</v>
      </c>
      <c r="C35" s="9" t="str">
        <v>P116</v>
      </c>
      <c r="D35" s="9">
        <v>45550</v>
      </c>
      <c r="E35" s="9">
        <v>4</v>
      </c>
      <c r="F35" s="9">
        <v>35503</v>
      </c>
      <c r="G35" s="9">
        <v>106509</v>
      </c>
      <c r="H35" s="9">
        <v>22</v>
      </c>
      <c r="I35" s="9" t="str">
        <v>Debit Card</v>
      </c>
      <c r="J35" s="9" t="str">
        <v>Cancelled</v>
      </c>
      <c r="K35" s="9">
        <v>45861</v>
      </c>
      <c r="L35" s="9" t="str">
        <v>No</v>
      </c>
      <c r="M35" s="9">
        <v>353</v>
      </c>
      <c r="N35" s="9" t="str">
        <v>Yes</v>
      </c>
      <c r="O35" s="9" t="str">
        <v>No</v>
      </c>
      <c r="P35" s="9" t="str">
        <f t="shared" si="0"/>
        <v>C086</v>
      </c>
      <c r="Q35" s="9" t="str">
        <f>VLOOKUP($B35,Customers[],MATCH(Q$1,Customers[#Headers],0),0)</f>
        <v>Yashvi Sehgal</v>
      </c>
      <c r="R35" s="9" t="str">
        <f>VLOOKUP($B35,Customers[],MATCH(R$1,Customers[#Headers],0),0)</f>
        <v>settykevin@example.net</v>
      </c>
      <c r="S35" s="9">
        <f>VLOOKUP($B35,Customers[],MATCH(S$1,Customers[#Headers],0),0)</f>
        <v>7908740640</v>
      </c>
      <c r="T35" s="9" t="str">
        <f>VLOOKUP($B35,Customers[],MATCH(T$1,Customers[#Headers],0),0)</f>
        <v>Kolkata</v>
      </c>
      <c r="U35" s="9" t="str">
        <f>VLOOKUP($B35,Customers[],MATCH(U$1,Customers[#Headers],0),0)</f>
        <v>West Bengal</v>
      </c>
      <c r="V35" s="9">
        <f>VLOOKUP($B35,Customers[],MATCH(V$1,Customers[#Headers],0),0)</f>
        <v>910651</v>
      </c>
      <c r="W35" s="9" t="str">
        <f>VLOOKUP($B35,Customers[],MATCH(W$1,Customers[#Headers],0),0)</f>
        <v>Male</v>
      </c>
      <c r="X35" s="9">
        <f>VLOOKUP($B35,Customers[],MATCH(X$1,Customers[#Headers],0),0)</f>
        <v>35198</v>
      </c>
      <c r="Y35" s="9">
        <f>VLOOKUP($B35,Customers[],MATCH(Y$1,Customers[#Headers],0),0)</f>
        <v>44215</v>
      </c>
      <c r="Z35" s="9" t="str">
        <f>VLOOKUP($B35,Customers[],MATCH(Z$1,Customers[#Headers],0),0)</f>
        <v>Electronics</v>
      </c>
      <c r="AA35" s="9">
        <f>VLOOKUP($B35,Customers[],MATCH(AA$1,Customers[#Headers],0),0)</f>
        <v>759</v>
      </c>
      <c r="AB35" s="9" t="str">
        <f>VLOOKUP($B35,Customers[],MATCH(AB$1,Customers[#Headers],0),0)</f>
        <v>Single</v>
      </c>
      <c r="AC35" s="9" t="str">
        <f>VLOOKUP($B35,Customers[],MATCH(AC$1,Customers[#Headers],0),0)</f>
        <v>Doctor</v>
      </c>
      <c r="AD35" s="9">
        <f>VLOOKUP($B35,Customers[],MATCH(AD$1,Customers[#Headers],0),0)</f>
        <v>618089</v>
      </c>
      <c r="AE35" s="9" t="str">
        <f t="shared" si="1"/>
        <v>P116</v>
      </c>
      <c r="AF35" s="9" t="str">
        <f>VLOOKUP($AE35,products[],MATCH(AF$1,products[#Headers],0),0)</f>
        <v>Voluptate TV</v>
      </c>
      <c r="AG35" s="9" t="str">
        <f>VLOOKUP($AE35,products[],MATCH(AG$1,products[#Headers],0),0)</f>
        <v>Grocery</v>
      </c>
      <c r="AH35" s="9" t="str">
        <f>VLOOKUP($AE35,products[],MATCH(AH$1,products[#Headers],0),0)</f>
        <v>Smart</v>
      </c>
      <c r="AI35" s="9" t="str">
        <f>VLOOKUP($AE35,products[],MATCH(AI$1,products[#Headers],0),0)</f>
        <v>Bansal-Parsa</v>
      </c>
      <c r="AJ35" s="9">
        <f>VLOOKUP($AE35,products[],MATCH(AJ$1,products[#Headers],0),0)</f>
        <v>35503</v>
      </c>
      <c r="AK35" s="9">
        <f>VLOOKUP($AE35,products[],MATCH(AK$1,products[#Headers],0),0)</f>
        <v>22</v>
      </c>
      <c r="AL35" s="9">
        <f>VLOOKUP($AE35,products[],MATCH(AL$1,products[#Headers],0),0)</f>
        <v>134</v>
      </c>
      <c r="AM35" s="9">
        <f>VLOOKUP($AE35,products[],MATCH(AM$1,products[#Headers],0),0)</f>
        <v>24</v>
      </c>
      <c r="AN35" s="9" t="str">
        <f>VLOOKUP($AE35,products[],MATCH(AN$1,products[#Headers],0),0)</f>
        <v>Japan</v>
      </c>
      <c r="AO35" s="9" t="str">
        <f>VLOOKUP($AE35,products[],MATCH(AO$1,products[#Headers],0),0)</f>
        <v>No</v>
      </c>
      <c r="AP35" s="9">
        <f>VLOOKUP($AE35,products[],MATCH(AP$1,products[#Headers],0),0)</f>
        <v>2.8</v>
      </c>
      <c r="AQ35" s="9">
        <f>VLOOKUP($AE35,products[],MATCH(AQ$1,products[#Headers],0),0)</f>
        <v>45848</v>
      </c>
      <c r="AR35" s="9" t="str">
        <f>VLOOKUP($AE35,products[],MATCH(AR$1,products[#Headers],0),0)</f>
        <v>Yes</v>
      </c>
      <c r="AS35" s="9">
        <f>VLOOKUP($AE35,products[],MATCH(AS$1,products[#Headers],0),0)</f>
        <v>3595</v>
      </c>
      <c r="AT35" s="9">
        <f>VLOOKUP($AE35,products[],MATCH(AT$1,products[#Headers],0),0)</f>
        <v>128</v>
      </c>
      <c r="AU35" s="9">
        <f t="shared" si="2"/>
        <v>128</v>
      </c>
      <c r="AV35" s="9" t="str">
        <f>IFERROR(VLOOKUP($AU35,stores[],MATCH(AV$1,stores[#Headers],0),0),"")</f>
        <v/>
      </c>
      <c r="AW35" s="9" t="str">
        <f>IFERROR(VLOOKUP($AU35,stores[],MATCH(AW$1,stores[#Headers],0),0),"")</f>
        <v/>
      </c>
      <c r="AX35" s="9" t="str">
        <f>IFERROR(VLOOKUP($AU35,stores[],MATCH(AX$1,stores[#Headers],0),0),"")</f>
        <v/>
      </c>
      <c r="AY35" s="9" t="str">
        <f>IFERROR(VLOOKUP($AU35,stores[],MATCH(AY$1,stores[#Headers],0),0),"")</f>
        <v/>
      </c>
      <c r="AZ35" s="9" t="str">
        <f>IFERROR(VLOOKUP($AU35,stores[],MATCH(AZ$1,stores[#Headers],0),0),"")</f>
        <v/>
      </c>
      <c r="BA35" s="9" t="str">
        <f>IFERROR(VLOOKUP($AU35,stores[],MATCH(BA$1,stores[#Headers],0),0),"")</f>
        <v/>
      </c>
      <c r="BB35" s="9" t="str">
        <f>IFERROR(VLOOKUP($AU35,stores[],MATCH(BB$1,stores[#Headers],0),0),"")</f>
        <v/>
      </c>
      <c r="BC35" s="9" t="str">
        <f>IFERROR(VLOOKUP($AU35,stores[],MATCH(BC$1,stores[#Headers],0),0),"")</f>
        <v/>
      </c>
      <c r="BD35" s="9" t="str">
        <f>IFERROR(VLOOKUP($AU35,stores[],MATCH(BD$1,stores[#Headers],0),0),"")</f>
        <v/>
      </c>
      <c r="BE35" s="9" t="str">
        <f>IFERROR(VLOOKUP($AU35,stores[],MATCH(BE$1,stores[#Headers],0),0),"")</f>
        <v/>
      </c>
      <c r="BF35" s="9" t="str">
        <f>IFERROR(VLOOKUP($AU35,stores[],MATCH(BF$1,stores[#Headers],0),0),"")</f>
        <v/>
      </c>
      <c r="BG35" s="9" t="str">
        <f>IFERROR(VLOOKUP($AU35,stores[],MATCH(BG$1,stores[#Headers],0),0),"")</f>
        <v/>
      </c>
      <c r="BH35" s="9" t="str">
        <f>IFERROR(VLOOKUP($AU35,stores[],MATCH(BH$1,stores[#Headers],0),0),"")</f>
        <v/>
      </c>
      <c r="BI35" s="9" t="str">
        <f>IFERROR(VLOOKUP($AU35,stores[],MATCH(BI$1,stores[#Headers],0),0),"")</f>
        <v/>
      </c>
      <c r="BJ35" s="9" t="str">
        <f>IFERROR(VLOOKUP($AU35,stores[],MATCH(BJ$1,stores[#Headers],0),0),"")</f>
        <v/>
      </c>
    </row>
    <row r="36" spans="1:62" x14ac:dyDescent="0.3">
      <c r="A36" s="9" t="str">
        <v>O1035</v>
      </c>
      <c r="B36" s="9" t="str">
        <v>C048</v>
      </c>
      <c r="C36" s="9" t="str">
        <v>P179</v>
      </c>
      <c r="D36" s="9">
        <v>45789</v>
      </c>
      <c r="E36" s="9">
        <v>2</v>
      </c>
      <c r="F36" s="9">
        <v>59299</v>
      </c>
      <c r="G36" s="9">
        <v>118598</v>
      </c>
      <c r="H36" s="9">
        <v>24</v>
      </c>
      <c r="I36" s="9" t="str">
        <v>Debit Card</v>
      </c>
      <c r="J36" s="9" t="str">
        <v>Cancelled</v>
      </c>
      <c r="K36" s="9">
        <v>45857</v>
      </c>
      <c r="L36" s="9" t="str">
        <v>Yes</v>
      </c>
      <c r="M36" s="9">
        <v>232</v>
      </c>
      <c r="N36" s="9" t="str">
        <v>No</v>
      </c>
      <c r="O36" s="9" t="str">
        <v>No</v>
      </c>
      <c r="P36" s="9" t="str">
        <f t="shared" si="0"/>
        <v>C048</v>
      </c>
      <c r="Q36" s="9" t="str">
        <f>VLOOKUP($B36,Customers[],MATCH(Q$1,Customers[#Headers],0),0)</f>
        <v>Sudiksha Tiwari</v>
      </c>
      <c r="R36" s="9" t="str">
        <f>VLOOKUP($B36,Customers[],MATCH(R$1,Customers[#Headers],0),0)</f>
        <v>ychaudhary@example.net</v>
      </c>
      <c r="S36" s="9">
        <f>VLOOKUP($B36,Customers[],MATCH(S$1,Customers[#Headers],0),0)</f>
        <v>918367365766</v>
      </c>
      <c r="T36" s="9" t="str">
        <f>VLOOKUP($B36,Customers[],MATCH(T$1,Customers[#Headers],0),0)</f>
        <v>Chennai</v>
      </c>
      <c r="U36" s="9" t="str">
        <f>VLOOKUP($B36,Customers[],MATCH(U$1,Customers[#Headers],0),0)</f>
        <v>Tamil Nadu</v>
      </c>
      <c r="V36" s="9">
        <f>VLOOKUP($B36,Customers[],MATCH(V$1,Customers[#Headers],0),0)</f>
        <v>565452</v>
      </c>
      <c r="W36" s="9" t="str">
        <f>VLOOKUP($B36,Customers[],MATCH(W$1,Customers[#Headers],0),0)</f>
        <v>Female</v>
      </c>
      <c r="X36" s="9">
        <f>VLOOKUP($B36,Customers[],MATCH(X$1,Customers[#Headers],0),0)</f>
        <v>38819</v>
      </c>
      <c r="Y36" s="9">
        <f>VLOOKUP($B36,Customers[],MATCH(Y$1,Customers[#Headers],0),0)</f>
        <v>45501</v>
      </c>
      <c r="Z36" s="9" t="str">
        <f>VLOOKUP($B36,Customers[],MATCH(Z$1,Customers[#Headers],0),0)</f>
        <v>Fashion</v>
      </c>
      <c r="AA36" s="9">
        <f>VLOOKUP($B36,Customers[],MATCH(AA$1,Customers[#Headers],0),0)</f>
        <v>932</v>
      </c>
      <c r="AB36" s="9" t="str">
        <f>VLOOKUP($B36,Customers[],MATCH(AB$1,Customers[#Headers],0),0)</f>
        <v>Single</v>
      </c>
      <c r="AC36" s="9" t="str">
        <f>VLOOKUP($B36,Customers[],MATCH(AC$1,Customers[#Headers],0),0)</f>
        <v>Business</v>
      </c>
      <c r="AD36" s="9">
        <f>VLOOKUP($B36,Customers[],MATCH(AD$1,Customers[#Headers],0),0)</f>
        <v>1939269</v>
      </c>
      <c r="AE36" s="9" t="str">
        <f t="shared" si="1"/>
        <v>P179</v>
      </c>
      <c r="AF36" s="9" t="str">
        <f>VLOOKUP($AE36,products[],MATCH(AF$1,products[#Headers],0),0)</f>
        <v>Delectus Laptop</v>
      </c>
      <c r="AG36" s="9" t="str">
        <f>VLOOKUP($AE36,products[],MATCH(AG$1,products[#Headers],0),0)</f>
        <v>Home Appliance</v>
      </c>
      <c r="AH36" s="9" t="str">
        <f>VLOOKUP($AE36,products[],MATCH(AH$1,products[#Headers],0),0)</f>
        <v>Android</v>
      </c>
      <c r="AI36" s="9" t="str">
        <f>VLOOKUP($AE36,products[],MATCH(AI$1,products[#Headers],0),0)</f>
        <v>Kara, Venkataraman and Saxena</v>
      </c>
      <c r="AJ36" s="9">
        <f>VLOOKUP($AE36,products[],MATCH(AJ$1,products[#Headers],0),0)</f>
        <v>59299</v>
      </c>
      <c r="AK36" s="9">
        <f>VLOOKUP($AE36,products[],MATCH(AK$1,products[#Headers],0),0)</f>
        <v>24</v>
      </c>
      <c r="AL36" s="9">
        <f>VLOOKUP($AE36,products[],MATCH(AL$1,products[#Headers],0),0)</f>
        <v>5</v>
      </c>
      <c r="AM36" s="9">
        <f>VLOOKUP($AE36,products[],MATCH(AM$1,products[#Headers],0),0)</f>
        <v>6</v>
      </c>
      <c r="AN36" s="9" t="str">
        <f>VLOOKUP($AE36,products[],MATCH(AN$1,products[#Headers],0),0)</f>
        <v>India</v>
      </c>
      <c r="AO36" s="9" t="str">
        <f>VLOOKUP($AE36,products[],MATCH(AO$1,products[#Headers],0),0)</f>
        <v>No</v>
      </c>
      <c r="AP36" s="9">
        <f>VLOOKUP($AE36,products[],MATCH(AP$1,products[#Headers],0),0)</f>
        <v>3</v>
      </c>
      <c r="AQ36" s="9">
        <f>VLOOKUP($AE36,products[],MATCH(AQ$1,products[#Headers],0),0)</f>
        <v>44773</v>
      </c>
      <c r="AR36" s="9" t="str">
        <f>VLOOKUP($AE36,products[],MATCH(AR$1,products[#Headers],0),0)</f>
        <v>Yes</v>
      </c>
      <c r="AS36" s="9">
        <f>VLOOKUP($AE36,products[],MATCH(AS$1,products[#Headers],0),0)</f>
        <v>9992</v>
      </c>
      <c r="AT36" s="9">
        <f>VLOOKUP($AE36,products[],MATCH(AT$1,products[#Headers],0),0)</f>
        <v>63</v>
      </c>
      <c r="AU36" s="9">
        <f t="shared" si="2"/>
        <v>63</v>
      </c>
      <c r="AV36" s="9" t="str">
        <f>IFERROR(VLOOKUP($AU36,stores[],MATCH(AV$1,stores[#Headers],0),0),"")</f>
        <v>S063</v>
      </c>
      <c r="AW36" s="9" t="str">
        <f>IFERROR(VLOOKUP($AU36,stores[],MATCH(AW$1,stores[#Headers],0),0),"")</f>
        <v>Misra, Issac and Patel Mart</v>
      </c>
      <c r="AX36" s="9" t="str">
        <f>IFERROR(VLOOKUP($AU36,stores[],MATCH(AX$1,stores[#Headers],0),0),"")</f>
        <v>Delhi</v>
      </c>
      <c r="AY36" s="9" t="str">
        <f>IFERROR(VLOOKUP($AU36,stores[],MATCH(AY$1,stores[#Headers],0),0),"")</f>
        <v>Delhi</v>
      </c>
      <c r="AZ36" s="9">
        <f>IFERROR(VLOOKUP($AU36,stores[],MATCH(AZ$1,stores[#Headers],0),0),"")</f>
        <v>313650</v>
      </c>
      <c r="BA36" s="9" t="str">
        <f>IFERROR(VLOOKUP($AU36,stores[],MATCH(BA$1,stores[#Headers],0),0),"")</f>
        <v>Anya Dar</v>
      </c>
      <c r="BB36" s="9">
        <f>IFERROR(VLOOKUP($AU36,stores[],MATCH(BB$1,stores[#Headers],0),0),"")</f>
        <v>2012</v>
      </c>
      <c r="BC36" s="9">
        <f>IFERROR(VLOOKUP($AU36,stores[],MATCH(BC$1,stores[#Headers],0),0),"")</f>
        <v>92</v>
      </c>
      <c r="BD36" s="9">
        <f>IFERROR(VLOOKUP($AU36,stores[],MATCH(BD$1,stores[#Headers],0),0),"")</f>
        <v>14980</v>
      </c>
      <c r="BE36" s="9">
        <f>IFERROR(VLOOKUP($AU36,stores[],MATCH(BE$1,stores[#Headers],0),0),"")</f>
        <v>3.3</v>
      </c>
      <c r="BF36" s="9" t="str">
        <f>IFERROR(VLOOKUP($AU36,stores[],MATCH(BF$1,stores[#Headers],0),0),"")</f>
        <v>Yes</v>
      </c>
      <c r="BG36" s="9">
        <f>IFERROR(VLOOKUP($AU36,stores[],MATCH(BG$1,stores[#Headers],0),0),"")</f>
        <v>2033</v>
      </c>
      <c r="BH36" s="9" t="str">
        <f>IFERROR(VLOOKUP($AU36,stores[],MATCH(BH$1,stores[#Headers],0),0),"")</f>
        <v>Franchise</v>
      </c>
      <c r="BI36" s="9">
        <f>IFERROR(VLOOKUP($AU36,stores[],MATCH(BI$1,stores[#Headers],0),0),"")</f>
        <v>3009792513</v>
      </c>
      <c r="BJ36" s="9" t="str">
        <f>IFERROR(VLOOKUP($AU36,stores[],MATCH(BJ$1,stores[#Headers],0),0),"")</f>
        <v>xalakchand@nigam.com</v>
      </c>
    </row>
    <row r="37" spans="1:62" x14ac:dyDescent="0.3">
      <c r="A37" s="9" t="str">
        <v>O1036</v>
      </c>
      <c r="B37" s="9" t="str">
        <v>C090</v>
      </c>
      <c r="C37" s="9" t="str">
        <v>P171</v>
      </c>
      <c r="D37" s="9">
        <v>45836</v>
      </c>
      <c r="E37" s="9">
        <v>4</v>
      </c>
      <c r="F37" s="9">
        <v>40983</v>
      </c>
      <c r="G37" s="9">
        <v>204915</v>
      </c>
      <c r="H37" s="9">
        <v>10</v>
      </c>
      <c r="I37" s="9" t="str">
        <v>Debit Card</v>
      </c>
      <c r="J37" s="9" t="str">
        <v>Shipped</v>
      </c>
      <c r="K37" s="9">
        <v>45868</v>
      </c>
      <c r="L37" s="9" t="str">
        <v>Yes</v>
      </c>
      <c r="M37" s="9">
        <v>269</v>
      </c>
      <c r="N37" s="9" t="str">
        <v>No</v>
      </c>
      <c r="O37" s="9" t="str">
        <v>No</v>
      </c>
      <c r="P37" s="9" t="str">
        <f t="shared" si="0"/>
        <v>C090</v>
      </c>
      <c r="Q37" s="9" t="str">
        <f>VLOOKUP($B37,Customers[],MATCH(Q$1,Customers[#Headers],0),0)</f>
        <v>Champak Padmanabhan</v>
      </c>
      <c r="R37" s="9" t="str">
        <f>VLOOKUP($B37,Customers[],MATCH(R$1,Customers[#Headers],0),0)</f>
        <v>uvohra@example.net</v>
      </c>
      <c r="S37" s="9">
        <f>VLOOKUP($B37,Customers[],MATCH(S$1,Customers[#Headers],0),0)</f>
        <v>6246287334</v>
      </c>
      <c r="T37" s="9" t="str">
        <f>VLOOKUP($B37,Customers[],MATCH(T$1,Customers[#Headers],0),0)</f>
        <v>Jaipur</v>
      </c>
      <c r="U37" s="9" t="str">
        <f>VLOOKUP($B37,Customers[],MATCH(U$1,Customers[#Headers],0),0)</f>
        <v>Rajasthan</v>
      </c>
      <c r="V37" s="9">
        <f>VLOOKUP($B37,Customers[],MATCH(V$1,Customers[#Headers],0),0)</f>
        <v>708668</v>
      </c>
      <c r="W37" s="9" t="str">
        <f>VLOOKUP($B37,Customers[],MATCH(W$1,Customers[#Headers],0),0)</f>
        <v>Female</v>
      </c>
      <c r="X37" s="9">
        <f>VLOOKUP($B37,Customers[],MATCH(X$1,Customers[#Headers],0),0)</f>
        <v>34921</v>
      </c>
      <c r="Y37" s="9">
        <f>VLOOKUP($B37,Customers[],MATCH(Y$1,Customers[#Headers],0),0)</f>
        <v>44444</v>
      </c>
      <c r="Z37" s="9" t="str">
        <f>VLOOKUP($B37,Customers[],MATCH(Z$1,Customers[#Headers],0),0)</f>
        <v>Home Appliance</v>
      </c>
      <c r="AA37" s="9">
        <f>VLOOKUP($B37,Customers[],MATCH(AA$1,Customers[#Headers],0),0)</f>
        <v>1345</v>
      </c>
      <c r="AB37" s="9" t="str">
        <f>VLOOKUP($B37,Customers[],MATCH(AB$1,Customers[#Headers],0),0)</f>
        <v>Single</v>
      </c>
      <c r="AC37" s="9" t="str">
        <f>VLOOKUP($B37,Customers[],MATCH(AC$1,Customers[#Headers],0),0)</f>
        <v>Engineer</v>
      </c>
      <c r="AD37" s="9">
        <f>VLOOKUP($B37,Customers[],MATCH(AD$1,Customers[#Headers],0),0)</f>
        <v>1662119</v>
      </c>
      <c r="AE37" s="9" t="str">
        <f t="shared" si="1"/>
        <v>P171</v>
      </c>
      <c r="AF37" s="9" t="str">
        <f>VLOOKUP($AE37,products[],MATCH(AF$1,products[#Headers],0),0)</f>
        <v>Placeat TV</v>
      </c>
      <c r="AG37" s="9" t="str">
        <f>VLOOKUP($AE37,products[],MATCH(AG$1,products[#Headers],0),0)</f>
        <v>Fashion</v>
      </c>
      <c r="AH37" s="9" t="str">
        <f>VLOOKUP($AE37,products[],MATCH(AH$1,products[#Headers],0),0)</f>
        <v>Cotton</v>
      </c>
      <c r="AI37" s="9" t="str">
        <f>VLOOKUP($AE37,products[],MATCH(AI$1,products[#Headers],0),0)</f>
        <v>Bava-Batra</v>
      </c>
      <c r="AJ37" s="9">
        <f>VLOOKUP($AE37,products[],MATCH(AJ$1,products[#Headers],0),0)</f>
        <v>40983</v>
      </c>
      <c r="AK37" s="9">
        <f>VLOOKUP($AE37,products[],MATCH(AK$1,products[#Headers],0),0)</f>
        <v>10</v>
      </c>
      <c r="AL37" s="9">
        <f>VLOOKUP($AE37,products[],MATCH(AL$1,products[#Headers],0),0)</f>
        <v>973</v>
      </c>
      <c r="AM37" s="9">
        <f>VLOOKUP($AE37,products[],MATCH(AM$1,products[#Headers],0),0)</f>
        <v>12</v>
      </c>
      <c r="AN37" s="9" t="str">
        <f>VLOOKUP($AE37,products[],MATCH(AN$1,products[#Headers],0),0)</f>
        <v>Vietnam</v>
      </c>
      <c r="AO37" s="9" t="str">
        <f>VLOOKUP($AE37,products[],MATCH(AO$1,products[#Headers],0),0)</f>
        <v>No</v>
      </c>
      <c r="AP37" s="9">
        <f>VLOOKUP($AE37,products[],MATCH(AP$1,products[#Headers],0),0)</f>
        <v>3</v>
      </c>
      <c r="AQ37" s="9">
        <f>VLOOKUP($AE37,products[],MATCH(AQ$1,products[#Headers],0),0)</f>
        <v>44913</v>
      </c>
      <c r="AR37" s="9" t="str">
        <f>VLOOKUP($AE37,products[],MATCH(AR$1,products[#Headers],0),0)</f>
        <v>Yes</v>
      </c>
      <c r="AS37" s="9">
        <f>VLOOKUP($AE37,products[],MATCH(AS$1,products[#Headers],0),0)</f>
        <v>3539</v>
      </c>
      <c r="AT37" s="9">
        <f>VLOOKUP($AE37,products[],MATCH(AT$1,products[#Headers],0),0)</f>
        <v>43</v>
      </c>
      <c r="AU37" s="9">
        <f t="shared" si="2"/>
        <v>43</v>
      </c>
      <c r="AV37" s="9" t="str">
        <f>IFERROR(VLOOKUP($AU37,stores[],MATCH(AV$1,stores[#Headers],0),0),"")</f>
        <v>S043</v>
      </c>
      <c r="AW37" s="9" t="str">
        <f>IFERROR(VLOOKUP($AU37,stores[],MATCH(AW$1,stores[#Headers],0),0),"")</f>
        <v>Varty Group Mart</v>
      </c>
      <c r="AX37" s="9" t="str">
        <f>IFERROR(VLOOKUP($AU37,stores[],MATCH(AX$1,stores[#Headers],0),0),"")</f>
        <v>Hyderabad</v>
      </c>
      <c r="AY37" s="9" t="str">
        <f>IFERROR(VLOOKUP($AU37,stores[],MATCH(AY$1,stores[#Headers],0),0),"")</f>
        <v>Telangana</v>
      </c>
      <c r="AZ37" s="9">
        <f>IFERROR(VLOOKUP($AU37,stores[],MATCH(AZ$1,stores[#Headers],0),0),"")</f>
        <v>577908</v>
      </c>
      <c r="BA37" s="9" t="str">
        <f>IFERROR(VLOOKUP($AU37,stores[],MATCH(BA$1,stores[#Headers],0),0),"")</f>
        <v>Ria Gandhi</v>
      </c>
      <c r="BB37" s="9">
        <f>IFERROR(VLOOKUP($AU37,stores[],MATCH(BB$1,stores[#Headers],0),0),"")</f>
        <v>2013</v>
      </c>
      <c r="BC37" s="9">
        <f>IFERROR(VLOOKUP($AU37,stores[],MATCH(BC$1,stores[#Headers],0),0),"")</f>
        <v>97</v>
      </c>
      <c r="BD37" s="9">
        <f>IFERROR(VLOOKUP($AU37,stores[],MATCH(BD$1,stores[#Headers],0),0),"")</f>
        <v>11483</v>
      </c>
      <c r="BE37" s="9">
        <f>IFERROR(VLOOKUP($AU37,stores[],MATCH(BE$1,stores[#Headers],0),0),"")</f>
        <v>3.5</v>
      </c>
      <c r="BF37" s="9" t="str">
        <f>IFERROR(VLOOKUP($AU37,stores[],MATCH(BF$1,stores[#Headers],0),0),"")</f>
        <v>Yes</v>
      </c>
      <c r="BG37" s="9">
        <f>IFERROR(VLOOKUP($AU37,stores[],MATCH(BG$1,stores[#Headers],0),0),"")</f>
        <v>3554</v>
      </c>
      <c r="BH37" s="9" t="str">
        <f>IFERROR(VLOOKUP($AU37,stores[],MATCH(BH$1,stores[#Headers],0),0),"")</f>
        <v>Retail</v>
      </c>
      <c r="BI37" s="9">
        <f>IFERROR(VLOOKUP($AU37,stores[],MATCH(BI$1,stores[#Headers],0),0),"")</f>
        <v>911843222591</v>
      </c>
      <c r="BJ37" s="9" t="str">
        <f>IFERROR(VLOOKUP($AU37,stores[],MATCH(BJ$1,stores[#Headers],0),0),"")</f>
        <v>oeshinarayanan@comar.info</v>
      </c>
    </row>
    <row r="38" spans="1:62" x14ac:dyDescent="0.3">
      <c r="A38" s="9" t="str">
        <v>O1037</v>
      </c>
      <c r="B38" s="9" t="str">
        <v>C010</v>
      </c>
      <c r="C38" s="9" t="str">
        <v>P173</v>
      </c>
      <c r="D38" s="9">
        <v>45750</v>
      </c>
      <c r="E38" s="9">
        <v>1</v>
      </c>
      <c r="F38" s="9">
        <v>22197</v>
      </c>
      <c r="G38" s="9">
        <v>22197</v>
      </c>
      <c r="H38" s="9">
        <v>28</v>
      </c>
      <c r="I38" s="9" t="str">
        <v>Cash on Delivery</v>
      </c>
      <c r="J38" s="9" t="str">
        <v>Shipped</v>
      </c>
      <c r="K38" s="9">
        <v>45857</v>
      </c>
      <c r="L38" s="9" t="str">
        <v>Yes</v>
      </c>
      <c r="M38" s="9">
        <v>84</v>
      </c>
      <c r="N38" s="9" t="str">
        <v>No</v>
      </c>
      <c r="O38" s="9" t="str">
        <v>No</v>
      </c>
      <c r="P38" s="9" t="str">
        <f t="shared" si="0"/>
        <v>C010</v>
      </c>
      <c r="Q38" s="9" t="str">
        <f>VLOOKUP($B38,Customers[],MATCH(Q$1,Customers[#Headers],0),0)</f>
        <v>Chandresh Zachariah</v>
      </c>
      <c r="R38" s="9" t="str">
        <f>VLOOKUP($B38,Customers[],MATCH(R$1,Customers[#Headers],0),0)</f>
        <v>chanderwarjas@example.org</v>
      </c>
      <c r="S38" s="9">
        <f>VLOOKUP($B38,Customers[],MATCH(S$1,Customers[#Headers],0),0)</f>
        <v>7736026064</v>
      </c>
      <c r="T38" s="9" t="str">
        <f>VLOOKUP($B38,Customers[],MATCH(T$1,Customers[#Headers],0),0)</f>
        <v>Chennai</v>
      </c>
      <c r="U38" s="9" t="str">
        <f>VLOOKUP($B38,Customers[],MATCH(U$1,Customers[#Headers],0),0)</f>
        <v>Tamil Nadu</v>
      </c>
      <c r="V38" s="9">
        <f>VLOOKUP($B38,Customers[],MATCH(V$1,Customers[#Headers],0),0)</f>
        <v>468723</v>
      </c>
      <c r="W38" s="9" t="str">
        <f>VLOOKUP($B38,Customers[],MATCH(W$1,Customers[#Headers],0),0)</f>
        <v>Male</v>
      </c>
      <c r="X38" s="9">
        <f>VLOOKUP($B38,Customers[],MATCH(X$1,Customers[#Headers],0),0)</f>
        <v>29122</v>
      </c>
      <c r="Y38" s="9">
        <f>VLOOKUP($B38,Customers[],MATCH(Y$1,Customers[#Headers],0),0)</f>
        <v>44704</v>
      </c>
      <c r="Z38" s="9" t="str">
        <f>VLOOKUP($B38,Customers[],MATCH(Z$1,Customers[#Headers],0),0)</f>
        <v>Home Appliance</v>
      </c>
      <c r="AA38" s="9">
        <f>VLOOKUP($B38,Customers[],MATCH(AA$1,Customers[#Headers],0),0)</f>
        <v>8851</v>
      </c>
      <c r="AB38" s="9" t="str">
        <f>VLOOKUP($B38,Customers[],MATCH(AB$1,Customers[#Headers],0),0)</f>
        <v>Single</v>
      </c>
      <c r="AC38" s="9" t="str">
        <f>VLOOKUP($B38,Customers[],MATCH(AC$1,Customers[#Headers],0),0)</f>
        <v>Doctor</v>
      </c>
      <c r="AD38" s="9">
        <f>VLOOKUP($B38,Customers[],MATCH(AD$1,Customers[#Headers],0),0)</f>
        <v>1169429</v>
      </c>
      <c r="AE38" s="9" t="str">
        <f t="shared" si="1"/>
        <v>P173</v>
      </c>
      <c r="AF38" s="9" t="str">
        <f>VLOOKUP($AE38,products[],MATCH(AF$1,products[#Headers],0),0)</f>
        <v>Nulla Laptop</v>
      </c>
      <c r="AG38" s="9" t="str">
        <f>VLOOKUP($AE38,products[],MATCH(AG$1,products[#Headers],0),0)</f>
        <v>Home Appliance</v>
      </c>
      <c r="AH38" s="9" t="str">
        <f>VLOOKUP($AE38,products[],MATCH(AH$1,products[#Headers],0),0)</f>
        <v>Organic</v>
      </c>
      <c r="AI38" s="9" t="str">
        <f>VLOOKUP($AE38,products[],MATCH(AI$1,products[#Headers],0),0)</f>
        <v>Acharya-Sangha</v>
      </c>
      <c r="AJ38" s="9">
        <f>VLOOKUP($AE38,products[],MATCH(AJ$1,products[#Headers],0),0)</f>
        <v>22197</v>
      </c>
      <c r="AK38" s="9">
        <f>VLOOKUP($AE38,products[],MATCH(AK$1,products[#Headers],0),0)</f>
        <v>28</v>
      </c>
      <c r="AL38" s="9">
        <f>VLOOKUP($AE38,products[],MATCH(AL$1,products[#Headers],0),0)</f>
        <v>448</v>
      </c>
      <c r="AM38" s="9">
        <f>VLOOKUP($AE38,products[],MATCH(AM$1,products[#Headers],0),0)</f>
        <v>6</v>
      </c>
      <c r="AN38" s="9" t="str">
        <f>VLOOKUP($AE38,products[],MATCH(AN$1,products[#Headers],0),0)</f>
        <v>Japan</v>
      </c>
      <c r="AO38" s="9" t="str">
        <f>VLOOKUP($AE38,products[],MATCH(AO$1,products[#Headers],0),0)</f>
        <v>No</v>
      </c>
      <c r="AP38" s="9">
        <f>VLOOKUP($AE38,products[],MATCH(AP$1,products[#Headers],0),0)</f>
        <v>4.2</v>
      </c>
      <c r="AQ38" s="9">
        <f>VLOOKUP($AE38,products[],MATCH(AQ$1,products[#Headers],0),0)</f>
        <v>45073</v>
      </c>
      <c r="AR38" s="9" t="str">
        <f>VLOOKUP($AE38,products[],MATCH(AR$1,products[#Headers],0),0)</f>
        <v>Yes</v>
      </c>
      <c r="AS38" s="9">
        <f>VLOOKUP($AE38,products[],MATCH(AS$1,products[#Headers],0),0)</f>
        <v>8278</v>
      </c>
      <c r="AT38" s="9">
        <f>VLOOKUP($AE38,products[],MATCH(AT$1,products[#Headers],0),0)</f>
        <v>59</v>
      </c>
      <c r="AU38" s="9">
        <f t="shared" si="2"/>
        <v>59</v>
      </c>
      <c r="AV38" s="9" t="str">
        <f>IFERROR(VLOOKUP($AU38,stores[],MATCH(AV$1,stores[#Headers],0),0),"")</f>
        <v>S059</v>
      </c>
      <c r="AW38" s="9" t="str">
        <f>IFERROR(VLOOKUP($AU38,stores[],MATCH(AW$1,stores[#Headers],0),0),"")</f>
        <v>Walla, Mukherjee and Palan Mart</v>
      </c>
      <c r="AX38" s="9" t="str">
        <f>IFERROR(VLOOKUP($AU38,stores[],MATCH(AX$1,stores[#Headers],0),0),"")</f>
        <v>Ahmedabad</v>
      </c>
      <c r="AY38" s="9" t="str">
        <f>IFERROR(VLOOKUP($AU38,stores[],MATCH(AY$1,stores[#Headers],0),0),"")</f>
        <v>Gujarat</v>
      </c>
      <c r="AZ38" s="9">
        <f>IFERROR(VLOOKUP($AU38,stores[],MATCH(AZ$1,stores[#Headers],0),0),"")</f>
        <v>831745</v>
      </c>
      <c r="BA38" s="9" t="str">
        <f>IFERROR(VLOOKUP($AU38,stores[],MATCH(BA$1,stores[#Headers],0),0),"")</f>
        <v>Abha Dugal</v>
      </c>
      <c r="BB38" s="9">
        <f>IFERROR(VLOOKUP($AU38,stores[],MATCH(BB$1,stores[#Headers],0),0),"")</f>
        <v>2003</v>
      </c>
      <c r="BC38" s="9">
        <f>IFERROR(VLOOKUP($AU38,stores[],MATCH(BC$1,stores[#Headers],0),0),"")</f>
        <v>22</v>
      </c>
      <c r="BD38" s="9">
        <f>IFERROR(VLOOKUP($AU38,stores[],MATCH(BD$1,stores[#Headers],0),0),"")</f>
        <v>4979</v>
      </c>
      <c r="BE38" s="9">
        <f>IFERROR(VLOOKUP($AU38,stores[],MATCH(BE$1,stores[#Headers],0),0),"")</f>
        <v>3</v>
      </c>
      <c r="BF38" s="9" t="str">
        <f>IFERROR(VLOOKUP($AU38,stores[],MATCH(BF$1,stores[#Headers],0),0),"")</f>
        <v>Yes</v>
      </c>
      <c r="BG38" s="9">
        <f>IFERROR(VLOOKUP($AU38,stores[],MATCH(BG$1,stores[#Headers],0),0),"")</f>
        <v>1570</v>
      </c>
      <c r="BH38" s="9" t="str">
        <f>IFERROR(VLOOKUP($AU38,stores[],MATCH(BH$1,stores[#Headers],0),0),"")</f>
        <v>Retail</v>
      </c>
      <c r="BI38" s="9">
        <f>IFERROR(VLOOKUP($AU38,stores[],MATCH(BI$1,stores[#Headers],0),0),"")</f>
        <v>82547807</v>
      </c>
      <c r="BJ38" s="9" t="str">
        <f>IFERROR(VLOOKUP($AU38,stores[],MATCH(BJ$1,stores[#Headers],0),0),"")</f>
        <v>amistry@master-kashyap.com</v>
      </c>
    </row>
    <row r="39" spans="1:62" x14ac:dyDescent="0.3">
      <c r="A39" s="9" t="str">
        <v>O1038</v>
      </c>
      <c r="B39" s="9" t="str">
        <v>C015</v>
      </c>
      <c r="C39" s="9" t="str">
        <v>P188</v>
      </c>
      <c r="D39" s="9">
        <v>45577</v>
      </c>
      <c r="E39" s="9">
        <v>2</v>
      </c>
      <c r="F39" s="9">
        <v>56140</v>
      </c>
      <c r="G39" s="9">
        <v>280700</v>
      </c>
      <c r="H39" s="9">
        <v>7</v>
      </c>
      <c r="I39" s="9" t="str">
        <v>Net Banking</v>
      </c>
      <c r="J39" s="9" t="str">
        <v>Delivered</v>
      </c>
      <c r="K39" s="9">
        <v>45867</v>
      </c>
      <c r="L39" s="9" t="str">
        <v>No</v>
      </c>
      <c r="M39" s="9">
        <v>414</v>
      </c>
      <c r="N39" s="9" t="str">
        <v>Yes</v>
      </c>
      <c r="O39" s="9" t="str">
        <v>No</v>
      </c>
      <c r="P39" s="9" t="str">
        <f t="shared" si="0"/>
        <v>C015</v>
      </c>
      <c r="Q39" s="9" t="str">
        <f>VLOOKUP($B39,Customers[],MATCH(Q$1,Customers[#Headers],0),0)</f>
        <v>Harshil Pandya</v>
      </c>
      <c r="R39" s="9" t="str">
        <f>VLOOKUP($B39,Customers[],MATCH(R$1,Customers[#Headers],0),0)</f>
        <v>pdubey@example.org</v>
      </c>
      <c r="S39" s="9">
        <f>VLOOKUP($B39,Customers[],MATCH(S$1,Customers[#Headers],0),0)</f>
        <v>916025634216</v>
      </c>
      <c r="T39" s="9" t="str">
        <f>VLOOKUP($B39,Customers[],MATCH(T$1,Customers[#Headers],0),0)</f>
        <v>Kolkata</v>
      </c>
      <c r="U39" s="9" t="str">
        <f>VLOOKUP($B39,Customers[],MATCH(U$1,Customers[#Headers],0),0)</f>
        <v>West Bengal</v>
      </c>
      <c r="V39" s="9">
        <f>VLOOKUP($B39,Customers[],MATCH(V$1,Customers[#Headers],0),0)</f>
        <v>733754</v>
      </c>
      <c r="W39" s="9" t="str">
        <f>VLOOKUP($B39,Customers[],MATCH(W$1,Customers[#Headers],0),0)</f>
        <v>Male</v>
      </c>
      <c r="X39" s="9">
        <f>VLOOKUP($B39,Customers[],MATCH(X$1,Customers[#Headers],0),0)</f>
        <v>27404</v>
      </c>
      <c r="Y39" s="9">
        <f>VLOOKUP($B39,Customers[],MATCH(Y$1,Customers[#Headers],0),0)</f>
        <v>44720</v>
      </c>
      <c r="Z39" s="9" t="str">
        <f>VLOOKUP($B39,Customers[],MATCH(Z$1,Customers[#Headers],0),0)</f>
        <v>Home Appliance</v>
      </c>
      <c r="AA39" s="9">
        <f>VLOOKUP($B39,Customers[],MATCH(AA$1,Customers[#Headers],0),0)</f>
        <v>8448</v>
      </c>
      <c r="AB39" s="9" t="str">
        <f>VLOOKUP($B39,Customers[],MATCH(AB$1,Customers[#Headers],0),0)</f>
        <v>Married</v>
      </c>
      <c r="AC39" s="9" t="str">
        <f>VLOOKUP($B39,Customers[],MATCH(AC$1,Customers[#Headers],0),0)</f>
        <v>Engineer</v>
      </c>
      <c r="AD39" s="9">
        <f>VLOOKUP($B39,Customers[],MATCH(AD$1,Customers[#Headers],0),0)</f>
        <v>1784990</v>
      </c>
      <c r="AE39" s="9" t="str">
        <f t="shared" si="1"/>
        <v>P188</v>
      </c>
      <c r="AF39" s="9" t="str">
        <f>VLOOKUP($AE39,products[],MATCH(AF$1,products[#Headers],0),0)</f>
        <v>Molestiae TV</v>
      </c>
      <c r="AG39" s="9" t="str">
        <f>VLOOKUP($AE39,products[],MATCH(AG$1,products[#Headers],0),0)</f>
        <v>Fashion</v>
      </c>
      <c r="AH39" s="9" t="str">
        <f>VLOOKUP($AE39,products[],MATCH(AH$1,products[#Headers],0),0)</f>
        <v>Notebook</v>
      </c>
      <c r="AI39" s="9" t="str">
        <f>VLOOKUP($AE39,products[],MATCH(AI$1,products[#Headers],0),0)</f>
        <v>Sanghvi-Murty</v>
      </c>
      <c r="AJ39" s="9">
        <f>VLOOKUP($AE39,products[],MATCH(AJ$1,products[#Headers],0),0)</f>
        <v>56140</v>
      </c>
      <c r="AK39" s="9">
        <f>VLOOKUP($AE39,products[],MATCH(AK$1,products[#Headers],0),0)</f>
        <v>7</v>
      </c>
      <c r="AL39" s="9">
        <f>VLOOKUP($AE39,products[],MATCH(AL$1,products[#Headers],0),0)</f>
        <v>440</v>
      </c>
      <c r="AM39" s="9">
        <f>VLOOKUP($AE39,products[],MATCH(AM$1,products[#Headers],0),0)</f>
        <v>12</v>
      </c>
      <c r="AN39" s="9" t="str">
        <f>VLOOKUP($AE39,products[],MATCH(AN$1,products[#Headers],0),0)</f>
        <v>Vietnam</v>
      </c>
      <c r="AO39" s="9" t="str">
        <f>VLOOKUP($AE39,products[],MATCH(AO$1,products[#Headers],0),0)</f>
        <v>No</v>
      </c>
      <c r="AP39" s="9">
        <f>VLOOKUP($AE39,products[],MATCH(AP$1,products[#Headers],0),0)</f>
        <v>2.8</v>
      </c>
      <c r="AQ39" s="9">
        <f>VLOOKUP($AE39,products[],MATCH(AQ$1,products[#Headers],0),0)</f>
        <v>44976</v>
      </c>
      <c r="AR39" s="9" t="str">
        <f>VLOOKUP($AE39,products[],MATCH(AR$1,products[#Headers],0),0)</f>
        <v>No</v>
      </c>
      <c r="AS39" s="9">
        <f>VLOOKUP($AE39,products[],MATCH(AS$1,products[#Headers],0),0)</f>
        <v>5844</v>
      </c>
      <c r="AT39" s="9">
        <f>VLOOKUP($AE39,products[],MATCH(AT$1,products[#Headers],0),0)</f>
        <v>55</v>
      </c>
      <c r="AU39" s="9">
        <f t="shared" si="2"/>
        <v>55</v>
      </c>
      <c r="AV39" s="9" t="str">
        <f>IFERROR(VLOOKUP($AU39,stores[],MATCH(AV$1,stores[#Headers],0),0),"")</f>
        <v>S055</v>
      </c>
      <c r="AW39" s="9" t="str">
        <f>IFERROR(VLOOKUP($AU39,stores[],MATCH(AW$1,stores[#Headers],0),0),"")</f>
        <v>Raj-Hayre Mart</v>
      </c>
      <c r="AX39" s="9" t="str">
        <f>IFERROR(VLOOKUP($AU39,stores[],MATCH(AX$1,stores[#Headers],0),0),"")</f>
        <v>Kolkata</v>
      </c>
      <c r="AY39" s="9" t="str">
        <f>IFERROR(VLOOKUP($AU39,stores[],MATCH(AY$1,stores[#Headers],0),0),"")</f>
        <v>West Bengal</v>
      </c>
      <c r="AZ39" s="9">
        <f>IFERROR(VLOOKUP($AU39,stores[],MATCH(AZ$1,stores[#Headers],0),0),"")</f>
        <v>270267</v>
      </c>
      <c r="BA39" s="9" t="str">
        <f>IFERROR(VLOOKUP($AU39,stores[],MATCH(BA$1,stores[#Headers],0),0),"")</f>
        <v>Zansi Walla</v>
      </c>
      <c r="BB39" s="9">
        <f>IFERROR(VLOOKUP($AU39,stores[],MATCH(BB$1,stores[#Headers],0),0),"")</f>
        <v>2013</v>
      </c>
      <c r="BC39" s="9">
        <f>IFERROR(VLOOKUP($AU39,stores[],MATCH(BC$1,stores[#Headers],0),0),"")</f>
        <v>20</v>
      </c>
      <c r="BD39" s="9">
        <f>IFERROR(VLOOKUP($AU39,stores[],MATCH(BD$1,stores[#Headers],0),0),"")</f>
        <v>18561</v>
      </c>
      <c r="BE39" s="9">
        <f>IFERROR(VLOOKUP($AU39,stores[],MATCH(BE$1,stores[#Headers],0),0),"")</f>
        <v>3.7</v>
      </c>
      <c r="BF39" s="9" t="str">
        <f>IFERROR(VLOOKUP($AU39,stores[],MATCH(BF$1,stores[#Headers],0),0),"")</f>
        <v>Yes</v>
      </c>
      <c r="BG39" s="9">
        <f>IFERROR(VLOOKUP($AU39,stores[],MATCH(BG$1,stores[#Headers],0),0),"")</f>
        <v>4202</v>
      </c>
      <c r="BH39" s="9" t="str">
        <f>IFERROR(VLOOKUP($AU39,stores[],MATCH(BH$1,stores[#Headers],0),0),"")</f>
        <v>Franchise</v>
      </c>
      <c r="BI39" s="9">
        <f>IFERROR(VLOOKUP($AU39,stores[],MATCH(BI$1,stores[#Headers],0),0),"")</f>
        <v>5744890612</v>
      </c>
      <c r="BJ39" s="9" t="str">
        <f>IFERROR(VLOOKUP($AU39,stores[],MATCH(BJ$1,stores[#Headers],0),0),"")</f>
        <v>kaleaachal@char-sengupta.com</v>
      </c>
    </row>
    <row r="40" spans="1:62" x14ac:dyDescent="0.3">
      <c r="A40" s="9" t="str">
        <v>O1039</v>
      </c>
      <c r="B40" s="9" t="str">
        <v>C017</v>
      </c>
      <c r="C40" s="9" t="str">
        <v>P166</v>
      </c>
      <c r="D40" s="9">
        <v>45489</v>
      </c>
      <c r="E40" s="9">
        <v>4</v>
      </c>
      <c r="F40" s="9">
        <v>85937</v>
      </c>
      <c r="G40" s="9">
        <v>343748</v>
      </c>
      <c r="H40" s="9">
        <v>11</v>
      </c>
      <c r="I40" s="9" t="str">
        <v>Cash on Delivery</v>
      </c>
      <c r="J40" s="9" t="str">
        <v>Delivered</v>
      </c>
      <c r="K40" s="9">
        <v>45856</v>
      </c>
      <c r="L40" s="9" t="str">
        <v>No</v>
      </c>
      <c r="M40" s="9">
        <v>344</v>
      </c>
      <c r="N40" s="9" t="str">
        <v>No</v>
      </c>
      <c r="O40" s="9" t="str">
        <v>Yes</v>
      </c>
      <c r="P40" s="9" t="str">
        <f t="shared" si="0"/>
        <v>C017</v>
      </c>
      <c r="Q40" s="9" t="str">
        <f>VLOOKUP($B40,Customers[],MATCH(Q$1,Customers[#Headers],0),0)</f>
        <v>Lekha Gupta</v>
      </c>
      <c r="R40" s="9" t="str">
        <f>VLOOKUP($B40,Customers[],MATCH(R$1,Customers[#Headers],0),0)</f>
        <v>chaitanya60@example.net</v>
      </c>
      <c r="S40" s="9">
        <f>VLOOKUP($B40,Customers[],MATCH(S$1,Customers[#Headers],0),0)</f>
        <v>3561595148</v>
      </c>
      <c r="T40" s="9" t="str">
        <f>VLOOKUP($B40,Customers[],MATCH(T$1,Customers[#Headers],0),0)</f>
        <v>Jaipur</v>
      </c>
      <c r="U40" s="9" t="str">
        <f>VLOOKUP($B40,Customers[],MATCH(U$1,Customers[#Headers],0),0)</f>
        <v>Rajasthan</v>
      </c>
      <c r="V40" s="9">
        <f>VLOOKUP($B40,Customers[],MATCH(V$1,Customers[#Headers],0),0)</f>
        <v>656482</v>
      </c>
      <c r="W40" s="9" t="str">
        <f>VLOOKUP($B40,Customers[],MATCH(W$1,Customers[#Headers],0),0)</f>
        <v>Female</v>
      </c>
      <c r="X40" s="9">
        <f>VLOOKUP($B40,Customers[],MATCH(X$1,Customers[#Headers],0),0)</f>
        <v>26516</v>
      </c>
      <c r="Y40" s="9">
        <f>VLOOKUP($B40,Customers[],MATCH(Y$1,Customers[#Headers],0),0)</f>
        <v>45334</v>
      </c>
      <c r="Z40" s="9" t="str">
        <f>VLOOKUP($B40,Customers[],MATCH(Z$1,Customers[#Headers],0),0)</f>
        <v>Grocery</v>
      </c>
      <c r="AA40" s="9">
        <f>VLOOKUP($B40,Customers[],MATCH(AA$1,Customers[#Headers],0),0)</f>
        <v>8769</v>
      </c>
      <c r="AB40" s="9" t="str">
        <f>VLOOKUP($B40,Customers[],MATCH(AB$1,Customers[#Headers],0),0)</f>
        <v>Married</v>
      </c>
      <c r="AC40" s="9" t="str">
        <f>VLOOKUP($B40,Customers[],MATCH(AC$1,Customers[#Headers],0),0)</f>
        <v>Student</v>
      </c>
      <c r="AD40" s="9">
        <f>VLOOKUP($B40,Customers[],MATCH(AD$1,Customers[#Headers],0),0)</f>
        <v>224077</v>
      </c>
      <c r="AE40" s="9" t="str">
        <f t="shared" si="1"/>
        <v>P166</v>
      </c>
      <c r="AF40" s="9" t="str">
        <f>VLOOKUP($AE40,products[],MATCH(AF$1,products[#Headers],0),0)</f>
        <v>Voluptate Washing Machine</v>
      </c>
      <c r="AG40" s="9" t="str">
        <f>VLOOKUP($AE40,products[],MATCH(AG$1,products[#Headers],0),0)</f>
        <v>Electronics</v>
      </c>
      <c r="AH40" s="9" t="str">
        <f>VLOOKUP($AE40,products[],MATCH(AH$1,products[#Headers],0),0)</f>
        <v>Organic</v>
      </c>
      <c r="AI40" s="9" t="str">
        <f>VLOOKUP($AE40,products[],MATCH(AI$1,products[#Headers],0),0)</f>
        <v>Sha-Sura</v>
      </c>
      <c r="AJ40" s="9">
        <f>VLOOKUP($AE40,products[],MATCH(AJ$1,products[#Headers],0),0)</f>
        <v>85937</v>
      </c>
      <c r="AK40" s="9">
        <f>VLOOKUP($AE40,products[],MATCH(AK$1,products[#Headers],0),0)</f>
        <v>11</v>
      </c>
      <c r="AL40" s="9">
        <f>VLOOKUP($AE40,products[],MATCH(AL$1,products[#Headers],0),0)</f>
        <v>329</v>
      </c>
      <c r="AM40" s="9">
        <f>VLOOKUP($AE40,products[],MATCH(AM$1,products[#Headers],0),0)</f>
        <v>36</v>
      </c>
      <c r="AN40" s="9" t="str">
        <f>VLOOKUP($AE40,products[],MATCH(AN$1,products[#Headers],0),0)</f>
        <v>China</v>
      </c>
      <c r="AO40" s="9" t="str">
        <f>VLOOKUP($AE40,products[],MATCH(AO$1,products[#Headers],0),0)</f>
        <v>Yes</v>
      </c>
      <c r="AP40" s="9">
        <f>VLOOKUP($AE40,products[],MATCH(AP$1,products[#Headers],0),0)</f>
        <v>3.6</v>
      </c>
      <c r="AQ40" s="9">
        <f>VLOOKUP($AE40,products[],MATCH(AQ$1,products[#Headers],0),0)</f>
        <v>45267</v>
      </c>
      <c r="AR40" s="9" t="str">
        <f>VLOOKUP($AE40,products[],MATCH(AR$1,products[#Headers],0),0)</f>
        <v>No</v>
      </c>
      <c r="AS40" s="9">
        <f>VLOOKUP($AE40,products[],MATCH(AS$1,products[#Headers],0),0)</f>
        <v>2382</v>
      </c>
      <c r="AT40" s="9">
        <f>VLOOKUP($AE40,products[],MATCH(AT$1,products[#Headers],0),0)</f>
        <v>122</v>
      </c>
      <c r="AU40" s="9">
        <f t="shared" si="2"/>
        <v>122</v>
      </c>
      <c r="AV40" s="9" t="str">
        <f>IFERROR(VLOOKUP($AU40,stores[],MATCH(AV$1,stores[#Headers],0),0),"")</f>
        <v/>
      </c>
      <c r="AW40" s="9" t="str">
        <f>IFERROR(VLOOKUP($AU40,stores[],MATCH(AW$1,stores[#Headers],0),0),"")</f>
        <v/>
      </c>
      <c r="AX40" s="9" t="str">
        <f>IFERROR(VLOOKUP($AU40,stores[],MATCH(AX$1,stores[#Headers],0),0),"")</f>
        <v/>
      </c>
      <c r="AY40" s="9" t="str">
        <f>IFERROR(VLOOKUP($AU40,stores[],MATCH(AY$1,stores[#Headers],0),0),"")</f>
        <v/>
      </c>
      <c r="AZ40" s="9" t="str">
        <f>IFERROR(VLOOKUP($AU40,stores[],MATCH(AZ$1,stores[#Headers],0),0),"")</f>
        <v/>
      </c>
      <c r="BA40" s="9" t="str">
        <f>IFERROR(VLOOKUP($AU40,stores[],MATCH(BA$1,stores[#Headers],0),0),"")</f>
        <v/>
      </c>
      <c r="BB40" s="9" t="str">
        <f>IFERROR(VLOOKUP($AU40,stores[],MATCH(BB$1,stores[#Headers],0),0),"")</f>
        <v/>
      </c>
      <c r="BC40" s="9" t="str">
        <f>IFERROR(VLOOKUP($AU40,stores[],MATCH(BC$1,stores[#Headers],0),0),"")</f>
        <v/>
      </c>
      <c r="BD40" s="9" t="str">
        <f>IFERROR(VLOOKUP($AU40,stores[],MATCH(BD$1,stores[#Headers],0),0),"")</f>
        <v/>
      </c>
      <c r="BE40" s="9" t="str">
        <f>IFERROR(VLOOKUP($AU40,stores[],MATCH(BE$1,stores[#Headers],0),0),"")</f>
        <v/>
      </c>
      <c r="BF40" s="9" t="str">
        <f>IFERROR(VLOOKUP($AU40,stores[],MATCH(BF$1,stores[#Headers],0),0),"")</f>
        <v/>
      </c>
      <c r="BG40" s="9" t="str">
        <f>IFERROR(VLOOKUP($AU40,stores[],MATCH(BG$1,stores[#Headers],0),0),"")</f>
        <v/>
      </c>
      <c r="BH40" s="9" t="str">
        <f>IFERROR(VLOOKUP($AU40,stores[],MATCH(BH$1,stores[#Headers],0),0),"")</f>
        <v/>
      </c>
      <c r="BI40" s="9" t="str">
        <f>IFERROR(VLOOKUP($AU40,stores[],MATCH(BI$1,stores[#Headers],0),0),"")</f>
        <v/>
      </c>
      <c r="BJ40" s="9" t="str">
        <f>IFERROR(VLOOKUP($AU40,stores[],MATCH(BJ$1,stores[#Headers],0),0),"")</f>
        <v/>
      </c>
    </row>
    <row r="41" spans="1:62" x14ac:dyDescent="0.3">
      <c r="A41" s="9" t="str">
        <v>O1040</v>
      </c>
      <c r="B41" s="9" t="str">
        <v>C051</v>
      </c>
      <c r="C41" s="9" t="str">
        <v>P133</v>
      </c>
      <c r="D41" s="9">
        <v>45822</v>
      </c>
      <c r="E41" s="9">
        <v>1</v>
      </c>
      <c r="F41" s="9">
        <v>12313</v>
      </c>
      <c r="G41" s="9">
        <v>24626</v>
      </c>
      <c r="H41" s="9">
        <v>14</v>
      </c>
      <c r="I41" s="9" t="str">
        <v>Cash on Delivery</v>
      </c>
      <c r="J41" s="9" t="str">
        <v>Delivered</v>
      </c>
      <c r="K41" s="9">
        <v>45855</v>
      </c>
      <c r="L41" s="9" t="str">
        <v>Yes</v>
      </c>
      <c r="M41" s="9">
        <v>216</v>
      </c>
      <c r="N41" s="9" t="str">
        <v>No</v>
      </c>
      <c r="O41" s="9" t="str">
        <v>Yes</v>
      </c>
      <c r="P41" s="9" t="str">
        <f t="shared" si="0"/>
        <v>C051</v>
      </c>
      <c r="Q41" s="9" t="str">
        <f>VLOOKUP($B41,Customers[],MATCH(Q$1,Customers[#Headers],0),0)</f>
        <v>Nandini Boase</v>
      </c>
      <c r="R41" s="9" t="str">
        <f>VLOOKUP($B41,Customers[],MATCH(R$1,Customers[#Headers],0),0)</f>
        <v>azaanchand@example.net</v>
      </c>
      <c r="S41" s="9">
        <f>VLOOKUP($B41,Customers[],MATCH(S$1,Customers[#Headers],0),0)</f>
        <v>3667525459</v>
      </c>
      <c r="T41" s="9" t="str">
        <f>VLOOKUP($B41,Customers[],MATCH(T$1,Customers[#Headers],0),0)</f>
        <v>Delhi</v>
      </c>
      <c r="U41" s="9" t="str">
        <f>VLOOKUP($B41,Customers[],MATCH(U$1,Customers[#Headers],0),0)</f>
        <v>Delhi</v>
      </c>
      <c r="V41" s="9">
        <f>VLOOKUP($B41,Customers[],MATCH(V$1,Customers[#Headers],0),0)</f>
        <v>22901</v>
      </c>
      <c r="W41" s="9" t="str">
        <f>VLOOKUP($B41,Customers[],MATCH(W$1,Customers[#Headers],0),0)</f>
        <v>Female</v>
      </c>
      <c r="X41" s="9">
        <f>VLOOKUP($B41,Customers[],MATCH(X$1,Customers[#Headers],0),0)</f>
        <v>28511</v>
      </c>
      <c r="Y41" s="9">
        <f>VLOOKUP($B41,Customers[],MATCH(Y$1,Customers[#Headers],0),0)</f>
        <v>45404</v>
      </c>
      <c r="Z41" s="9" t="str">
        <f>VLOOKUP($B41,Customers[],MATCH(Z$1,Customers[#Headers],0),0)</f>
        <v>Home Appliance</v>
      </c>
      <c r="AA41" s="9">
        <f>VLOOKUP($B41,Customers[],MATCH(AA$1,Customers[#Headers],0),0)</f>
        <v>7141</v>
      </c>
      <c r="AB41" s="9" t="str">
        <f>VLOOKUP($B41,Customers[],MATCH(AB$1,Customers[#Headers],0),0)</f>
        <v>Single</v>
      </c>
      <c r="AC41" s="9" t="str">
        <f>VLOOKUP($B41,Customers[],MATCH(AC$1,Customers[#Headers],0),0)</f>
        <v>Engineer</v>
      </c>
      <c r="AD41" s="9">
        <f>VLOOKUP($B41,Customers[],MATCH(AD$1,Customers[#Headers],0),0)</f>
        <v>846464</v>
      </c>
      <c r="AE41" s="9" t="str">
        <f t="shared" si="1"/>
        <v>P133</v>
      </c>
      <c r="AF41" s="9" t="str">
        <f>VLOOKUP($AE41,products[],MATCH(AF$1,products[#Headers],0),0)</f>
        <v>Eius Laptop</v>
      </c>
      <c r="AG41" s="9" t="str">
        <f>VLOOKUP($AE41,products[],MATCH(AG$1,products[#Headers],0),0)</f>
        <v>Fashion</v>
      </c>
      <c r="AH41" s="9" t="str">
        <f>VLOOKUP($AE41,products[],MATCH(AH$1,products[#Headers],0),0)</f>
        <v>Smart</v>
      </c>
      <c r="AI41" s="9" t="str">
        <f>VLOOKUP($AE41,products[],MATCH(AI$1,products[#Headers],0),0)</f>
        <v>Sanghvi-Ramachandran</v>
      </c>
      <c r="AJ41" s="9">
        <f>VLOOKUP($AE41,products[],MATCH(AJ$1,products[#Headers],0),0)</f>
        <v>12313</v>
      </c>
      <c r="AK41" s="9">
        <f>VLOOKUP($AE41,products[],MATCH(AK$1,products[#Headers],0),0)</f>
        <v>14</v>
      </c>
      <c r="AL41" s="9">
        <f>VLOOKUP($AE41,products[],MATCH(AL$1,products[#Headers],0),0)</f>
        <v>334</v>
      </c>
      <c r="AM41" s="9">
        <f>VLOOKUP($AE41,products[],MATCH(AM$1,products[#Headers],0),0)</f>
        <v>36</v>
      </c>
      <c r="AN41" s="9" t="str">
        <f>VLOOKUP($AE41,products[],MATCH(AN$1,products[#Headers],0),0)</f>
        <v>China</v>
      </c>
      <c r="AO41" s="9" t="str">
        <f>VLOOKUP($AE41,products[],MATCH(AO$1,products[#Headers],0),0)</f>
        <v>Yes</v>
      </c>
      <c r="AP41" s="9">
        <f>VLOOKUP($AE41,products[],MATCH(AP$1,products[#Headers],0),0)</f>
        <v>2.8</v>
      </c>
      <c r="AQ41" s="9">
        <f>VLOOKUP($AE41,products[],MATCH(AQ$1,products[#Headers],0),0)</f>
        <v>44765</v>
      </c>
      <c r="AR41" s="9" t="str">
        <f>VLOOKUP($AE41,products[],MATCH(AR$1,products[#Headers],0),0)</f>
        <v>No</v>
      </c>
      <c r="AS41" s="9">
        <f>VLOOKUP($AE41,products[],MATCH(AS$1,products[#Headers],0),0)</f>
        <v>9698</v>
      </c>
      <c r="AT41" s="9">
        <f>VLOOKUP($AE41,products[],MATCH(AT$1,products[#Headers],0),0)</f>
        <v>190</v>
      </c>
      <c r="AU41" s="9">
        <f t="shared" si="2"/>
        <v>190</v>
      </c>
      <c r="AV41" s="9" t="str">
        <f>IFERROR(VLOOKUP($AU41,stores[],MATCH(AV$1,stores[#Headers],0),0),"")</f>
        <v/>
      </c>
      <c r="AW41" s="9" t="str">
        <f>IFERROR(VLOOKUP($AU41,stores[],MATCH(AW$1,stores[#Headers],0),0),"")</f>
        <v/>
      </c>
      <c r="AX41" s="9" t="str">
        <f>IFERROR(VLOOKUP($AU41,stores[],MATCH(AX$1,stores[#Headers],0),0),"")</f>
        <v/>
      </c>
      <c r="AY41" s="9" t="str">
        <f>IFERROR(VLOOKUP($AU41,stores[],MATCH(AY$1,stores[#Headers],0),0),"")</f>
        <v/>
      </c>
      <c r="AZ41" s="9" t="str">
        <f>IFERROR(VLOOKUP($AU41,stores[],MATCH(AZ$1,stores[#Headers],0),0),"")</f>
        <v/>
      </c>
      <c r="BA41" s="9" t="str">
        <f>IFERROR(VLOOKUP($AU41,stores[],MATCH(BA$1,stores[#Headers],0),0),"")</f>
        <v/>
      </c>
      <c r="BB41" s="9" t="str">
        <f>IFERROR(VLOOKUP($AU41,stores[],MATCH(BB$1,stores[#Headers],0),0),"")</f>
        <v/>
      </c>
      <c r="BC41" s="9" t="str">
        <f>IFERROR(VLOOKUP($AU41,stores[],MATCH(BC$1,stores[#Headers],0),0),"")</f>
        <v/>
      </c>
      <c r="BD41" s="9" t="str">
        <f>IFERROR(VLOOKUP($AU41,stores[],MATCH(BD$1,stores[#Headers],0),0),"")</f>
        <v/>
      </c>
      <c r="BE41" s="9" t="str">
        <f>IFERROR(VLOOKUP($AU41,stores[],MATCH(BE$1,stores[#Headers],0),0),"")</f>
        <v/>
      </c>
      <c r="BF41" s="9" t="str">
        <f>IFERROR(VLOOKUP($AU41,stores[],MATCH(BF$1,stores[#Headers],0),0),"")</f>
        <v/>
      </c>
      <c r="BG41" s="9" t="str">
        <f>IFERROR(VLOOKUP($AU41,stores[],MATCH(BG$1,stores[#Headers],0),0),"")</f>
        <v/>
      </c>
      <c r="BH41" s="9" t="str">
        <f>IFERROR(VLOOKUP($AU41,stores[],MATCH(BH$1,stores[#Headers],0),0),"")</f>
        <v/>
      </c>
      <c r="BI41" s="9" t="str">
        <f>IFERROR(VLOOKUP($AU41,stores[],MATCH(BI$1,stores[#Headers],0),0),"")</f>
        <v/>
      </c>
      <c r="BJ41" s="9" t="str">
        <f>IFERROR(VLOOKUP($AU41,stores[],MATCH(BJ$1,stores[#Headers],0),0),"")</f>
        <v/>
      </c>
    </row>
    <row r="42" spans="1:62" x14ac:dyDescent="0.3">
      <c r="A42" s="9" t="str">
        <v>O1041</v>
      </c>
      <c r="B42" s="9" t="str">
        <v>C070</v>
      </c>
      <c r="C42" s="9" t="str">
        <v>P108</v>
      </c>
      <c r="D42" s="9">
        <v>45583</v>
      </c>
      <c r="E42" s="9">
        <v>1</v>
      </c>
      <c r="F42" s="9">
        <v>72850</v>
      </c>
      <c r="G42" s="9">
        <v>291400</v>
      </c>
      <c r="H42" s="9">
        <v>7</v>
      </c>
      <c r="I42" s="9" t="str">
        <v>Credit Card</v>
      </c>
      <c r="J42" s="9" t="str">
        <v>Pending</v>
      </c>
      <c r="K42" s="9">
        <v>45856</v>
      </c>
      <c r="L42" s="9" t="str">
        <v>No</v>
      </c>
      <c r="M42" s="9">
        <v>92</v>
      </c>
      <c r="N42" s="9" t="str">
        <v>Yes</v>
      </c>
      <c r="O42" s="9" t="str">
        <v>No</v>
      </c>
      <c r="P42" s="9" t="str">
        <f t="shared" si="0"/>
        <v>C070</v>
      </c>
      <c r="Q42" s="9" t="str">
        <f>VLOOKUP($B42,Customers[],MATCH(Q$1,Customers[#Headers],0),0)</f>
        <v>Jalsa Pillay</v>
      </c>
      <c r="R42" s="9" t="str">
        <f>VLOOKUP($B42,Customers[],MATCH(R$1,Customers[#Headers],0),0)</f>
        <v>ndayal@example.org</v>
      </c>
      <c r="S42" s="9">
        <f>VLOOKUP($B42,Customers[],MATCH(S$1,Customers[#Headers],0),0)</f>
        <v>914678669125</v>
      </c>
      <c r="T42" s="9" t="str">
        <f>VLOOKUP($B42,Customers[],MATCH(T$1,Customers[#Headers],0),0)</f>
        <v>Jaipur</v>
      </c>
      <c r="U42" s="9" t="str">
        <f>VLOOKUP($B42,Customers[],MATCH(U$1,Customers[#Headers],0),0)</f>
        <v>Rajasthan</v>
      </c>
      <c r="V42" s="9">
        <f>VLOOKUP($B42,Customers[],MATCH(V$1,Customers[#Headers],0),0)</f>
        <v>778528</v>
      </c>
      <c r="W42" s="9" t="str">
        <f>VLOOKUP($B42,Customers[],MATCH(W$1,Customers[#Headers],0),0)</f>
        <v>Male</v>
      </c>
      <c r="X42" s="9">
        <f>VLOOKUP($B42,Customers[],MATCH(X$1,Customers[#Headers],0),0)</f>
        <v>37650</v>
      </c>
      <c r="Y42" s="9">
        <f>VLOOKUP($B42,Customers[],MATCH(Y$1,Customers[#Headers],0),0)</f>
        <v>45854</v>
      </c>
      <c r="Z42" s="9" t="str">
        <f>VLOOKUP($B42,Customers[],MATCH(Z$1,Customers[#Headers],0),0)</f>
        <v>Home Appliance</v>
      </c>
      <c r="AA42" s="9">
        <f>VLOOKUP($B42,Customers[],MATCH(AA$1,Customers[#Headers],0),0)</f>
        <v>190</v>
      </c>
      <c r="AB42" s="9" t="str">
        <f>VLOOKUP($B42,Customers[],MATCH(AB$1,Customers[#Headers],0),0)</f>
        <v>Single</v>
      </c>
      <c r="AC42" s="9" t="str">
        <f>VLOOKUP($B42,Customers[],MATCH(AC$1,Customers[#Headers],0),0)</f>
        <v>Business</v>
      </c>
      <c r="AD42" s="9">
        <f>VLOOKUP($B42,Customers[],MATCH(AD$1,Customers[#Headers],0),0)</f>
        <v>658943</v>
      </c>
      <c r="AE42" s="9" t="str">
        <f t="shared" si="1"/>
        <v>P108</v>
      </c>
      <c r="AF42" s="9" t="str">
        <f>VLOOKUP($AE42,products[],MATCH(AF$1,products[#Headers],0),0)</f>
        <v>Nam Shirt</v>
      </c>
      <c r="AG42" s="9" t="str">
        <f>VLOOKUP($AE42,products[],MATCH(AG$1,products[#Headers],0),0)</f>
        <v>Home Appliance</v>
      </c>
      <c r="AH42" s="9" t="str">
        <f>VLOOKUP($AE42,products[],MATCH(AH$1,products[#Headers],0),0)</f>
        <v>Smart</v>
      </c>
      <c r="AI42" s="9" t="str">
        <f>VLOOKUP($AE42,products[],MATCH(AI$1,products[#Headers],0),0)</f>
        <v>Manne-Swaminathan</v>
      </c>
      <c r="AJ42" s="9">
        <f>VLOOKUP($AE42,products[],MATCH(AJ$1,products[#Headers],0),0)</f>
        <v>72850</v>
      </c>
      <c r="AK42" s="9">
        <f>VLOOKUP($AE42,products[],MATCH(AK$1,products[#Headers],0),0)</f>
        <v>7</v>
      </c>
      <c r="AL42" s="9">
        <f>VLOOKUP($AE42,products[],MATCH(AL$1,products[#Headers],0),0)</f>
        <v>160</v>
      </c>
      <c r="AM42" s="9">
        <f>VLOOKUP($AE42,products[],MATCH(AM$1,products[#Headers],0),0)</f>
        <v>6</v>
      </c>
      <c r="AN42" s="9" t="str">
        <f>VLOOKUP($AE42,products[],MATCH(AN$1,products[#Headers],0),0)</f>
        <v>Japan</v>
      </c>
      <c r="AO42" s="9" t="str">
        <f>VLOOKUP($AE42,products[],MATCH(AO$1,products[#Headers],0),0)</f>
        <v>No</v>
      </c>
      <c r="AP42" s="9">
        <f>VLOOKUP($AE42,products[],MATCH(AP$1,products[#Headers],0),0)</f>
        <v>4.2</v>
      </c>
      <c r="AQ42" s="9">
        <f>VLOOKUP($AE42,products[],MATCH(AQ$1,products[#Headers],0),0)</f>
        <v>45653</v>
      </c>
      <c r="AR42" s="9" t="str">
        <f>VLOOKUP($AE42,products[],MATCH(AR$1,products[#Headers],0),0)</f>
        <v>No</v>
      </c>
      <c r="AS42" s="9">
        <f>VLOOKUP($AE42,products[],MATCH(AS$1,products[#Headers],0),0)</f>
        <v>5772</v>
      </c>
      <c r="AT42" s="9">
        <f>VLOOKUP($AE42,products[],MATCH(AT$1,products[#Headers],0),0)</f>
        <v>181</v>
      </c>
      <c r="AU42" s="9">
        <f t="shared" si="2"/>
        <v>181</v>
      </c>
      <c r="AV42" s="9" t="str">
        <f>IFERROR(VLOOKUP($AU42,stores[],MATCH(AV$1,stores[#Headers],0),0),"")</f>
        <v/>
      </c>
      <c r="AW42" s="9" t="str">
        <f>IFERROR(VLOOKUP($AU42,stores[],MATCH(AW$1,stores[#Headers],0),0),"")</f>
        <v/>
      </c>
      <c r="AX42" s="9" t="str">
        <f>IFERROR(VLOOKUP($AU42,stores[],MATCH(AX$1,stores[#Headers],0),0),"")</f>
        <v/>
      </c>
      <c r="AY42" s="9" t="str">
        <f>IFERROR(VLOOKUP($AU42,stores[],MATCH(AY$1,stores[#Headers],0),0),"")</f>
        <v/>
      </c>
      <c r="AZ42" s="9" t="str">
        <f>IFERROR(VLOOKUP($AU42,stores[],MATCH(AZ$1,stores[#Headers],0),0),"")</f>
        <v/>
      </c>
      <c r="BA42" s="9" t="str">
        <f>IFERROR(VLOOKUP($AU42,stores[],MATCH(BA$1,stores[#Headers],0),0),"")</f>
        <v/>
      </c>
      <c r="BB42" s="9" t="str">
        <f>IFERROR(VLOOKUP($AU42,stores[],MATCH(BB$1,stores[#Headers],0),0),"")</f>
        <v/>
      </c>
      <c r="BC42" s="9" t="str">
        <f>IFERROR(VLOOKUP($AU42,stores[],MATCH(BC$1,stores[#Headers],0),0),"")</f>
        <v/>
      </c>
      <c r="BD42" s="9" t="str">
        <f>IFERROR(VLOOKUP($AU42,stores[],MATCH(BD$1,stores[#Headers],0),0),"")</f>
        <v/>
      </c>
      <c r="BE42" s="9" t="str">
        <f>IFERROR(VLOOKUP($AU42,stores[],MATCH(BE$1,stores[#Headers],0),0),"")</f>
        <v/>
      </c>
      <c r="BF42" s="9" t="str">
        <f>IFERROR(VLOOKUP($AU42,stores[],MATCH(BF$1,stores[#Headers],0),0),"")</f>
        <v/>
      </c>
      <c r="BG42" s="9" t="str">
        <f>IFERROR(VLOOKUP($AU42,stores[],MATCH(BG$1,stores[#Headers],0),0),"")</f>
        <v/>
      </c>
      <c r="BH42" s="9" t="str">
        <f>IFERROR(VLOOKUP($AU42,stores[],MATCH(BH$1,stores[#Headers],0),0),"")</f>
        <v/>
      </c>
      <c r="BI42" s="9" t="str">
        <f>IFERROR(VLOOKUP($AU42,stores[],MATCH(BI$1,stores[#Headers],0),0),"")</f>
        <v/>
      </c>
      <c r="BJ42" s="9" t="str">
        <f>IFERROR(VLOOKUP($AU42,stores[],MATCH(BJ$1,stores[#Headers],0),0),"")</f>
        <v/>
      </c>
    </row>
    <row r="43" spans="1:62" x14ac:dyDescent="0.3">
      <c r="A43" s="9" t="str">
        <v>O1042</v>
      </c>
      <c r="B43" s="9" t="str">
        <v>C048</v>
      </c>
      <c r="C43" s="9" t="str">
        <v>P149</v>
      </c>
      <c r="D43" s="9">
        <v>45672</v>
      </c>
      <c r="E43" s="9">
        <v>4</v>
      </c>
      <c r="F43" s="9">
        <v>12719</v>
      </c>
      <c r="G43" s="9">
        <v>50876</v>
      </c>
      <c r="H43" s="9">
        <v>18</v>
      </c>
      <c r="I43" s="9" t="str">
        <v>Net Banking</v>
      </c>
      <c r="J43" s="9" t="str">
        <v>Delivered</v>
      </c>
      <c r="K43" s="9">
        <v>45863</v>
      </c>
      <c r="L43" s="9" t="str">
        <v>Yes</v>
      </c>
      <c r="M43" s="9">
        <v>334</v>
      </c>
      <c r="N43" s="9" t="str">
        <v>No</v>
      </c>
      <c r="O43" s="9" t="str">
        <v>Yes</v>
      </c>
      <c r="P43" s="9" t="str">
        <f t="shared" si="0"/>
        <v>C048</v>
      </c>
      <c r="Q43" s="9" t="str">
        <f>VLOOKUP($B43,Customers[],MATCH(Q$1,Customers[#Headers],0),0)</f>
        <v>Sudiksha Tiwari</v>
      </c>
      <c r="R43" s="9" t="str">
        <f>VLOOKUP($B43,Customers[],MATCH(R$1,Customers[#Headers],0),0)</f>
        <v>ychaudhary@example.net</v>
      </c>
      <c r="S43" s="9">
        <f>VLOOKUP($B43,Customers[],MATCH(S$1,Customers[#Headers],0),0)</f>
        <v>918367365766</v>
      </c>
      <c r="T43" s="9" t="str">
        <f>VLOOKUP($B43,Customers[],MATCH(T$1,Customers[#Headers],0),0)</f>
        <v>Chennai</v>
      </c>
      <c r="U43" s="9" t="str">
        <f>VLOOKUP($B43,Customers[],MATCH(U$1,Customers[#Headers],0),0)</f>
        <v>Tamil Nadu</v>
      </c>
      <c r="V43" s="9">
        <f>VLOOKUP($B43,Customers[],MATCH(V$1,Customers[#Headers],0),0)</f>
        <v>565452</v>
      </c>
      <c r="W43" s="9" t="str">
        <f>VLOOKUP($B43,Customers[],MATCH(W$1,Customers[#Headers],0),0)</f>
        <v>Female</v>
      </c>
      <c r="X43" s="9">
        <f>VLOOKUP($B43,Customers[],MATCH(X$1,Customers[#Headers],0),0)</f>
        <v>38819</v>
      </c>
      <c r="Y43" s="9">
        <f>VLOOKUP($B43,Customers[],MATCH(Y$1,Customers[#Headers],0),0)</f>
        <v>45501</v>
      </c>
      <c r="Z43" s="9" t="str">
        <f>VLOOKUP($B43,Customers[],MATCH(Z$1,Customers[#Headers],0),0)</f>
        <v>Fashion</v>
      </c>
      <c r="AA43" s="9">
        <f>VLOOKUP($B43,Customers[],MATCH(AA$1,Customers[#Headers],0),0)</f>
        <v>932</v>
      </c>
      <c r="AB43" s="9" t="str">
        <f>VLOOKUP($B43,Customers[],MATCH(AB$1,Customers[#Headers],0),0)</f>
        <v>Single</v>
      </c>
      <c r="AC43" s="9" t="str">
        <f>VLOOKUP($B43,Customers[],MATCH(AC$1,Customers[#Headers],0),0)</f>
        <v>Business</v>
      </c>
      <c r="AD43" s="9">
        <f>VLOOKUP($B43,Customers[],MATCH(AD$1,Customers[#Headers],0),0)</f>
        <v>1939269</v>
      </c>
      <c r="AE43" s="9" t="str">
        <f t="shared" si="1"/>
        <v>P149</v>
      </c>
      <c r="AF43" s="9" t="str">
        <f>VLOOKUP($AE43,products[],MATCH(AF$1,products[#Headers],0),0)</f>
        <v>Doloremque TV</v>
      </c>
      <c r="AG43" s="9" t="str">
        <f>VLOOKUP($AE43,products[],MATCH(AG$1,products[#Headers],0),0)</f>
        <v>Electronics</v>
      </c>
      <c r="AH43" s="9" t="str">
        <f>VLOOKUP($AE43,products[],MATCH(AH$1,products[#Headers],0),0)</f>
        <v>LED</v>
      </c>
      <c r="AI43" s="9" t="str">
        <f>VLOOKUP($AE43,products[],MATCH(AI$1,products[#Headers],0),0)</f>
        <v>Balasubramanian and Sons</v>
      </c>
      <c r="AJ43" s="9">
        <f>VLOOKUP($AE43,products[],MATCH(AJ$1,products[#Headers],0),0)</f>
        <v>12719</v>
      </c>
      <c r="AK43" s="9">
        <f>VLOOKUP($AE43,products[],MATCH(AK$1,products[#Headers],0),0)</f>
        <v>18</v>
      </c>
      <c r="AL43" s="9">
        <f>VLOOKUP($AE43,products[],MATCH(AL$1,products[#Headers],0),0)</f>
        <v>98</v>
      </c>
      <c r="AM43" s="9">
        <f>VLOOKUP($AE43,products[],MATCH(AM$1,products[#Headers],0),0)</f>
        <v>24</v>
      </c>
      <c r="AN43" s="9" t="str">
        <f>VLOOKUP($AE43,products[],MATCH(AN$1,products[#Headers],0),0)</f>
        <v>China</v>
      </c>
      <c r="AO43" s="9" t="str">
        <f>VLOOKUP($AE43,products[],MATCH(AO$1,products[#Headers],0),0)</f>
        <v>Yes</v>
      </c>
      <c r="AP43" s="9">
        <f>VLOOKUP($AE43,products[],MATCH(AP$1,products[#Headers],0),0)</f>
        <v>4</v>
      </c>
      <c r="AQ43" s="9">
        <f>VLOOKUP($AE43,products[],MATCH(AQ$1,products[#Headers],0),0)</f>
        <v>45212</v>
      </c>
      <c r="AR43" s="9" t="str">
        <f>VLOOKUP($AE43,products[],MATCH(AR$1,products[#Headers],0),0)</f>
        <v>No</v>
      </c>
      <c r="AS43" s="9">
        <f>VLOOKUP($AE43,products[],MATCH(AS$1,products[#Headers],0),0)</f>
        <v>3003</v>
      </c>
      <c r="AT43" s="9">
        <f>VLOOKUP($AE43,products[],MATCH(AT$1,products[#Headers],0),0)</f>
        <v>162</v>
      </c>
      <c r="AU43" s="9">
        <f t="shared" si="2"/>
        <v>162</v>
      </c>
      <c r="AV43" s="9" t="str">
        <f>IFERROR(VLOOKUP($AU43,stores[],MATCH(AV$1,stores[#Headers],0),0),"")</f>
        <v/>
      </c>
      <c r="AW43" s="9" t="str">
        <f>IFERROR(VLOOKUP($AU43,stores[],MATCH(AW$1,stores[#Headers],0),0),"")</f>
        <v/>
      </c>
      <c r="AX43" s="9" t="str">
        <f>IFERROR(VLOOKUP($AU43,stores[],MATCH(AX$1,stores[#Headers],0),0),"")</f>
        <v/>
      </c>
      <c r="AY43" s="9" t="str">
        <f>IFERROR(VLOOKUP($AU43,stores[],MATCH(AY$1,stores[#Headers],0),0),"")</f>
        <v/>
      </c>
      <c r="AZ43" s="9" t="str">
        <f>IFERROR(VLOOKUP($AU43,stores[],MATCH(AZ$1,stores[#Headers],0),0),"")</f>
        <v/>
      </c>
      <c r="BA43" s="9" t="str">
        <f>IFERROR(VLOOKUP($AU43,stores[],MATCH(BA$1,stores[#Headers],0),0),"")</f>
        <v/>
      </c>
      <c r="BB43" s="9" t="str">
        <f>IFERROR(VLOOKUP($AU43,stores[],MATCH(BB$1,stores[#Headers],0),0),"")</f>
        <v/>
      </c>
      <c r="BC43" s="9" t="str">
        <f>IFERROR(VLOOKUP($AU43,stores[],MATCH(BC$1,stores[#Headers],0),0),"")</f>
        <v/>
      </c>
      <c r="BD43" s="9" t="str">
        <f>IFERROR(VLOOKUP($AU43,stores[],MATCH(BD$1,stores[#Headers],0),0),"")</f>
        <v/>
      </c>
      <c r="BE43" s="9" t="str">
        <f>IFERROR(VLOOKUP($AU43,stores[],MATCH(BE$1,stores[#Headers],0),0),"")</f>
        <v/>
      </c>
      <c r="BF43" s="9" t="str">
        <f>IFERROR(VLOOKUP($AU43,stores[],MATCH(BF$1,stores[#Headers],0),0),"")</f>
        <v/>
      </c>
      <c r="BG43" s="9" t="str">
        <f>IFERROR(VLOOKUP($AU43,stores[],MATCH(BG$1,stores[#Headers],0),0),"")</f>
        <v/>
      </c>
      <c r="BH43" s="9" t="str">
        <f>IFERROR(VLOOKUP($AU43,stores[],MATCH(BH$1,stores[#Headers],0),0),"")</f>
        <v/>
      </c>
      <c r="BI43" s="9" t="str">
        <f>IFERROR(VLOOKUP($AU43,stores[],MATCH(BI$1,stores[#Headers],0),0),"")</f>
        <v/>
      </c>
      <c r="BJ43" s="9" t="str">
        <f>IFERROR(VLOOKUP($AU43,stores[],MATCH(BJ$1,stores[#Headers],0),0),"")</f>
        <v/>
      </c>
    </row>
    <row r="44" spans="1:62" x14ac:dyDescent="0.3">
      <c r="A44" s="9" t="str">
        <v>O1043</v>
      </c>
      <c r="B44" s="9" t="str">
        <v>C023</v>
      </c>
      <c r="C44" s="9" t="str">
        <v>P169</v>
      </c>
      <c r="D44" s="9">
        <v>45637</v>
      </c>
      <c r="E44" s="9">
        <v>4</v>
      </c>
      <c r="F44" s="9">
        <v>79497</v>
      </c>
      <c r="G44" s="9">
        <v>397485</v>
      </c>
      <c r="H44" s="9">
        <v>9</v>
      </c>
      <c r="I44" s="9" t="str">
        <v>Debit Card</v>
      </c>
      <c r="J44" s="9" t="str">
        <v>Shipped</v>
      </c>
      <c r="K44" s="9">
        <v>45858</v>
      </c>
      <c r="L44" s="9" t="str">
        <v>Yes</v>
      </c>
      <c r="M44" s="9">
        <v>387</v>
      </c>
      <c r="N44" s="9" t="str">
        <v>Yes</v>
      </c>
      <c r="O44" s="9" t="str">
        <v>No</v>
      </c>
      <c r="P44" s="9" t="str">
        <f t="shared" si="0"/>
        <v>C023</v>
      </c>
      <c r="Q44" s="9" t="str">
        <f>VLOOKUP($B44,Customers[],MATCH(Q$1,Customers[#Headers],0),0)</f>
        <v>Fiyaz Sangha</v>
      </c>
      <c r="R44" s="9" t="str">
        <f>VLOOKUP($B44,Customers[],MATCH(R$1,Customers[#Headers],0),0)</f>
        <v>triyagopal@example.org</v>
      </c>
      <c r="S44" s="9">
        <f>VLOOKUP($B44,Customers[],MATCH(S$1,Customers[#Headers],0),0)</f>
        <v>6537556464</v>
      </c>
      <c r="T44" s="9" t="str">
        <f>VLOOKUP($B44,Customers[],MATCH(T$1,Customers[#Headers],0),0)</f>
        <v>Ahmedabad</v>
      </c>
      <c r="U44" s="9" t="str">
        <f>VLOOKUP($B44,Customers[],MATCH(U$1,Customers[#Headers],0),0)</f>
        <v>Gujarat</v>
      </c>
      <c r="V44" s="9">
        <f>VLOOKUP($B44,Customers[],MATCH(V$1,Customers[#Headers],0),0)</f>
        <v>708053</v>
      </c>
      <c r="W44" s="9" t="str">
        <f>VLOOKUP($B44,Customers[],MATCH(W$1,Customers[#Headers],0),0)</f>
        <v>Male</v>
      </c>
      <c r="X44" s="9">
        <f>VLOOKUP($B44,Customers[],MATCH(X$1,Customers[#Headers],0),0)</f>
        <v>37907</v>
      </c>
      <c r="Y44" s="9">
        <f>VLOOKUP($B44,Customers[],MATCH(Y$1,Customers[#Headers],0),0)</f>
        <v>44241</v>
      </c>
      <c r="Z44" s="9" t="str">
        <f>VLOOKUP($B44,Customers[],MATCH(Z$1,Customers[#Headers],0),0)</f>
        <v>Home Appliance</v>
      </c>
      <c r="AA44" s="9">
        <f>VLOOKUP($B44,Customers[],MATCH(AA$1,Customers[#Headers],0),0)</f>
        <v>2203</v>
      </c>
      <c r="AB44" s="9" t="str">
        <f>VLOOKUP($B44,Customers[],MATCH(AB$1,Customers[#Headers],0),0)</f>
        <v>Married</v>
      </c>
      <c r="AC44" s="9" t="str">
        <f>VLOOKUP($B44,Customers[],MATCH(AC$1,Customers[#Headers],0),0)</f>
        <v>Student</v>
      </c>
      <c r="AD44" s="9">
        <f>VLOOKUP($B44,Customers[],MATCH(AD$1,Customers[#Headers],0),0)</f>
        <v>546296</v>
      </c>
      <c r="AE44" s="9" t="str">
        <f t="shared" si="1"/>
        <v>P169</v>
      </c>
      <c r="AF44" s="9" t="str">
        <f>VLOOKUP($AE44,products[],MATCH(AF$1,products[#Headers],0),0)</f>
        <v>Esse Laptop</v>
      </c>
      <c r="AG44" s="9" t="str">
        <f>VLOOKUP($AE44,products[],MATCH(AG$1,products[#Headers],0),0)</f>
        <v>Fashion</v>
      </c>
      <c r="AH44" s="9" t="str">
        <f>VLOOKUP($AE44,products[],MATCH(AH$1,products[#Headers],0),0)</f>
        <v>Notebook</v>
      </c>
      <c r="AI44" s="9" t="str">
        <f>VLOOKUP($AE44,products[],MATCH(AI$1,products[#Headers],0),0)</f>
        <v>Kakar-Talwar</v>
      </c>
      <c r="AJ44" s="9">
        <f>VLOOKUP($AE44,products[],MATCH(AJ$1,products[#Headers],0),0)</f>
        <v>79497</v>
      </c>
      <c r="AK44" s="9">
        <f>VLOOKUP($AE44,products[],MATCH(AK$1,products[#Headers],0),0)</f>
        <v>9</v>
      </c>
      <c r="AL44" s="9">
        <f>VLOOKUP($AE44,products[],MATCH(AL$1,products[#Headers],0),0)</f>
        <v>341</v>
      </c>
      <c r="AM44" s="9">
        <f>VLOOKUP($AE44,products[],MATCH(AM$1,products[#Headers],0),0)</f>
        <v>6</v>
      </c>
      <c r="AN44" s="9" t="str">
        <f>VLOOKUP($AE44,products[],MATCH(AN$1,products[#Headers],0),0)</f>
        <v>China</v>
      </c>
      <c r="AO44" s="9" t="str">
        <f>VLOOKUP($AE44,products[],MATCH(AO$1,products[#Headers],0),0)</f>
        <v>No</v>
      </c>
      <c r="AP44" s="9">
        <f>VLOOKUP($AE44,products[],MATCH(AP$1,products[#Headers],0),0)</f>
        <v>3.3</v>
      </c>
      <c r="AQ44" s="9">
        <f>VLOOKUP($AE44,products[],MATCH(AQ$1,products[#Headers],0),0)</f>
        <v>45176</v>
      </c>
      <c r="AR44" s="9" t="str">
        <f>VLOOKUP($AE44,products[],MATCH(AR$1,products[#Headers],0),0)</f>
        <v>No</v>
      </c>
      <c r="AS44" s="9">
        <f>VLOOKUP($AE44,products[],MATCH(AS$1,products[#Headers],0),0)</f>
        <v>3113</v>
      </c>
      <c r="AT44" s="9">
        <f>VLOOKUP($AE44,products[],MATCH(AT$1,products[#Headers],0),0)</f>
        <v>65</v>
      </c>
      <c r="AU44" s="9">
        <f t="shared" si="2"/>
        <v>65</v>
      </c>
      <c r="AV44" s="9" t="str">
        <f>IFERROR(VLOOKUP($AU44,stores[],MATCH(AV$1,stores[#Headers],0),0),"")</f>
        <v>S065</v>
      </c>
      <c r="AW44" s="9" t="str">
        <f>IFERROR(VLOOKUP($AU44,stores[],MATCH(AW$1,stores[#Headers],0),0),"")</f>
        <v>Dubey, Sengupta and Merchant Mart</v>
      </c>
      <c r="AX44" s="9" t="str">
        <f>IFERROR(VLOOKUP($AU44,stores[],MATCH(AX$1,stores[#Headers],0),0),"")</f>
        <v>Jaipur</v>
      </c>
      <c r="AY44" s="9" t="str">
        <f>IFERROR(VLOOKUP($AU44,stores[],MATCH(AY$1,stores[#Headers],0),0),"")</f>
        <v>Rajasthan</v>
      </c>
      <c r="AZ44" s="9">
        <f>IFERROR(VLOOKUP($AU44,stores[],MATCH(AZ$1,stores[#Headers],0),0),"")</f>
        <v>857086</v>
      </c>
      <c r="BA44" s="9" t="str">
        <f>IFERROR(VLOOKUP($AU44,stores[],MATCH(BA$1,stores[#Headers],0),0),"")</f>
        <v>Anirudh Patla</v>
      </c>
      <c r="BB44" s="9">
        <f>IFERROR(VLOOKUP($AU44,stores[],MATCH(BB$1,stores[#Headers],0),0),"")</f>
        <v>2017</v>
      </c>
      <c r="BC44" s="9">
        <f>IFERROR(VLOOKUP($AU44,stores[],MATCH(BC$1,stores[#Headers],0),0),"")</f>
        <v>66</v>
      </c>
      <c r="BD44" s="9">
        <f>IFERROR(VLOOKUP($AU44,stores[],MATCH(BD$1,stores[#Headers],0),0),"")</f>
        <v>2998</v>
      </c>
      <c r="BE44" s="9">
        <f>IFERROR(VLOOKUP($AU44,stores[],MATCH(BE$1,stores[#Headers],0),0),"")</f>
        <v>3.2</v>
      </c>
      <c r="BF44" s="9" t="str">
        <f>IFERROR(VLOOKUP($AU44,stores[],MATCH(BF$1,stores[#Headers],0),0),"")</f>
        <v>No</v>
      </c>
      <c r="BG44" s="9">
        <f>IFERROR(VLOOKUP($AU44,stores[],MATCH(BG$1,stores[#Headers],0),0),"")</f>
        <v>1624</v>
      </c>
      <c r="BH44" s="9" t="str">
        <f>IFERROR(VLOOKUP($AU44,stores[],MATCH(BH$1,stores[#Headers],0),0),"")</f>
        <v>Franchise</v>
      </c>
      <c r="BI44" s="9">
        <f>IFERROR(VLOOKUP($AU44,stores[],MATCH(BI$1,stores[#Headers],0),0),"")</f>
        <v>3518638782</v>
      </c>
      <c r="BJ44" s="9" t="str">
        <f>IFERROR(VLOOKUP($AU44,stores[],MATCH(BJ$1,stores[#Headers],0),0),"")</f>
        <v>ekantika65@char.com</v>
      </c>
    </row>
    <row r="45" spans="1:62" x14ac:dyDescent="0.3">
      <c r="A45" s="9" t="str">
        <v>O1044</v>
      </c>
      <c r="B45" s="9" t="str">
        <v>C060</v>
      </c>
      <c r="C45" s="9" t="str">
        <v>P187</v>
      </c>
      <c r="D45" s="9">
        <v>45558</v>
      </c>
      <c r="E45" s="9">
        <v>5</v>
      </c>
      <c r="F45" s="9">
        <v>52931</v>
      </c>
      <c r="G45" s="9">
        <v>211724</v>
      </c>
      <c r="H45" s="9">
        <v>28</v>
      </c>
      <c r="I45" s="9" t="str">
        <v>Cash on Delivery</v>
      </c>
      <c r="J45" s="9" t="str">
        <v>Cancelled</v>
      </c>
      <c r="K45" s="9">
        <v>45855</v>
      </c>
      <c r="L45" s="9" t="str">
        <v>Yes</v>
      </c>
      <c r="M45" s="9">
        <v>126</v>
      </c>
      <c r="N45" s="9" t="str">
        <v>No</v>
      </c>
      <c r="O45" s="9" t="str">
        <v>No</v>
      </c>
      <c r="P45" s="9" t="str">
        <f t="shared" si="0"/>
        <v>C060</v>
      </c>
      <c r="Q45" s="9" t="str">
        <f>VLOOKUP($B45,Customers[],MATCH(Q$1,Customers[#Headers],0),0)</f>
        <v>Caleb Roy</v>
      </c>
      <c r="R45" s="9" t="str">
        <f>VLOOKUP($B45,Customers[],MATCH(R$1,Customers[#Headers],0),0)</f>
        <v>wazir79@example.com</v>
      </c>
      <c r="S45" s="9">
        <f>VLOOKUP($B45,Customers[],MATCH(S$1,Customers[#Headers],0),0)</f>
        <v>7383473597</v>
      </c>
      <c r="T45" s="9" t="str">
        <f>VLOOKUP($B45,Customers[],MATCH(T$1,Customers[#Headers],0),0)</f>
        <v>Kolkata</v>
      </c>
      <c r="U45" s="9" t="str">
        <f>VLOOKUP($B45,Customers[],MATCH(U$1,Customers[#Headers],0),0)</f>
        <v>West Bengal</v>
      </c>
      <c r="V45" s="9">
        <f>VLOOKUP($B45,Customers[],MATCH(V$1,Customers[#Headers],0),0)</f>
        <v>468862</v>
      </c>
      <c r="W45" s="9" t="str">
        <f>VLOOKUP($B45,Customers[],MATCH(W$1,Customers[#Headers],0),0)</f>
        <v>Female</v>
      </c>
      <c r="X45" s="9">
        <f>VLOOKUP($B45,Customers[],MATCH(X$1,Customers[#Headers],0),0)</f>
        <v>26711</v>
      </c>
      <c r="Y45" s="9">
        <f>VLOOKUP($B45,Customers[],MATCH(Y$1,Customers[#Headers],0),0)</f>
        <v>44457</v>
      </c>
      <c r="Z45" s="9" t="str">
        <f>VLOOKUP($B45,Customers[],MATCH(Z$1,Customers[#Headers],0),0)</f>
        <v>Electronics</v>
      </c>
      <c r="AA45" s="9">
        <f>VLOOKUP($B45,Customers[],MATCH(AA$1,Customers[#Headers],0),0)</f>
        <v>6411</v>
      </c>
      <c r="AB45" s="9" t="str">
        <f>VLOOKUP($B45,Customers[],MATCH(AB$1,Customers[#Headers],0),0)</f>
        <v>Single</v>
      </c>
      <c r="AC45" s="9" t="str">
        <f>VLOOKUP($B45,Customers[],MATCH(AC$1,Customers[#Headers],0),0)</f>
        <v>Teacher</v>
      </c>
      <c r="AD45" s="9">
        <f>VLOOKUP($B45,Customers[],MATCH(AD$1,Customers[#Headers],0),0)</f>
        <v>293085</v>
      </c>
      <c r="AE45" s="9" t="str">
        <f t="shared" si="1"/>
        <v>P187</v>
      </c>
      <c r="AF45" s="9" t="str">
        <f>VLOOKUP($AE45,products[],MATCH(AF$1,products[#Headers],0),0)</f>
        <v>Commodi Phone</v>
      </c>
      <c r="AG45" s="9" t="str">
        <f>VLOOKUP($AE45,products[],MATCH(AG$1,products[#Headers],0),0)</f>
        <v>Electronics</v>
      </c>
      <c r="AH45" s="9" t="str">
        <f>VLOOKUP($AE45,products[],MATCH(AH$1,products[#Headers],0),0)</f>
        <v>Android</v>
      </c>
      <c r="AI45" s="9" t="str">
        <f>VLOOKUP($AE45,products[],MATCH(AI$1,products[#Headers],0),0)</f>
        <v>Dey Inc</v>
      </c>
      <c r="AJ45" s="9">
        <f>VLOOKUP($AE45,products[],MATCH(AJ$1,products[#Headers],0),0)</f>
        <v>52931</v>
      </c>
      <c r="AK45" s="9">
        <f>VLOOKUP($AE45,products[],MATCH(AK$1,products[#Headers],0),0)</f>
        <v>28</v>
      </c>
      <c r="AL45" s="9">
        <f>VLOOKUP($AE45,products[],MATCH(AL$1,products[#Headers],0),0)</f>
        <v>450</v>
      </c>
      <c r="AM45" s="9">
        <f>VLOOKUP($AE45,products[],MATCH(AM$1,products[#Headers],0),0)</f>
        <v>36</v>
      </c>
      <c r="AN45" s="9" t="str">
        <f>VLOOKUP($AE45,products[],MATCH(AN$1,products[#Headers],0),0)</f>
        <v>Vietnam</v>
      </c>
      <c r="AO45" s="9" t="str">
        <f>VLOOKUP($AE45,products[],MATCH(AO$1,products[#Headers],0),0)</f>
        <v>Yes</v>
      </c>
      <c r="AP45" s="9">
        <f>VLOOKUP($AE45,products[],MATCH(AP$1,products[#Headers],0),0)</f>
        <v>3.7</v>
      </c>
      <c r="AQ45" s="9">
        <f>VLOOKUP($AE45,products[],MATCH(AQ$1,products[#Headers],0),0)</f>
        <v>45674</v>
      </c>
      <c r="AR45" s="9" t="str">
        <f>VLOOKUP($AE45,products[],MATCH(AR$1,products[#Headers],0),0)</f>
        <v>No</v>
      </c>
      <c r="AS45" s="9">
        <f>VLOOKUP($AE45,products[],MATCH(AS$1,products[#Headers],0),0)</f>
        <v>7019</v>
      </c>
      <c r="AT45" s="9">
        <f>VLOOKUP($AE45,products[],MATCH(AT$1,products[#Headers],0),0)</f>
        <v>60</v>
      </c>
      <c r="AU45" s="9">
        <f t="shared" si="2"/>
        <v>60</v>
      </c>
      <c r="AV45" s="9" t="str">
        <f>IFERROR(VLOOKUP($AU45,stores[],MATCH(AV$1,stores[#Headers],0),0),"")</f>
        <v>S060</v>
      </c>
      <c r="AW45" s="9" t="str">
        <f>IFERROR(VLOOKUP($AU45,stores[],MATCH(AW$1,stores[#Headers],0),0),"")</f>
        <v>Prakash, Gulati and Sabharwal Mart</v>
      </c>
      <c r="AX45" s="9" t="str">
        <f>IFERROR(VLOOKUP($AU45,stores[],MATCH(AX$1,stores[#Headers],0),0),"")</f>
        <v>Jaipur</v>
      </c>
      <c r="AY45" s="9" t="str">
        <f>IFERROR(VLOOKUP($AU45,stores[],MATCH(AY$1,stores[#Headers],0),0),"")</f>
        <v>Rajasthan</v>
      </c>
      <c r="AZ45" s="9">
        <f>IFERROR(VLOOKUP($AU45,stores[],MATCH(AZ$1,stores[#Headers],0),0),"")</f>
        <v>632663</v>
      </c>
      <c r="BA45" s="9" t="str">
        <f>IFERROR(VLOOKUP($AU45,stores[],MATCH(BA$1,stores[#Headers],0),0),"")</f>
        <v>Fariq Sami</v>
      </c>
      <c r="BB45" s="9">
        <f>IFERROR(VLOOKUP($AU45,stores[],MATCH(BB$1,stores[#Headers],0),0),"")</f>
        <v>2011</v>
      </c>
      <c r="BC45" s="9">
        <f>IFERROR(VLOOKUP($AU45,stores[],MATCH(BC$1,stores[#Headers],0),0),"")</f>
        <v>92</v>
      </c>
      <c r="BD45" s="9">
        <f>IFERROR(VLOOKUP($AU45,stores[],MATCH(BD$1,stores[#Headers],0),0),"")</f>
        <v>3753</v>
      </c>
      <c r="BE45" s="9">
        <f>IFERROR(VLOOKUP($AU45,stores[],MATCH(BE$1,stores[#Headers],0),0),"")</f>
        <v>4.2</v>
      </c>
      <c r="BF45" s="9" t="str">
        <f>IFERROR(VLOOKUP($AU45,stores[],MATCH(BF$1,stores[#Headers],0),0),"")</f>
        <v>No</v>
      </c>
      <c r="BG45" s="9">
        <f>IFERROR(VLOOKUP($AU45,stores[],MATCH(BG$1,stores[#Headers],0),0),"")</f>
        <v>1114</v>
      </c>
      <c r="BH45" s="9" t="str">
        <f>IFERROR(VLOOKUP($AU45,stores[],MATCH(BH$1,stores[#Headers],0),0),"")</f>
        <v>Retail</v>
      </c>
      <c r="BI45" s="9">
        <f>IFERROR(VLOOKUP($AU45,stores[],MATCH(BI$1,stores[#Headers],0),0),"")</f>
        <v>3894484631</v>
      </c>
      <c r="BJ45" s="9" t="str">
        <f>IFERROR(VLOOKUP($AU45,stores[],MATCH(BJ$1,stores[#Headers],0),0),"")</f>
        <v>labanmann@shah.info</v>
      </c>
    </row>
    <row r="46" spans="1:62" x14ac:dyDescent="0.3">
      <c r="A46" s="9" t="str">
        <v>O1045</v>
      </c>
      <c r="B46" s="9" t="str">
        <v>C020</v>
      </c>
      <c r="C46" s="9" t="str">
        <v>P136</v>
      </c>
      <c r="D46" s="9">
        <v>45703</v>
      </c>
      <c r="E46" s="9">
        <v>2</v>
      </c>
      <c r="F46" s="9">
        <v>31147</v>
      </c>
      <c r="G46" s="9">
        <v>31147</v>
      </c>
      <c r="H46" s="9">
        <v>20</v>
      </c>
      <c r="I46" s="9" t="str">
        <v>Credit Card</v>
      </c>
      <c r="J46" s="9" t="str">
        <v>Cancelled</v>
      </c>
      <c r="K46" s="9">
        <v>45865</v>
      </c>
      <c r="L46" s="9" t="str">
        <v>Yes</v>
      </c>
      <c r="M46" s="9">
        <v>123</v>
      </c>
      <c r="N46" s="9" t="str">
        <v>Yes</v>
      </c>
      <c r="O46" s="9" t="str">
        <v>Yes</v>
      </c>
      <c r="P46" s="9" t="str">
        <f t="shared" si="0"/>
        <v>C020</v>
      </c>
      <c r="Q46" s="9" t="str">
        <f>VLOOKUP($B46,Customers[],MATCH(Q$1,Customers[#Headers],0),0)</f>
        <v>Jairaj Shan</v>
      </c>
      <c r="R46" s="9" t="str">
        <f>VLOOKUP($B46,Customers[],MATCH(R$1,Customers[#Headers],0),0)</f>
        <v>ucchalwali@example.net</v>
      </c>
      <c r="S46" s="9">
        <f>VLOOKUP($B46,Customers[],MATCH(S$1,Customers[#Headers],0),0)</f>
        <v>5798687277</v>
      </c>
      <c r="T46" s="9" t="str">
        <f>VLOOKUP($B46,Customers[],MATCH(T$1,Customers[#Headers],0),0)</f>
        <v>Chennai</v>
      </c>
      <c r="U46" s="9" t="str">
        <f>VLOOKUP($B46,Customers[],MATCH(U$1,Customers[#Headers],0),0)</f>
        <v>Tamil Nadu</v>
      </c>
      <c r="V46" s="9">
        <f>VLOOKUP($B46,Customers[],MATCH(V$1,Customers[#Headers],0),0)</f>
        <v>348734</v>
      </c>
      <c r="W46" s="9" t="str">
        <f>VLOOKUP($B46,Customers[],MATCH(W$1,Customers[#Headers],0),0)</f>
        <v>Male</v>
      </c>
      <c r="X46" s="9">
        <f>VLOOKUP($B46,Customers[],MATCH(X$1,Customers[#Headers],0),0)</f>
        <v>32681</v>
      </c>
      <c r="Y46" s="9">
        <f>VLOOKUP($B46,Customers[],MATCH(Y$1,Customers[#Headers],0),0)</f>
        <v>44268</v>
      </c>
      <c r="Z46" s="9" t="str">
        <f>VLOOKUP($B46,Customers[],MATCH(Z$1,Customers[#Headers],0),0)</f>
        <v>Home Appliance</v>
      </c>
      <c r="AA46" s="9">
        <f>VLOOKUP($B46,Customers[],MATCH(AA$1,Customers[#Headers],0),0)</f>
        <v>6226</v>
      </c>
      <c r="AB46" s="9" t="str">
        <f>VLOOKUP($B46,Customers[],MATCH(AB$1,Customers[#Headers],0),0)</f>
        <v>Single</v>
      </c>
      <c r="AC46" s="9" t="str">
        <f>VLOOKUP($B46,Customers[],MATCH(AC$1,Customers[#Headers],0),0)</f>
        <v>Student</v>
      </c>
      <c r="AD46" s="9">
        <f>VLOOKUP($B46,Customers[],MATCH(AD$1,Customers[#Headers],0),0)</f>
        <v>1832898</v>
      </c>
      <c r="AE46" s="9" t="str">
        <f t="shared" si="1"/>
        <v>P136</v>
      </c>
      <c r="AF46" s="9" t="str">
        <f>VLOOKUP($AE46,products[],MATCH(AF$1,products[#Headers],0),0)</f>
        <v>Itaque TV</v>
      </c>
      <c r="AG46" s="9" t="str">
        <f>VLOOKUP($AE46,products[],MATCH(AG$1,products[#Headers],0),0)</f>
        <v>Fashion</v>
      </c>
      <c r="AH46" s="9" t="str">
        <f>VLOOKUP($AE46,products[],MATCH(AH$1,products[#Headers],0),0)</f>
        <v>Notebook</v>
      </c>
      <c r="AI46" s="9" t="str">
        <f>VLOOKUP($AE46,products[],MATCH(AI$1,products[#Headers],0),0)</f>
        <v>Shankar Inc</v>
      </c>
      <c r="AJ46" s="9">
        <f>VLOOKUP($AE46,products[],MATCH(AJ$1,products[#Headers],0),0)</f>
        <v>31147</v>
      </c>
      <c r="AK46" s="9">
        <f>VLOOKUP($AE46,products[],MATCH(AK$1,products[#Headers],0),0)</f>
        <v>20</v>
      </c>
      <c r="AL46" s="9">
        <f>VLOOKUP($AE46,products[],MATCH(AL$1,products[#Headers],0),0)</f>
        <v>25</v>
      </c>
      <c r="AM46" s="9">
        <f>VLOOKUP($AE46,products[],MATCH(AM$1,products[#Headers],0),0)</f>
        <v>24</v>
      </c>
      <c r="AN46" s="9" t="str">
        <f>VLOOKUP($AE46,products[],MATCH(AN$1,products[#Headers],0),0)</f>
        <v>China</v>
      </c>
      <c r="AO46" s="9" t="str">
        <f>VLOOKUP($AE46,products[],MATCH(AO$1,products[#Headers],0),0)</f>
        <v>Yes</v>
      </c>
      <c r="AP46" s="9">
        <f>VLOOKUP($AE46,products[],MATCH(AP$1,products[#Headers],0),0)</f>
        <v>4.0999999999999996</v>
      </c>
      <c r="AQ46" s="9">
        <f>VLOOKUP($AE46,products[],MATCH(AQ$1,products[#Headers],0),0)</f>
        <v>45166</v>
      </c>
      <c r="AR46" s="9" t="str">
        <f>VLOOKUP($AE46,products[],MATCH(AR$1,products[#Headers],0),0)</f>
        <v>No</v>
      </c>
      <c r="AS46" s="9">
        <f>VLOOKUP($AE46,products[],MATCH(AS$1,products[#Headers],0),0)</f>
        <v>5952</v>
      </c>
      <c r="AT46" s="9">
        <f>VLOOKUP($AE46,products[],MATCH(AT$1,products[#Headers],0),0)</f>
        <v>200</v>
      </c>
      <c r="AU46" s="9">
        <f t="shared" si="2"/>
        <v>200</v>
      </c>
      <c r="AV46" s="9" t="str">
        <f>IFERROR(VLOOKUP($AU46,stores[],MATCH(AV$1,stores[#Headers],0),0),"")</f>
        <v/>
      </c>
      <c r="AW46" s="9" t="str">
        <f>IFERROR(VLOOKUP($AU46,stores[],MATCH(AW$1,stores[#Headers],0),0),"")</f>
        <v/>
      </c>
      <c r="AX46" s="9" t="str">
        <f>IFERROR(VLOOKUP($AU46,stores[],MATCH(AX$1,stores[#Headers],0),0),"")</f>
        <v/>
      </c>
      <c r="AY46" s="9" t="str">
        <f>IFERROR(VLOOKUP($AU46,stores[],MATCH(AY$1,stores[#Headers],0),0),"")</f>
        <v/>
      </c>
      <c r="AZ46" s="9" t="str">
        <f>IFERROR(VLOOKUP($AU46,stores[],MATCH(AZ$1,stores[#Headers],0),0),"")</f>
        <v/>
      </c>
      <c r="BA46" s="9" t="str">
        <f>IFERROR(VLOOKUP($AU46,stores[],MATCH(BA$1,stores[#Headers],0),0),"")</f>
        <v/>
      </c>
      <c r="BB46" s="9" t="str">
        <f>IFERROR(VLOOKUP($AU46,stores[],MATCH(BB$1,stores[#Headers],0),0),"")</f>
        <v/>
      </c>
      <c r="BC46" s="9" t="str">
        <f>IFERROR(VLOOKUP($AU46,stores[],MATCH(BC$1,stores[#Headers],0),0),"")</f>
        <v/>
      </c>
      <c r="BD46" s="9" t="str">
        <f>IFERROR(VLOOKUP($AU46,stores[],MATCH(BD$1,stores[#Headers],0),0),"")</f>
        <v/>
      </c>
      <c r="BE46" s="9" t="str">
        <f>IFERROR(VLOOKUP($AU46,stores[],MATCH(BE$1,stores[#Headers],0),0),"")</f>
        <v/>
      </c>
      <c r="BF46" s="9" t="str">
        <f>IFERROR(VLOOKUP($AU46,stores[],MATCH(BF$1,stores[#Headers],0),0),"")</f>
        <v/>
      </c>
      <c r="BG46" s="9" t="str">
        <f>IFERROR(VLOOKUP($AU46,stores[],MATCH(BG$1,stores[#Headers],0),0),"")</f>
        <v/>
      </c>
      <c r="BH46" s="9" t="str">
        <f>IFERROR(VLOOKUP($AU46,stores[],MATCH(BH$1,stores[#Headers],0),0),"")</f>
        <v/>
      </c>
      <c r="BI46" s="9" t="str">
        <f>IFERROR(VLOOKUP($AU46,stores[],MATCH(BI$1,stores[#Headers],0),0),"")</f>
        <v/>
      </c>
      <c r="BJ46" s="9" t="str">
        <f>IFERROR(VLOOKUP($AU46,stores[],MATCH(BJ$1,stores[#Headers],0),0),"")</f>
        <v/>
      </c>
    </row>
    <row r="47" spans="1:62" x14ac:dyDescent="0.3">
      <c r="A47" s="9" t="str">
        <v>O1046</v>
      </c>
      <c r="B47" s="9" t="str">
        <v>C013</v>
      </c>
      <c r="C47" s="9" t="str">
        <v>P177</v>
      </c>
      <c r="D47" s="9">
        <v>45576</v>
      </c>
      <c r="E47" s="9">
        <v>1</v>
      </c>
      <c r="F47" s="9">
        <v>29602</v>
      </c>
      <c r="G47" s="9">
        <v>118408</v>
      </c>
      <c r="H47" s="9">
        <v>19</v>
      </c>
      <c r="I47" s="9" t="str">
        <v>Cash on Delivery</v>
      </c>
      <c r="J47" s="9" t="str">
        <v>Delivered</v>
      </c>
      <c r="K47" s="9">
        <v>45862</v>
      </c>
      <c r="L47" s="9" t="str">
        <v>Yes</v>
      </c>
      <c r="M47" s="9">
        <v>379</v>
      </c>
      <c r="N47" s="9" t="str">
        <v>Yes</v>
      </c>
      <c r="O47" s="9" t="str">
        <v>No</v>
      </c>
      <c r="P47" s="9" t="str">
        <f t="shared" si="0"/>
        <v>C013</v>
      </c>
      <c r="Q47" s="9" t="str">
        <f>VLOOKUP($B47,Customers[],MATCH(Q$1,Customers[#Headers],0),0)</f>
        <v>Raksha Mittal</v>
      </c>
      <c r="R47" s="9" t="str">
        <f>VLOOKUP($B47,Customers[],MATCH(R$1,Customers[#Headers],0),0)</f>
        <v>mistryhemang@example.org</v>
      </c>
      <c r="S47" s="9">
        <f>VLOOKUP($B47,Customers[],MATCH(S$1,Customers[#Headers],0),0)</f>
        <v>1182449353</v>
      </c>
      <c r="T47" s="9" t="str">
        <f>VLOOKUP($B47,Customers[],MATCH(T$1,Customers[#Headers],0),0)</f>
        <v>Kolkata</v>
      </c>
      <c r="U47" s="9" t="str">
        <f>VLOOKUP($B47,Customers[],MATCH(U$1,Customers[#Headers],0),0)</f>
        <v>West Bengal</v>
      </c>
      <c r="V47" s="9">
        <f>VLOOKUP($B47,Customers[],MATCH(V$1,Customers[#Headers],0),0)</f>
        <v>874016</v>
      </c>
      <c r="W47" s="9" t="str">
        <f>VLOOKUP($B47,Customers[],MATCH(W$1,Customers[#Headers],0),0)</f>
        <v>Male</v>
      </c>
      <c r="X47" s="9">
        <f>VLOOKUP($B47,Customers[],MATCH(X$1,Customers[#Headers],0),0)</f>
        <v>28624</v>
      </c>
      <c r="Y47" s="9">
        <f>VLOOKUP($B47,Customers[],MATCH(Y$1,Customers[#Headers],0),0)</f>
        <v>44164</v>
      </c>
      <c r="Z47" s="9" t="str">
        <f>VLOOKUP($B47,Customers[],MATCH(Z$1,Customers[#Headers],0),0)</f>
        <v>Grocery</v>
      </c>
      <c r="AA47" s="9">
        <f>VLOOKUP($B47,Customers[],MATCH(AA$1,Customers[#Headers],0),0)</f>
        <v>6582</v>
      </c>
      <c r="AB47" s="9" t="str">
        <f>VLOOKUP($B47,Customers[],MATCH(AB$1,Customers[#Headers],0),0)</f>
        <v>Married</v>
      </c>
      <c r="AC47" s="9" t="str">
        <f>VLOOKUP($B47,Customers[],MATCH(AC$1,Customers[#Headers],0),0)</f>
        <v>Doctor</v>
      </c>
      <c r="AD47" s="9">
        <f>VLOOKUP($B47,Customers[],MATCH(AD$1,Customers[#Headers],0),0)</f>
        <v>755493</v>
      </c>
      <c r="AE47" s="9" t="str">
        <f t="shared" si="1"/>
        <v>P177</v>
      </c>
      <c r="AF47" s="9" t="str">
        <f>VLOOKUP($AE47,products[],MATCH(AF$1,products[#Headers],0),0)</f>
        <v>Inventore Washing Machine</v>
      </c>
      <c r="AG47" s="9" t="str">
        <f>VLOOKUP($AE47,products[],MATCH(AG$1,products[#Headers],0),0)</f>
        <v>Home Appliance</v>
      </c>
      <c r="AH47" s="9" t="str">
        <f>VLOOKUP($AE47,products[],MATCH(AH$1,products[#Headers],0),0)</f>
        <v>LED</v>
      </c>
      <c r="AI47" s="9" t="str">
        <f>VLOOKUP($AE47,products[],MATCH(AI$1,products[#Headers],0),0)</f>
        <v>Kaur, Sanghvi and Chand</v>
      </c>
      <c r="AJ47" s="9">
        <f>VLOOKUP($AE47,products[],MATCH(AJ$1,products[#Headers],0),0)</f>
        <v>29602</v>
      </c>
      <c r="AK47" s="9">
        <f>VLOOKUP($AE47,products[],MATCH(AK$1,products[#Headers],0),0)</f>
        <v>19</v>
      </c>
      <c r="AL47" s="9">
        <f>VLOOKUP($AE47,products[],MATCH(AL$1,products[#Headers],0),0)</f>
        <v>905</v>
      </c>
      <c r="AM47" s="9">
        <f>VLOOKUP($AE47,products[],MATCH(AM$1,products[#Headers],0),0)</f>
        <v>24</v>
      </c>
      <c r="AN47" s="9" t="str">
        <f>VLOOKUP($AE47,products[],MATCH(AN$1,products[#Headers],0),0)</f>
        <v>India</v>
      </c>
      <c r="AO47" s="9" t="str">
        <f>VLOOKUP($AE47,products[],MATCH(AO$1,products[#Headers],0),0)</f>
        <v>No</v>
      </c>
      <c r="AP47" s="9">
        <f>VLOOKUP($AE47,products[],MATCH(AP$1,products[#Headers],0),0)</f>
        <v>2.6</v>
      </c>
      <c r="AQ47" s="9">
        <f>VLOOKUP($AE47,products[],MATCH(AQ$1,products[#Headers],0),0)</f>
        <v>45852</v>
      </c>
      <c r="AR47" s="9" t="str">
        <f>VLOOKUP($AE47,products[],MATCH(AR$1,products[#Headers],0),0)</f>
        <v>No</v>
      </c>
      <c r="AS47" s="9">
        <f>VLOOKUP($AE47,products[],MATCH(AS$1,products[#Headers],0),0)</f>
        <v>4863</v>
      </c>
      <c r="AT47" s="9">
        <f>VLOOKUP($AE47,products[],MATCH(AT$1,products[#Headers],0),0)</f>
        <v>33</v>
      </c>
      <c r="AU47" s="9">
        <f t="shared" si="2"/>
        <v>33</v>
      </c>
      <c r="AV47" s="9" t="str">
        <f>IFERROR(VLOOKUP($AU47,stores[],MATCH(AV$1,stores[#Headers],0),0),"")</f>
        <v>S033</v>
      </c>
      <c r="AW47" s="9" t="str">
        <f>IFERROR(VLOOKUP($AU47,stores[],MATCH(AW$1,stores[#Headers],0),0),"")</f>
        <v>Savant and Sons Mart</v>
      </c>
      <c r="AX47" s="9" t="str">
        <f>IFERROR(VLOOKUP($AU47,stores[],MATCH(AX$1,stores[#Headers],0),0),"")</f>
        <v>Chennai</v>
      </c>
      <c r="AY47" s="9" t="str">
        <f>IFERROR(VLOOKUP($AU47,stores[],MATCH(AY$1,stores[#Headers],0),0),"")</f>
        <v>Tamil Nadu</v>
      </c>
      <c r="AZ47" s="9">
        <f>IFERROR(VLOOKUP($AU47,stores[],MATCH(AZ$1,stores[#Headers],0),0),"")</f>
        <v>989334</v>
      </c>
      <c r="BA47" s="9" t="str">
        <f>IFERROR(VLOOKUP($AU47,stores[],MATCH(BA$1,stores[#Headers],0),0),"")</f>
        <v>Peter Borde</v>
      </c>
      <c r="BB47" s="9">
        <f>IFERROR(VLOOKUP($AU47,stores[],MATCH(BB$1,stores[#Headers],0),0),"")</f>
        <v>2002</v>
      </c>
      <c r="BC47" s="9">
        <f>IFERROR(VLOOKUP($AU47,stores[],MATCH(BC$1,stores[#Headers],0),0),"")</f>
        <v>70</v>
      </c>
      <c r="BD47" s="9">
        <f>IFERROR(VLOOKUP($AU47,stores[],MATCH(BD$1,stores[#Headers],0),0),"")</f>
        <v>7658</v>
      </c>
      <c r="BE47" s="9">
        <f>IFERROR(VLOOKUP($AU47,stores[],MATCH(BE$1,stores[#Headers],0),0),"")</f>
        <v>4.9000000000000004</v>
      </c>
      <c r="BF47" s="9" t="str">
        <f>IFERROR(VLOOKUP($AU47,stores[],MATCH(BF$1,stores[#Headers],0),0),"")</f>
        <v>Yes</v>
      </c>
      <c r="BG47" s="9">
        <f>IFERROR(VLOOKUP($AU47,stores[],MATCH(BG$1,stores[#Headers],0),0),"")</f>
        <v>4894</v>
      </c>
      <c r="BH47" s="9" t="str">
        <f>IFERROR(VLOOKUP($AU47,stores[],MATCH(BH$1,stores[#Headers],0),0),"")</f>
        <v>Franchise</v>
      </c>
      <c r="BI47" s="9">
        <f>IFERROR(VLOOKUP($AU47,stores[],MATCH(BI$1,stores[#Headers],0),0),"")</f>
        <v>912816064842</v>
      </c>
      <c r="BJ47" s="9" t="str">
        <f>IFERROR(VLOOKUP($AU47,stores[],MATCH(BJ$1,stores[#Headers],0),0),"")</f>
        <v>aadhyaahluwalia@shukla-dubey.com</v>
      </c>
    </row>
    <row r="48" spans="1:62" x14ac:dyDescent="0.3">
      <c r="A48" s="9" t="str">
        <v>O1047</v>
      </c>
      <c r="B48" s="9" t="str">
        <v>C057</v>
      </c>
      <c r="C48" s="9" t="str">
        <v>P130</v>
      </c>
      <c r="D48" s="9">
        <v>45585</v>
      </c>
      <c r="E48" s="9">
        <v>5</v>
      </c>
      <c r="F48" s="9">
        <v>50486</v>
      </c>
      <c r="G48" s="9">
        <v>100972</v>
      </c>
      <c r="H48" s="9">
        <v>23</v>
      </c>
      <c r="I48" s="9" t="str">
        <v>Credit Card</v>
      </c>
      <c r="J48" s="9" t="str">
        <v>Shipped</v>
      </c>
      <c r="K48" s="9">
        <v>45865</v>
      </c>
      <c r="L48" s="9" t="str">
        <v>No</v>
      </c>
      <c r="M48" s="9">
        <v>119</v>
      </c>
      <c r="N48" s="9" t="str">
        <v>No</v>
      </c>
      <c r="O48" s="9" t="str">
        <v>No</v>
      </c>
      <c r="P48" s="9" t="str">
        <f t="shared" si="0"/>
        <v>C057</v>
      </c>
      <c r="Q48" s="9" t="str">
        <f>VLOOKUP($B48,Customers[],MATCH(Q$1,Customers[#Headers],0),0)</f>
        <v>Vamakshi Thaker</v>
      </c>
      <c r="R48" s="9" t="str">
        <f>VLOOKUP($B48,Customers[],MATCH(R$1,Customers[#Headers],0),0)</f>
        <v>davidseshadri@example.org</v>
      </c>
      <c r="S48" s="9">
        <f>VLOOKUP($B48,Customers[],MATCH(S$1,Customers[#Headers],0),0)</f>
        <v>1820377889</v>
      </c>
      <c r="T48" s="9" t="str">
        <f>VLOOKUP($B48,Customers[],MATCH(T$1,Customers[#Headers],0),0)</f>
        <v>Hyderabad</v>
      </c>
      <c r="U48" s="9" t="str">
        <f>VLOOKUP($B48,Customers[],MATCH(U$1,Customers[#Headers],0),0)</f>
        <v>Telangana</v>
      </c>
      <c r="V48" s="9">
        <f>VLOOKUP($B48,Customers[],MATCH(V$1,Customers[#Headers],0),0)</f>
        <v>554665</v>
      </c>
      <c r="W48" s="9" t="str">
        <f>VLOOKUP($B48,Customers[],MATCH(W$1,Customers[#Headers],0),0)</f>
        <v>Female</v>
      </c>
      <c r="X48" s="9">
        <f>VLOOKUP($B48,Customers[],MATCH(X$1,Customers[#Headers],0),0)</f>
        <v>38622</v>
      </c>
      <c r="Y48" s="9">
        <f>VLOOKUP($B48,Customers[],MATCH(Y$1,Customers[#Headers],0),0)</f>
        <v>44190</v>
      </c>
      <c r="Z48" s="9" t="str">
        <f>VLOOKUP($B48,Customers[],MATCH(Z$1,Customers[#Headers],0),0)</f>
        <v>Fashion</v>
      </c>
      <c r="AA48" s="9">
        <f>VLOOKUP($B48,Customers[],MATCH(AA$1,Customers[#Headers],0),0)</f>
        <v>4664</v>
      </c>
      <c r="AB48" s="9" t="str">
        <f>VLOOKUP($B48,Customers[],MATCH(AB$1,Customers[#Headers],0),0)</f>
        <v>Single</v>
      </c>
      <c r="AC48" s="9" t="str">
        <f>VLOOKUP($B48,Customers[],MATCH(AC$1,Customers[#Headers],0),0)</f>
        <v>Teacher</v>
      </c>
      <c r="AD48" s="9">
        <f>VLOOKUP($B48,Customers[],MATCH(AD$1,Customers[#Headers],0),0)</f>
        <v>936406</v>
      </c>
      <c r="AE48" s="9" t="str">
        <f t="shared" si="1"/>
        <v>P130</v>
      </c>
      <c r="AF48" s="9" t="str">
        <f>VLOOKUP($AE48,products[],MATCH(AF$1,products[#Headers],0),0)</f>
        <v>Quod TV</v>
      </c>
      <c r="AG48" s="9" t="str">
        <f>VLOOKUP($AE48,products[],MATCH(AG$1,products[#Headers],0),0)</f>
        <v>Grocery</v>
      </c>
      <c r="AH48" s="9" t="str">
        <f>VLOOKUP($AE48,products[],MATCH(AH$1,products[#Headers],0),0)</f>
        <v>Smart</v>
      </c>
      <c r="AI48" s="9" t="str">
        <f>VLOOKUP($AE48,products[],MATCH(AI$1,products[#Headers],0),0)</f>
        <v>Narayanan PLC</v>
      </c>
      <c r="AJ48" s="9">
        <f>VLOOKUP($AE48,products[],MATCH(AJ$1,products[#Headers],0),0)</f>
        <v>50486</v>
      </c>
      <c r="AK48" s="9">
        <f>VLOOKUP($AE48,products[],MATCH(AK$1,products[#Headers],0),0)</f>
        <v>23</v>
      </c>
      <c r="AL48" s="9">
        <f>VLOOKUP($AE48,products[],MATCH(AL$1,products[#Headers],0),0)</f>
        <v>367</v>
      </c>
      <c r="AM48" s="9">
        <f>VLOOKUP($AE48,products[],MATCH(AM$1,products[#Headers],0),0)</f>
        <v>24</v>
      </c>
      <c r="AN48" s="9" t="str">
        <f>VLOOKUP($AE48,products[],MATCH(AN$1,products[#Headers],0),0)</f>
        <v>Vietnam</v>
      </c>
      <c r="AO48" s="9" t="str">
        <f>VLOOKUP($AE48,products[],MATCH(AO$1,products[#Headers],0),0)</f>
        <v>Yes</v>
      </c>
      <c r="AP48" s="9">
        <f>VLOOKUP($AE48,products[],MATCH(AP$1,products[#Headers],0),0)</f>
        <v>4.9000000000000004</v>
      </c>
      <c r="AQ48" s="9">
        <f>VLOOKUP($AE48,products[],MATCH(AQ$1,products[#Headers],0),0)</f>
        <v>45421</v>
      </c>
      <c r="AR48" s="9" t="str">
        <f>VLOOKUP($AE48,products[],MATCH(AR$1,products[#Headers],0),0)</f>
        <v>No</v>
      </c>
      <c r="AS48" s="9">
        <f>VLOOKUP($AE48,products[],MATCH(AS$1,products[#Headers],0),0)</f>
        <v>5498</v>
      </c>
      <c r="AT48" s="9">
        <f>VLOOKUP($AE48,products[],MATCH(AT$1,products[#Headers],0),0)</f>
        <v>70</v>
      </c>
      <c r="AU48" s="9">
        <f t="shared" si="2"/>
        <v>70</v>
      </c>
      <c r="AV48" s="9" t="str">
        <f>IFERROR(VLOOKUP($AU48,stores[],MATCH(AV$1,stores[#Headers],0),0),"")</f>
        <v>S070</v>
      </c>
      <c r="AW48" s="9" t="str">
        <f>IFERROR(VLOOKUP($AU48,stores[],MATCH(AW$1,stores[#Headers],0),0),"")</f>
        <v>Chandran-Mital Mart</v>
      </c>
      <c r="AX48" s="9" t="str">
        <f>IFERROR(VLOOKUP($AU48,stores[],MATCH(AX$1,stores[#Headers],0),0),"")</f>
        <v>Hyderabad</v>
      </c>
      <c r="AY48" s="9" t="str">
        <f>IFERROR(VLOOKUP($AU48,stores[],MATCH(AY$1,stores[#Headers],0),0),"")</f>
        <v>Telangana</v>
      </c>
      <c r="AZ48" s="9">
        <f>IFERROR(VLOOKUP($AU48,stores[],MATCH(AZ$1,stores[#Headers],0),0),"")</f>
        <v>961055</v>
      </c>
      <c r="BA48" s="9" t="str">
        <f>IFERROR(VLOOKUP($AU48,stores[],MATCH(BA$1,stores[#Headers],0),0),"")</f>
        <v>Omaja Dara</v>
      </c>
      <c r="BB48" s="9">
        <f>IFERROR(VLOOKUP($AU48,stores[],MATCH(BB$1,stores[#Headers],0),0),"")</f>
        <v>2008</v>
      </c>
      <c r="BC48" s="9">
        <f>IFERROR(VLOOKUP($AU48,stores[],MATCH(BC$1,stores[#Headers],0),0),"")</f>
        <v>73</v>
      </c>
      <c r="BD48" s="9">
        <f>IFERROR(VLOOKUP($AU48,stores[],MATCH(BD$1,stores[#Headers],0),0),"")</f>
        <v>2832</v>
      </c>
      <c r="BE48" s="9">
        <f>IFERROR(VLOOKUP($AU48,stores[],MATCH(BE$1,stores[#Headers],0),0),"")</f>
        <v>4.5</v>
      </c>
      <c r="BF48" s="9" t="str">
        <f>IFERROR(VLOOKUP($AU48,stores[],MATCH(BF$1,stores[#Headers],0),0),"")</f>
        <v>Yes</v>
      </c>
      <c r="BG48" s="9">
        <f>IFERROR(VLOOKUP($AU48,stores[],MATCH(BG$1,stores[#Headers],0),0),"")</f>
        <v>3681</v>
      </c>
      <c r="BH48" s="9" t="str">
        <f>IFERROR(VLOOKUP($AU48,stores[],MATCH(BH$1,stores[#Headers],0),0),"")</f>
        <v>Franchise</v>
      </c>
      <c r="BI48" s="9">
        <f>IFERROR(VLOOKUP($AU48,stores[],MATCH(BI$1,stores[#Headers],0),0),"")</f>
        <v>919060480589</v>
      </c>
      <c r="BJ48" s="9" t="str">
        <f>IFERROR(VLOOKUP($AU48,stores[],MATCH(BJ$1,stores[#Headers],0),0),"")</f>
        <v>etathakkar@kant.biz</v>
      </c>
    </row>
    <row r="49" spans="1:62" x14ac:dyDescent="0.3">
      <c r="A49" s="9" t="str">
        <v>O1048</v>
      </c>
      <c r="B49" s="9" t="str">
        <v>C031</v>
      </c>
      <c r="C49" s="9" t="str">
        <v>P139</v>
      </c>
      <c r="D49" s="9">
        <v>45844</v>
      </c>
      <c r="E49" s="9">
        <v>2</v>
      </c>
      <c r="F49" s="9">
        <v>49066</v>
      </c>
      <c r="G49" s="9">
        <v>245330</v>
      </c>
      <c r="H49" s="9">
        <v>11</v>
      </c>
      <c r="I49" s="9" t="str">
        <v>Debit Card</v>
      </c>
      <c r="J49" s="9" t="str">
        <v>Cancelled</v>
      </c>
      <c r="K49" s="9">
        <v>45862</v>
      </c>
      <c r="L49" s="9" t="str">
        <v>No</v>
      </c>
      <c r="M49" s="9">
        <v>140</v>
      </c>
      <c r="N49" s="9" t="str">
        <v>Yes</v>
      </c>
      <c r="O49" s="9" t="str">
        <v>Yes</v>
      </c>
      <c r="P49" s="9" t="str">
        <f t="shared" si="0"/>
        <v>C031</v>
      </c>
      <c r="Q49" s="9" t="str">
        <f>VLOOKUP($B49,Customers[],MATCH(Q$1,Customers[#Headers],0),0)</f>
        <v>Finn Dugar</v>
      </c>
      <c r="R49" s="9" t="str">
        <f>VLOOKUP($B49,Customers[],MATCH(R$1,Customers[#Headers],0),0)</f>
        <v>oscarborde@example.org</v>
      </c>
      <c r="S49" s="9">
        <f>VLOOKUP($B49,Customers[],MATCH(S$1,Customers[#Headers],0),0)</f>
        <v>916797403447</v>
      </c>
      <c r="T49" s="9" t="str">
        <f>VLOOKUP($B49,Customers[],MATCH(T$1,Customers[#Headers],0),0)</f>
        <v>Mumbai</v>
      </c>
      <c r="U49" s="9" t="str">
        <f>VLOOKUP($B49,Customers[],MATCH(U$1,Customers[#Headers],0),0)</f>
        <v>Maharashtra</v>
      </c>
      <c r="V49" s="9">
        <f>VLOOKUP($B49,Customers[],MATCH(V$1,Customers[#Headers],0),0)</f>
        <v>349361</v>
      </c>
      <c r="W49" s="9" t="str">
        <f>VLOOKUP($B49,Customers[],MATCH(W$1,Customers[#Headers],0),0)</f>
        <v>Male</v>
      </c>
      <c r="X49" s="9">
        <f>VLOOKUP($B49,Customers[],MATCH(X$1,Customers[#Headers],0),0)</f>
        <v>35283</v>
      </c>
      <c r="Y49" s="9">
        <f>VLOOKUP($B49,Customers[],MATCH(Y$1,Customers[#Headers],0),0)</f>
        <v>44726</v>
      </c>
      <c r="Z49" s="9" t="str">
        <f>VLOOKUP($B49,Customers[],MATCH(Z$1,Customers[#Headers],0),0)</f>
        <v>Grocery</v>
      </c>
      <c r="AA49" s="9">
        <f>VLOOKUP($B49,Customers[],MATCH(AA$1,Customers[#Headers],0),0)</f>
        <v>5659</v>
      </c>
      <c r="AB49" s="9" t="str">
        <f>VLOOKUP($B49,Customers[],MATCH(AB$1,Customers[#Headers],0),0)</f>
        <v>Single</v>
      </c>
      <c r="AC49" s="9" t="str">
        <f>VLOOKUP($B49,Customers[],MATCH(AC$1,Customers[#Headers],0),0)</f>
        <v>Doctor</v>
      </c>
      <c r="AD49" s="9">
        <f>VLOOKUP($B49,Customers[],MATCH(AD$1,Customers[#Headers],0),0)</f>
        <v>601793</v>
      </c>
      <c r="AE49" s="9" t="str">
        <f t="shared" si="1"/>
        <v>P139</v>
      </c>
      <c r="AF49" s="9" t="str">
        <f>VLOOKUP($AE49,products[],MATCH(AF$1,products[#Headers],0),0)</f>
        <v>Officia TV</v>
      </c>
      <c r="AG49" s="9" t="str">
        <f>VLOOKUP($AE49,products[],MATCH(AG$1,products[#Headers],0),0)</f>
        <v>Fashion</v>
      </c>
      <c r="AH49" s="9" t="str">
        <f>VLOOKUP($AE49,products[],MATCH(AH$1,products[#Headers],0),0)</f>
        <v>Notebook</v>
      </c>
      <c r="AI49" s="9" t="str">
        <f>VLOOKUP($AE49,products[],MATCH(AI$1,products[#Headers],0),0)</f>
        <v>Gera, Mishra and Chad</v>
      </c>
      <c r="AJ49" s="9">
        <f>VLOOKUP($AE49,products[],MATCH(AJ$1,products[#Headers],0),0)</f>
        <v>49066</v>
      </c>
      <c r="AK49" s="9">
        <f>VLOOKUP($AE49,products[],MATCH(AK$1,products[#Headers],0),0)</f>
        <v>11</v>
      </c>
      <c r="AL49" s="9">
        <f>VLOOKUP($AE49,products[],MATCH(AL$1,products[#Headers],0),0)</f>
        <v>454</v>
      </c>
      <c r="AM49" s="9">
        <f>VLOOKUP($AE49,products[],MATCH(AM$1,products[#Headers],0),0)</f>
        <v>36</v>
      </c>
      <c r="AN49" s="9" t="str">
        <f>VLOOKUP($AE49,products[],MATCH(AN$1,products[#Headers],0),0)</f>
        <v>China</v>
      </c>
      <c r="AO49" s="9" t="str">
        <f>VLOOKUP($AE49,products[],MATCH(AO$1,products[#Headers],0),0)</f>
        <v>No</v>
      </c>
      <c r="AP49" s="9">
        <f>VLOOKUP($AE49,products[],MATCH(AP$1,products[#Headers],0),0)</f>
        <v>2.7</v>
      </c>
      <c r="AQ49" s="9">
        <f>VLOOKUP($AE49,products[],MATCH(AQ$1,products[#Headers],0),0)</f>
        <v>45803</v>
      </c>
      <c r="AR49" s="9" t="str">
        <f>VLOOKUP($AE49,products[],MATCH(AR$1,products[#Headers],0),0)</f>
        <v>No</v>
      </c>
      <c r="AS49" s="9">
        <f>VLOOKUP($AE49,products[],MATCH(AS$1,products[#Headers],0),0)</f>
        <v>9921</v>
      </c>
      <c r="AT49" s="9">
        <f>VLOOKUP($AE49,products[],MATCH(AT$1,products[#Headers],0),0)</f>
        <v>191</v>
      </c>
      <c r="AU49" s="9">
        <f t="shared" si="2"/>
        <v>191</v>
      </c>
      <c r="AV49" s="9" t="str">
        <f>IFERROR(VLOOKUP($AU49,stores[],MATCH(AV$1,stores[#Headers],0),0),"")</f>
        <v/>
      </c>
      <c r="AW49" s="9" t="str">
        <f>IFERROR(VLOOKUP($AU49,stores[],MATCH(AW$1,stores[#Headers],0),0),"")</f>
        <v/>
      </c>
      <c r="AX49" s="9" t="str">
        <f>IFERROR(VLOOKUP($AU49,stores[],MATCH(AX$1,stores[#Headers],0),0),"")</f>
        <v/>
      </c>
      <c r="AY49" s="9" t="str">
        <f>IFERROR(VLOOKUP($AU49,stores[],MATCH(AY$1,stores[#Headers],0),0),"")</f>
        <v/>
      </c>
      <c r="AZ49" s="9" t="str">
        <f>IFERROR(VLOOKUP($AU49,stores[],MATCH(AZ$1,stores[#Headers],0),0),"")</f>
        <v/>
      </c>
      <c r="BA49" s="9" t="str">
        <f>IFERROR(VLOOKUP($AU49,stores[],MATCH(BA$1,stores[#Headers],0),0),"")</f>
        <v/>
      </c>
      <c r="BB49" s="9" t="str">
        <f>IFERROR(VLOOKUP($AU49,stores[],MATCH(BB$1,stores[#Headers],0),0),"")</f>
        <v/>
      </c>
      <c r="BC49" s="9" t="str">
        <f>IFERROR(VLOOKUP($AU49,stores[],MATCH(BC$1,stores[#Headers],0),0),"")</f>
        <v/>
      </c>
      <c r="BD49" s="9" t="str">
        <f>IFERROR(VLOOKUP($AU49,stores[],MATCH(BD$1,stores[#Headers],0),0),"")</f>
        <v/>
      </c>
      <c r="BE49" s="9" t="str">
        <f>IFERROR(VLOOKUP($AU49,stores[],MATCH(BE$1,stores[#Headers],0),0),"")</f>
        <v/>
      </c>
      <c r="BF49" s="9" t="str">
        <f>IFERROR(VLOOKUP($AU49,stores[],MATCH(BF$1,stores[#Headers],0),0),"")</f>
        <v/>
      </c>
      <c r="BG49" s="9" t="str">
        <f>IFERROR(VLOOKUP($AU49,stores[],MATCH(BG$1,stores[#Headers],0),0),"")</f>
        <v/>
      </c>
      <c r="BH49" s="9" t="str">
        <f>IFERROR(VLOOKUP($AU49,stores[],MATCH(BH$1,stores[#Headers],0),0),"")</f>
        <v/>
      </c>
      <c r="BI49" s="9" t="str">
        <f>IFERROR(VLOOKUP($AU49,stores[],MATCH(BI$1,stores[#Headers],0),0),"")</f>
        <v/>
      </c>
      <c r="BJ49" s="9" t="str">
        <f>IFERROR(VLOOKUP($AU49,stores[],MATCH(BJ$1,stores[#Headers],0),0),"")</f>
        <v/>
      </c>
    </row>
    <row r="50" spans="1:62" x14ac:dyDescent="0.3">
      <c r="A50" s="9" t="str">
        <v>O1049</v>
      </c>
      <c r="B50" s="9" t="str">
        <v>C081</v>
      </c>
      <c r="C50" s="9" t="str">
        <v>P187</v>
      </c>
      <c r="D50" s="9">
        <v>45594</v>
      </c>
      <c r="E50" s="9">
        <v>4</v>
      </c>
      <c r="F50" s="9">
        <v>52931</v>
      </c>
      <c r="G50" s="9">
        <v>264655</v>
      </c>
      <c r="H50" s="9">
        <v>28</v>
      </c>
      <c r="I50" s="9" t="str">
        <v>Net Banking</v>
      </c>
      <c r="J50" s="9" t="str">
        <v>Delivered</v>
      </c>
      <c r="K50" s="9">
        <v>45856</v>
      </c>
      <c r="L50" s="9" t="str">
        <v>No</v>
      </c>
      <c r="M50" s="9">
        <v>482</v>
      </c>
      <c r="N50" s="9" t="str">
        <v>No</v>
      </c>
      <c r="O50" s="9" t="str">
        <v>No</v>
      </c>
      <c r="P50" s="9" t="str">
        <f t="shared" si="0"/>
        <v>C081</v>
      </c>
      <c r="Q50" s="9" t="str">
        <f>VLOOKUP($B50,Customers[],MATCH(Q$1,Customers[#Headers],0),0)</f>
        <v>Upkaar Kaul</v>
      </c>
      <c r="R50" s="9" t="str">
        <f>VLOOKUP($B50,Customers[],MATCH(R$1,Customers[#Headers],0),0)</f>
        <v>chaudhryodika@example.com</v>
      </c>
      <c r="S50" s="9">
        <f>VLOOKUP($B50,Customers[],MATCH(S$1,Customers[#Headers],0),0)</f>
        <v>7120826773</v>
      </c>
      <c r="T50" s="9" t="str">
        <f>VLOOKUP($B50,Customers[],MATCH(T$1,Customers[#Headers],0),0)</f>
        <v>Delhi</v>
      </c>
      <c r="U50" s="9" t="str">
        <f>VLOOKUP($B50,Customers[],MATCH(U$1,Customers[#Headers],0),0)</f>
        <v>Delhi</v>
      </c>
      <c r="V50" s="9">
        <f>VLOOKUP($B50,Customers[],MATCH(V$1,Customers[#Headers],0),0)</f>
        <v>540193</v>
      </c>
      <c r="W50" s="9" t="str">
        <f>VLOOKUP($B50,Customers[],MATCH(W$1,Customers[#Headers],0),0)</f>
        <v>Female</v>
      </c>
      <c r="X50" s="9">
        <f>VLOOKUP($B50,Customers[],MATCH(X$1,Customers[#Headers],0),0)</f>
        <v>35049</v>
      </c>
      <c r="Y50" s="9">
        <f>VLOOKUP($B50,Customers[],MATCH(Y$1,Customers[#Headers],0),0)</f>
        <v>44143</v>
      </c>
      <c r="Z50" s="9" t="str">
        <f>VLOOKUP($B50,Customers[],MATCH(Z$1,Customers[#Headers],0),0)</f>
        <v>Fashion</v>
      </c>
      <c r="AA50" s="9">
        <f>VLOOKUP($B50,Customers[],MATCH(AA$1,Customers[#Headers],0),0)</f>
        <v>6724</v>
      </c>
      <c r="AB50" s="9" t="str">
        <f>VLOOKUP($B50,Customers[],MATCH(AB$1,Customers[#Headers],0),0)</f>
        <v>Single</v>
      </c>
      <c r="AC50" s="9" t="str">
        <f>VLOOKUP($B50,Customers[],MATCH(AC$1,Customers[#Headers],0),0)</f>
        <v>Business</v>
      </c>
      <c r="AD50" s="9">
        <f>VLOOKUP($B50,Customers[],MATCH(AD$1,Customers[#Headers],0),0)</f>
        <v>467654</v>
      </c>
      <c r="AE50" s="9" t="str">
        <f t="shared" si="1"/>
        <v>P187</v>
      </c>
      <c r="AF50" s="9" t="str">
        <f>VLOOKUP($AE50,products[],MATCH(AF$1,products[#Headers],0),0)</f>
        <v>Commodi Phone</v>
      </c>
      <c r="AG50" s="9" t="str">
        <f>VLOOKUP($AE50,products[],MATCH(AG$1,products[#Headers],0),0)</f>
        <v>Electronics</v>
      </c>
      <c r="AH50" s="9" t="str">
        <f>VLOOKUP($AE50,products[],MATCH(AH$1,products[#Headers],0),0)</f>
        <v>Android</v>
      </c>
      <c r="AI50" s="9" t="str">
        <f>VLOOKUP($AE50,products[],MATCH(AI$1,products[#Headers],0),0)</f>
        <v>Dey Inc</v>
      </c>
      <c r="AJ50" s="9">
        <f>VLOOKUP($AE50,products[],MATCH(AJ$1,products[#Headers],0),0)</f>
        <v>52931</v>
      </c>
      <c r="AK50" s="9">
        <f>VLOOKUP($AE50,products[],MATCH(AK$1,products[#Headers],0),0)</f>
        <v>28</v>
      </c>
      <c r="AL50" s="9">
        <f>VLOOKUP($AE50,products[],MATCH(AL$1,products[#Headers],0),0)</f>
        <v>450</v>
      </c>
      <c r="AM50" s="9">
        <f>VLOOKUP($AE50,products[],MATCH(AM$1,products[#Headers],0),0)</f>
        <v>36</v>
      </c>
      <c r="AN50" s="9" t="str">
        <f>VLOOKUP($AE50,products[],MATCH(AN$1,products[#Headers],0),0)</f>
        <v>Vietnam</v>
      </c>
      <c r="AO50" s="9" t="str">
        <f>VLOOKUP($AE50,products[],MATCH(AO$1,products[#Headers],0),0)</f>
        <v>Yes</v>
      </c>
      <c r="AP50" s="9">
        <f>VLOOKUP($AE50,products[],MATCH(AP$1,products[#Headers],0),0)</f>
        <v>3.7</v>
      </c>
      <c r="AQ50" s="9">
        <f>VLOOKUP($AE50,products[],MATCH(AQ$1,products[#Headers],0),0)</f>
        <v>45674</v>
      </c>
      <c r="AR50" s="9" t="str">
        <f>VLOOKUP($AE50,products[],MATCH(AR$1,products[#Headers],0),0)</f>
        <v>No</v>
      </c>
      <c r="AS50" s="9">
        <f>VLOOKUP($AE50,products[],MATCH(AS$1,products[#Headers],0),0)</f>
        <v>7019</v>
      </c>
      <c r="AT50" s="9">
        <f>VLOOKUP($AE50,products[],MATCH(AT$1,products[#Headers],0),0)</f>
        <v>60</v>
      </c>
      <c r="AU50" s="9">
        <f t="shared" si="2"/>
        <v>60</v>
      </c>
      <c r="AV50" s="9" t="str">
        <f>IFERROR(VLOOKUP($AU50,stores[],MATCH(AV$1,stores[#Headers],0),0),"")</f>
        <v>S060</v>
      </c>
      <c r="AW50" s="9" t="str">
        <f>IFERROR(VLOOKUP($AU50,stores[],MATCH(AW$1,stores[#Headers],0),0),"")</f>
        <v>Prakash, Gulati and Sabharwal Mart</v>
      </c>
      <c r="AX50" s="9" t="str">
        <f>IFERROR(VLOOKUP($AU50,stores[],MATCH(AX$1,stores[#Headers],0),0),"")</f>
        <v>Jaipur</v>
      </c>
      <c r="AY50" s="9" t="str">
        <f>IFERROR(VLOOKUP($AU50,stores[],MATCH(AY$1,stores[#Headers],0),0),"")</f>
        <v>Rajasthan</v>
      </c>
      <c r="AZ50" s="9">
        <f>IFERROR(VLOOKUP($AU50,stores[],MATCH(AZ$1,stores[#Headers],0),0),"")</f>
        <v>632663</v>
      </c>
      <c r="BA50" s="9" t="str">
        <f>IFERROR(VLOOKUP($AU50,stores[],MATCH(BA$1,stores[#Headers],0),0),"")</f>
        <v>Fariq Sami</v>
      </c>
      <c r="BB50" s="9">
        <f>IFERROR(VLOOKUP($AU50,stores[],MATCH(BB$1,stores[#Headers],0),0),"")</f>
        <v>2011</v>
      </c>
      <c r="BC50" s="9">
        <f>IFERROR(VLOOKUP($AU50,stores[],MATCH(BC$1,stores[#Headers],0),0),"")</f>
        <v>92</v>
      </c>
      <c r="BD50" s="9">
        <f>IFERROR(VLOOKUP($AU50,stores[],MATCH(BD$1,stores[#Headers],0),0),"")</f>
        <v>3753</v>
      </c>
      <c r="BE50" s="9">
        <f>IFERROR(VLOOKUP($AU50,stores[],MATCH(BE$1,stores[#Headers],0),0),"")</f>
        <v>4.2</v>
      </c>
      <c r="BF50" s="9" t="str">
        <f>IFERROR(VLOOKUP($AU50,stores[],MATCH(BF$1,stores[#Headers],0),0),"")</f>
        <v>No</v>
      </c>
      <c r="BG50" s="9">
        <f>IFERROR(VLOOKUP($AU50,stores[],MATCH(BG$1,stores[#Headers],0),0),"")</f>
        <v>1114</v>
      </c>
      <c r="BH50" s="9" t="str">
        <f>IFERROR(VLOOKUP($AU50,stores[],MATCH(BH$1,stores[#Headers],0),0),"")</f>
        <v>Retail</v>
      </c>
      <c r="BI50" s="9">
        <f>IFERROR(VLOOKUP($AU50,stores[],MATCH(BI$1,stores[#Headers],0),0),"")</f>
        <v>3894484631</v>
      </c>
      <c r="BJ50" s="9" t="str">
        <f>IFERROR(VLOOKUP($AU50,stores[],MATCH(BJ$1,stores[#Headers],0),0),"")</f>
        <v>labanmann@shah.info</v>
      </c>
    </row>
    <row r="51" spans="1:62" x14ac:dyDescent="0.3">
      <c r="A51" s="9" t="str">
        <v>O1050</v>
      </c>
      <c r="B51" s="9" t="str">
        <v>C090</v>
      </c>
      <c r="C51" s="9" t="str">
        <v>P154</v>
      </c>
      <c r="D51" s="9">
        <v>45710</v>
      </c>
      <c r="E51" s="9">
        <v>4</v>
      </c>
      <c r="F51" s="9">
        <v>74895</v>
      </c>
      <c r="G51" s="9">
        <v>149790</v>
      </c>
      <c r="H51" s="9">
        <v>24</v>
      </c>
      <c r="I51" s="9" t="str">
        <v>UPI</v>
      </c>
      <c r="J51" s="9" t="str">
        <v>Cancelled</v>
      </c>
      <c r="K51" s="9">
        <v>45864</v>
      </c>
      <c r="L51" s="9" t="str">
        <v>Yes</v>
      </c>
      <c r="M51" s="9">
        <v>386</v>
      </c>
      <c r="N51" s="9" t="str">
        <v>No</v>
      </c>
      <c r="O51" s="9" t="str">
        <v>Yes</v>
      </c>
      <c r="P51" s="9" t="str">
        <f t="shared" si="0"/>
        <v>C090</v>
      </c>
      <c r="Q51" s="9" t="str">
        <f>VLOOKUP($B51,Customers[],MATCH(Q$1,Customers[#Headers],0),0)</f>
        <v>Champak Padmanabhan</v>
      </c>
      <c r="R51" s="9" t="str">
        <f>VLOOKUP($B51,Customers[],MATCH(R$1,Customers[#Headers],0),0)</f>
        <v>uvohra@example.net</v>
      </c>
      <c r="S51" s="9">
        <f>VLOOKUP($B51,Customers[],MATCH(S$1,Customers[#Headers],0),0)</f>
        <v>6246287334</v>
      </c>
      <c r="T51" s="9" t="str">
        <f>VLOOKUP($B51,Customers[],MATCH(T$1,Customers[#Headers],0),0)</f>
        <v>Jaipur</v>
      </c>
      <c r="U51" s="9" t="str">
        <f>VLOOKUP($B51,Customers[],MATCH(U$1,Customers[#Headers],0),0)</f>
        <v>Rajasthan</v>
      </c>
      <c r="V51" s="9">
        <f>VLOOKUP($B51,Customers[],MATCH(V$1,Customers[#Headers],0),0)</f>
        <v>708668</v>
      </c>
      <c r="W51" s="9" t="str">
        <f>VLOOKUP($B51,Customers[],MATCH(W$1,Customers[#Headers],0),0)</f>
        <v>Female</v>
      </c>
      <c r="X51" s="9">
        <f>VLOOKUP($B51,Customers[],MATCH(X$1,Customers[#Headers],0),0)</f>
        <v>34921</v>
      </c>
      <c r="Y51" s="9">
        <f>VLOOKUP($B51,Customers[],MATCH(Y$1,Customers[#Headers],0),0)</f>
        <v>44444</v>
      </c>
      <c r="Z51" s="9" t="str">
        <f>VLOOKUP($B51,Customers[],MATCH(Z$1,Customers[#Headers],0),0)</f>
        <v>Home Appliance</v>
      </c>
      <c r="AA51" s="9">
        <f>VLOOKUP($B51,Customers[],MATCH(AA$1,Customers[#Headers],0),0)</f>
        <v>1345</v>
      </c>
      <c r="AB51" s="9" t="str">
        <f>VLOOKUP($B51,Customers[],MATCH(AB$1,Customers[#Headers],0),0)</f>
        <v>Single</v>
      </c>
      <c r="AC51" s="9" t="str">
        <f>VLOOKUP($B51,Customers[],MATCH(AC$1,Customers[#Headers],0),0)</f>
        <v>Engineer</v>
      </c>
      <c r="AD51" s="9">
        <f>VLOOKUP($B51,Customers[],MATCH(AD$1,Customers[#Headers],0),0)</f>
        <v>1662119</v>
      </c>
      <c r="AE51" s="9" t="str">
        <f t="shared" si="1"/>
        <v>P154</v>
      </c>
      <c r="AF51" s="9" t="str">
        <f>VLOOKUP($AE51,products[],MATCH(AF$1,products[#Headers],0),0)</f>
        <v>Nisi Laptop</v>
      </c>
      <c r="AG51" s="9" t="str">
        <f>VLOOKUP($AE51,products[],MATCH(AG$1,products[#Headers],0),0)</f>
        <v>Fashion</v>
      </c>
      <c r="AH51" s="9" t="str">
        <f>VLOOKUP($AE51,products[],MATCH(AH$1,products[#Headers],0),0)</f>
        <v>Cotton</v>
      </c>
      <c r="AI51" s="9" t="str">
        <f>VLOOKUP($AE51,products[],MATCH(AI$1,products[#Headers],0),0)</f>
        <v>Kota LLC</v>
      </c>
      <c r="AJ51" s="9">
        <f>VLOOKUP($AE51,products[],MATCH(AJ$1,products[#Headers],0),0)</f>
        <v>74895</v>
      </c>
      <c r="AK51" s="9">
        <f>VLOOKUP($AE51,products[],MATCH(AK$1,products[#Headers],0),0)</f>
        <v>24</v>
      </c>
      <c r="AL51" s="9">
        <f>VLOOKUP($AE51,products[],MATCH(AL$1,products[#Headers],0),0)</f>
        <v>86</v>
      </c>
      <c r="AM51" s="9">
        <f>VLOOKUP($AE51,products[],MATCH(AM$1,products[#Headers],0),0)</f>
        <v>6</v>
      </c>
      <c r="AN51" s="9" t="str">
        <f>VLOOKUP($AE51,products[],MATCH(AN$1,products[#Headers],0),0)</f>
        <v>China</v>
      </c>
      <c r="AO51" s="9" t="str">
        <f>VLOOKUP($AE51,products[],MATCH(AO$1,products[#Headers],0),0)</f>
        <v>Yes</v>
      </c>
      <c r="AP51" s="9">
        <f>VLOOKUP($AE51,products[],MATCH(AP$1,products[#Headers],0),0)</f>
        <v>4.4000000000000004</v>
      </c>
      <c r="AQ51" s="9">
        <f>VLOOKUP($AE51,products[],MATCH(AQ$1,products[#Headers],0),0)</f>
        <v>44809</v>
      </c>
      <c r="AR51" s="9" t="str">
        <f>VLOOKUP($AE51,products[],MATCH(AR$1,products[#Headers],0),0)</f>
        <v>Yes</v>
      </c>
      <c r="AS51" s="9">
        <f>VLOOKUP($AE51,products[],MATCH(AS$1,products[#Headers],0),0)</f>
        <v>2337</v>
      </c>
      <c r="AT51" s="9">
        <f>VLOOKUP($AE51,products[],MATCH(AT$1,products[#Headers],0),0)</f>
        <v>32</v>
      </c>
      <c r="AU51" s="9">
        <f t="shared" si="2"/>
        <v>32</v>
      </c>
      <c r="AV51" s="9" t="str">
        <f>IFERROR(VLOOKUP($AU51,stores[],MATCH(AV$1,stores[#Headers],0),0),"")</f>
        <v>S032</v>
      </c>
      <c r="AW51" s="9" t="str">
        <f>IFERROR(VLOOKUP($AU51,stores[],MATCH(AW$1,stores[#Headers],0),0),"")</f>
        <v>Mangat Ltd Mart</v>
      </c>
      <c r="AX51" s="9" t="str">
        <f>IFERROR(VLOOKUP($AU51,stores[],MATCH(AX$1,stores[#Headers],0),0),"")</f>
        <v>Jaipur</v>
      </c>
      <c r="AY51" s="9" t="str">
        <f>IFERROR(VLOOKUP($AU51,stores[],MATCH(AY$1,stores[#Headers],0),0),"")</f>
        <v>Rajasthan</v>
      </c>
      <c r="AZ51" s="9">
        <f>IFERROR(VLOOKUP($AU51,stores[],MATCH(AZ$1,stores[#Headers],0),0),"")</f>
        <v>204380</v>
      </c>
      <c r="BA51" s="9" t="str">
        <f>IFERROR(VLOOKUP($AU51,stores[],MATCH(BA$1,stores[#Headers],0),0),"")</f>
        <v>Sneha Chaudry</v>
      </c>
      <c r="BB51" s="9">
        <f>IFERROR(VLOOKUP($AU51,stores[],MATCH(BB$1,stores[#Headers],0),0),"")</f>
        <v>2002</v>
      </c>
      <c r="BC51" s="9">
        <f>IFERROR(VLOOKUP($AU51,stores[],MATCH(BC$1,stores[#Headers],0),0),"")</f>
        <v>86</v>
      </c>
      <c r="BD51" s="9">
        <f>IFERROR(VLOOKUP($AU51,stores[],MATCH(BD$1,stores[#Headers],0),0),"")</f>
        <v>18582</v>
      </c>
      <c r="BE51" s="9">
        <f>IFERROR(VLOOKUP($AU51,stores[],MATCH(BE$1,stores[#Headers],0),0),"")</f>
        <v>4.0999999999999996</v>
      </c>
      <c r="BF51" s="9" t="str">
        <f>IFERROR(VLOOKUP($AU51,stores[],MATCH(BF$1,stores[#Headers],0),0),"")</f>
        <v>Yes</v>
      </c>
      <c r="BG51" s="9">
        <f>IFERROR(VLOOKUP($AU51,stores[],MATCH(BG$1,stores[#Headers],0),0),"")</f>
        <v>2773</v>
      </c>
      <c r="BH51" s="9" t="str">
        <f>IFERROR(VLOOKUP($AU51,stores[],MATCH(BH$1,stores[#Headers],0),0),"")</f>
        <v>Retail</v>
      </c>
      <c r="BI51" s="9">
        <f>IFERROR(VLOOKUP($AU51,stores[],MATCH(BI$1,stores[#Headers],0),0),"")</f>
        <v>8386384066</v>
      </c>
      <c r="BJ51" s="9" t="str">
        <f>IFERROR(VLOOKUP($AU51,stores[],MATCH(BJ$1,stores[#Headers],0),0),"")</f>
        <v>jmunshi@arya.com</v>
      </c>
    </row>
    <row r="52" spans="1:62" x14ac:dyDescent="0.3">
      <c r="A52" s="9" t="str">
        <v>O1051</v>
      </c>
      <c r="B52" s="9" t="str">
        <v>C029</v>
      </c>
      <c r="C52" s="9" t="str">
        <v>P139</v>
      </c>
      <c r="D52" s="9">
        <v>45535</v>
      </c>
      <c r="E52" s="9">
        <v>2</v>
      </c>
      <c r="F52" s="9">
        <v>49066</v>
      </c>
      <c r="G52" s="9">
        <v>196264</v>
      </c>
      <c r="H52" s="9">
        <v>11</v>
      </c>
      <c r="I52" s="9" t="str">
        <v>Credit Card</v>
      </c>
      <c r="J52" s="9" t="str">
        <v>Cancelled</v>
      </c>
      <c r="K52" s="9">
        <v>45867</v>
      </c>
      <c r="L52" s="9" t="str">
        <v>No</v>
      </c>
      <c r="M52" s="9">
        <v>285</v>
      </c>
      <c r="N52" s="9" t="str">
        <v>Yes</v>
      </c>
      <c r="O52" s="9" t="str">
        <v>No</v>
      </c>
      <c r="P52" s="9" t="str">
        <f t="shared" si="0"/>
        <v>C029</v>
      </c>
      <c r="Q52" s="9" t="str">
        <f>VLOOKUP($B52,Customers[],MATCH(Q$1,Customers[#Headers],0),0)</f>
        <v>Anusha Bath</v>
      </c>
      <c r="R52" s="9" t="str">
        <f>VLOOKUP($B52,Customers[],MATCH(R$1,Customers[#Headers],0),0)</f>
        <v>masterjonathan@example.net</v>
      </c>
      <c r="S52" s="9">
        <f>VLOOKUP($B52,Customers[],MATCH(S$1,Customers[#Headers],0),0)</f>
        <v>1094777520</v>
      </c>
      <c r="T52" s="9" t="str">
        <f>VLOOKUP($B52,Customers[],MATCH(T$1,Customers[#Headers],0),0)</f>
        <v>Ahmedabad</v>
      </c>
      <c r="U52" s="9" t="str">
        <f>VLOOKUP($B52,Customers[],MATCH(U$1,Customers[#Headers],0),0)</f>
        <v>Gujarat</v>
      </c>
      <c r="V52" s="9">
        <f>VLOOKUP($B52,Customers[],MATCH(V$1,Customers[#Headers],0),0)</f>
        <v>711671</v>
      </c>
      <c r="W52" s="9" t="str">
        <f>VLOOKUP($B52,Customers[],MATCH(W$1,Customers[#Headers],0),0)</f>
        <v>Male</v>
      </c>
      <c r="X52" s="9">
        <f>VLOOKUP($B52,Customers[],MATCH(X$1,Customers[#Headers],0),0)</f>
        <v>36089</v>
      </c>
      <c r="Y52" s="9">
        <f>VLOOKUP($B52,Customers[],MATCH(Y$1,Customers[#Headers],0),0)</f>
        <v>44194</v>
      </c>
      <c r="Z52" s="9" t="str">
        <f>VLOOKUP($B52,Customers[],MATCH(Z$1,Customers[#Headers],0),0)</f>
        <v>Grocery</v>
      </c>
      <c r="AA52" s="9">
        <f>VLOOKUP($B52,Customers[],MATCH(AA$1,Customers[#Headers],0),0)</f>
        <v>6769</v>
      </c>
      <c r="AB52" s="9" t="str">
        <f>VLOOKUP($B52,Customers[],MATCH(AB$1,Customers[#Headers],0),0)</f>
        <v>Single</v>
      </c>
      <c r="AC52" s="9" t="str">
        <f>VLOOKUP($B52,Customers[],MATCH(AC$1,Customers[#Headers],0),0)</f>
        <v>Engineer</v>
      </c>
      <c r="AD52" s="9">
        <f>VLOOKUP($B52,Customers[],MATCH(AD$1,Customers[#Headers],0),0)</f>
        <v>403278</v>
      </c>
      <c r="AE52" s="9" t="str">
        <f t="shared" si="1"/>
        <v>P139</v>
      </c>
      <c r="AF52" s="9" t="str">
        <f>VLOOKUP($AE52,products[],MATCH(AF$1,products[#Headers],0),0)</f>
        <v>Officia TV</v>
      </c>
      <c r="AG52" s="9" t="str">
        <f>VLOOKUP($AE52,products[],MATCH(AG$1,products[#Headers],0),0)</f>
        <v>Fashion</v>
      </c>
      <c r="AH52" s="9" t="str">
        <f>VLOOKUP($AE52,products[],MATCH(AH$1,products[#Headers],0),0)</f>
        <v>Notebook</v>
      </c>
      <c r="AI52" s="9" t="str">
        <f>VLOOKUP($AE52,products[],MATCH(AI$1,products[#Headers],0),0)</f>
        <v>Gera, Mishra and Chad</v>
      </c>
      <c r="AJ52" s="9">
        <f>VLOOKUP($AE52,products[],MATCH(AJ$1,products[#Headers],0),0)</f>
        <v>49066</v>
      </c>
      <c r="AK52" s="9">
        <f>VLOOKUP($AE52,products[],MATCH(AK$1,products[#Headers],0),0)</f>
        <v>11</v>
      </c>
      <c r="AL52" s="9">
        <f>VLOOKUP($AE52,products[],MATCH(AL$1,products[#Headers],0),0)</f>
        <v>454</v>
      </c>
      <c r="AM52" s="9">
        <f>VLOOKUP($AE52,products[],MATCH(AM$1,products[#Headers],0),0)</f>
        <v>36</v>
      </c>
      <c r="AN52" s="9" t="str">
        <f>VLOOKUP($AE52,products[],MATCH(AN$1,products[#Headers],0),0)</f>
        <v>China</v>
      </c>
      <c r="AO52" s="9" t="str">
        <f>VLOOKUP($AE52,products[],MATCH(AO$1,products[#Headers],0),0)</f>
        <v>No</v>
      </c>
      <c r="AP52" s="9">
        <f>VLOOKUP($AE52,products[],MATCH(AP$1,products[#Headers],0),0)</f>
        <v>2.7</v>
      </c>
      <c r="AQ52" s="9">
        <f>VLOOKUP($AE52,products[],MATCH(AQ$1,products[#Headers],0),0)</f>
        <v>45803</v>
      </c>
      <c r="AR52" s="9" t="str">
        <f>VLOOKUP($AE52,products[],MATCH(AR$1,products[#Headers],0),0)</f>
        <v>No</v>
      </c>
      <c r="AS52" s="9">
        <f>VLOOKUP($AE52,products[],MATCH(AS$1,products[#Headers],0),0)</f>
        <v>9921</v>
      </c>
      <c r="AT52" s="9">
        <f>VLOOKUP($AE52,products[],MATCH(AT$1,products[#Headers],0),0)</f>
        <v>191</v>
      </c>
      <c r="AU52" s="9">
        <f t="shared" si="2"/>
        <v>191</v>
      </c>
      <c r="AV52" s="9" t="str">
        <f>IFERROR(VLOOKUP($AU52,stores[],MATCH(AV$1,stores[#Headers],0),0),"")</f>
        <v/>
      </c>
      <c r="AW52" s="9" t="str">
        <f>IFERROR(VLOOKUP($AU52,stores[],MATCH(AW$1,stores[#Headers],0),0),"")</f>
        <v/>
      </c>
      <c r="AX52" s="9" t="str">
        <f>IFERROR(VLOOKUP($AU52,stores[],MATCH(AX$1,stores[#Headers],0),0),"")</f>
        <v/>
      </c>
      <c r="AY52" s="9" t="str">
        <f>IFERROR(VLOOKUP($AU52,stores[],MATCH(AY$1,stores[#Headers],0),0),"")</f>
        <v/>
      </c>
      <c r="AZ52" s="9" t="str">
        <f>IFERROR(VLOOKUP($AU52,stores[],MATCH(AZ$1,stores[#Headers],0),0),"")</f>
        <v/>
      </c>
      <c r="BA52" s="9" t="str">
        <f>IFERROR(VLOOKUP($AU52,stores[],MATCH(BA$1,stores[#Headers],0),0),"")</f>
        <v/>
      </c>
      <c r="BB52" s="9" t="str">
        <f>IFERROR(VLOOKUP($AU52,stores[],MATCH(BB$1,stores[#Headers],0),0),"")</f>
        <v/>
      </c>
      <c r="BC52" s="9" t="str">
        <f>IFERROR(VLOOKUP($AU52,stores[],MATCH(BC$1,stores[#Headers],0),0),"")</f>
        <v/>
      </c>
      <c r="BD52" s="9" t="str">
        <f>IFERROR(VLOOKUP($AU52,stores[],MATCH(BD$1,stores[#Headers],0),0),"")</f>
        <v/>
      </c>
      <c r="BE52" s="9" t="str">
        <f>IFERROR(VLOOKUP($AU52,stores[],MATCH(BE$1,stores[#Headers],0),0),"")</f>
        <v/>
      </c>
      <c r="BF52" s="9" t="str">
        <f>IFERROR(VLOOKUP($AU52,stores[],MATCH(BF$1,stores[#Headers],0),0),"")</f>
        <v/>
      </c>
      <c r="BG52" s="9" t="str">
        <f>IFERROR(VLOOKUP($AU52,stores[],MATCH(BG$1,stores[#Headers],0),0),"")</f>
        <v/>
      </c>
      <c r="BH52" s="9" t="str">
        <f>IFERROR(VLOOKUP($AU52,stores[],MATCH(BH$1,stores[#Headers],0),0),"")</f>
        <v/>
      </c>
      <c r="BI52" s="9" t="str">
        <f>IFERROR(VLOOKUP($AU52,stores[],MATCH(BI$1,stores[#Headers],0),0),"")</f>
        <v/>
      </c>
      <c r="BJ52" s="9" t="str">
        <f>IFERROR(VLOOKUP($AU52,stores[],MATCH(BJ$1,stores[#Headers],0),0),"")</f>
        <v/>
      </c>
    </row>
    <row r="53" spans="1:62" x14ac:dyDescent="0.3">
      <c r="A53" s="9" t="str">
        <v>O1052</v>
      </c>
      <c r="B53" s="9" t="str">
        <v>C032</v>
      </c>
      <c r="C53" s="9" t="str">
        <v>P133</v>
      </c>
      <c r="D53" s="9">
        <v>45750</v>
      </c>
      <c r="E53" s="9">
        <v>2</v>
      </c>
      <c r="F53" s="9">
        <v>12313</v>
      </c>
      <c r="G53" s="9">
        <v>36939</v>
      </c>
      <c r="H53" s="9">
        <v>14</v>
      </c>
      <c r="I53" s="9" t="str">
        <v>Credit Card</v>
      </c>
      <c r="J53" s="9" t="str">
        <v>Cancelled</v>
      </c>
      <c r="K53" s="9">
        <v>45856</v>
      </c>
      <c r="L53" s="9" t="str">
        <v>No</v>
      </c>
      <c r="M53" s="9">
        <v>47</v>
      </c>
      <c r="N53" s="9" t="str">
        <v>Yes</v>
      </c>
      <c r="O53" s="9" t="str">
        <v>Yes</v>
      </c>
      <c r="P53" s="9" t="str">
        <f t="shared" si="0"/>
        <v>C032</v>
      </c>
      <c r="Q53" s="9" t="str">
        <f>VLOOKUP($B53,Customers[],MATCH(Q$1,Customers[#Headers],0),0)</f>
        <v>Amaira Dhar</v>
      </c>
      <c r="R53" s="9" t="str">
        <f>VLOOKUP($B53,Customers[],MATCH(R$1,Customers[#Headers],0),0)</f>
        <v>bhasinnoah@example.com</v>
      </c>
      <c r="S53" s="9">
        <f>VLOOKUP($B53,Customers[],MATCH(S$1,Customers[#Headers],0),0)</f>
        <v>9471746488</v>
      </c>
      <c r="T53" s="9" t="str">
        <f>VLOOKUP($B53,Customers[],MATCH(T$1,Customers[#Headers],0),0)</f>
        <v>Hyderabad</v>
      </c>
      <c r="U53" s="9" t="str">
        <f>VLOOKUP($B53,Customers[],MATCH(U$1,Customers[#Headers],0),0)</f>
        <v>Telangana</v>
      </c>
      <c r="V53" s="9">
        <f>VLOOKUP($B53,Customers[],MATCH(V$1,Customers[#Headers],0),0)</f>
        <v>719065</v>
      </c>
      <c r="W53" s="9" t="str">
        <f>VLOOKUP($B53,Customers[],MATCH(W$1,Customers[#Headers],0),0)</f>
        <v>Female</v>
      </c>
      <c r="X53" s="9">
        <f>VLOOKUP($B53,Customers[],MATCH(X$1,Customers[#Headers],0),0)</f>
        <v>36753</v>
      </c>
      <c r="Y53" s="9">
        <f>VLOOKUP($B53,Customers[],MATCH(Y$1,Customers[#Headers],0),0)</f>
        <v>44805</v>
      </c>
      <c r="Z53" s="9" t="str">
        <f>VLOOKUP($B53,Customers[],MATCH(Z$1,Customers[#Headers],0),0)</f>
        <v>Home Appliance</v>
      </c>
      <c r="AA53" s="9">
        <f>VLOOKUP($B53,Customers[],MATCH(AA$1,Customers[#Headers],0),0)</f>
        <v>7012</v>
      </c>
      <c r="AB53" s="9" t="str">
        <f>VLOOKUP($B53,Customers[],MATCH(AB$1,Customers[#Headers],0),0)</f>
        <v>Single</v>
      </c>
      <c r="AC53" s="9" t="str">
        <f>VLOOKUP($B53,Customers[],MATCH(AC$1,Customers[#Headers],0),0)</f>
        <v>Teacher</v>
      </c>
      <c r="AD53" s="9">
        <f>VLOOKUP($B53,Customers[],MATCH(AD$1,Customers[#Headers],0),0)</f>
        <v>1170201</v>
      </c>
      <c r="AE53" s="9" t="str">
        <f t="shared" si="1"/>
        <v>P133</v>
      </c>
      <c r="AF53" s="9" t="str">
        <f>VLOOKUP($AE53,products[],MATCH(AF$1,products[#Headers],0),0)</f>
        <v>Eius Laptop</v>
      </c>
      <c r="AG53" s="9" t="str">
        <f>VLOOKUP($AE53,products[],MATCH(AG$1,products[#Headers],0),0)</f>
        <v>Fashion</v>
      </c>
      <c r="AH53" s="9" t="str">
        <f>VLOOKUP($AE53,products[],MATCH(AH$1,products[#Headers],0),0)</f>
        <v>Smart</v>
      </c>
      <c r="AI53" s="9" t="str">
        <f>VLOOKUP($AE53,products[],MATCH(AI$1,products[#Headers],0),0)</f>
        <v>Sanghvi-Ramachandran</v>
      </c>
      <c r="AJ53" s="9">
        <f>VLOOKUP($AE53,products[],MATCH(AJ$1,products[#Headers],0),0)</f>
        <v>12313</v>
      </c>
      <c r="AK53" s="9">
        <f>VLOOKUP($AE53,products[],MATCH(AK$1,products[#Headers],0),0)</f>
        <v>14</v>
      </c>
      <c r="AL53" s="9">
        <f>VLOOKUP($AE53,products[],MATCH(AL$1,products[#Headers],0),0)</f>
        <v>334</v>
      </c>
      <c r="AM53" s="9">
        <f>VLOOKUP($AE53,products[],MATCH(AM$1,products[#Headers],0),0)</f>
        <v>36</v>
      </c>
      <c r="AN53" s="9" t="str">
        <f>VLOOKUP($AE53,products[],MATCH(AN$1,products[#Headers],0),0)</f>
        <v>China</v>
      </c>
      <c r="AO53" s="9" t="str">
        <f>VLOOKUP($AE53,products[],MATCH(AO$1,products[#Headers],0),0)</f>
        <v>Yes</v>
      </c>
      <c r="AP53" s="9">
        <f>VLOOKUP($AE53,products[],MATCH(AP$1,products[#Headers],0),0)</f>
        <v>2.8</v>
      </c>
      <c r="AQ53" s="9">
        <f>VLOOKUP($AE53,products[],MATCH(AQ$1,products[#Headers],0),0)</f>
        <v>44765</v>
      </c>
      <c r="AR53" s="9" t="str">
        <f>VLOOKUP($AE53,products[],MATCH(AR$1,products[#Headers],0),0)</f>
        <v>No</v>
      </c>
      <c r="AS53" s="9">
        <f>VLOOKUP($AE53,products[],MATCH(AS$1,products[#Headers],0),0)</f>
        <v>9698</v>
      </c>
      <c r="AT53" s="9">
        <f>VLOOKUP($AE53,products[],MATCH(AT$1,products[#Headers],0),0)</f>
        <v>190</v>
      </c>
      <c r="AU53" s="9">
        <f t="shared" si="2"/>
        <v>190</v>
      </c>
      <c r="AV53" s="9" t="str">
        <f>IFERROR(VLOOKUP($AU53,stores[],MATCH(AV$1,stores[#Headers],0),0),"")</f>
        <v/>
      </c>
      <c r="AW53" s="9" t="str">
        <f>IFERROR(VLOOKUP($AU53,stores[],MATCH(AW$1,stores[#Headers],0),0),"")</f>
        <v/>
      </c>
      <c r="AX53" s="9" t="str">
        <f>IFERROR(VLOOKUP($AU53,stores[],MATCH(AX$1,stores[#Headers],0),0),"")</f>
        <v/>
      </c>
      <c r="AY53" s="9" t="str">
        <f>IFERROR(VLOOKUP($AU53,stores[],MATCH(AY$1,stores[#Headers],0),0),"")</f>
        <v/>
      </c>
      <c r="AZ53" s="9" t="str">
        <f>IFERROR(VLOOKUP($AU53,stores[],MATCH(AZ$1,stores[#Headers],0),0),"")</f>
        <v/>
      </c>
      <c r="BA53" s="9" t="str">
        <f>IFERROR(VLOOKUP($AU53,stores[],MATCH(BA$1,stores[#Headers],0),0),"")</f>
        <v/>
      </c>
      <c r="BB53" s="9" t="str">
        <f>IFERROR(VLOOKUP($AU53,stores[],MATCH(BB$1,stores[#Headers],0),0),"")</f>
        <v/>
      </c>
      <c r="BC53" s="9" t="str">
        <f>IFERROR(VLOOKUP($AU53,stores[],MATCH(BC$1,stores[#Headers],0),0),"")</f>
        <v/>
      </c>
      <c r="BD53" s="9" t="str">
        <f>IFERROR(VLOOKUP($AU53,stores[],MATCH(BD$1,stores[#Headers],0),0),"")</f>
        <v/>
      </c>
      <c r="BE53" s="9" t="str">
        <f>IFERROR(VLOOKUP($AU53,stores[],MATCH(BE$1,stores[#Headers],0),0),"")</f>
        <v/>
      </c>
      <c r="BF53" s="9" t="str">
        <f>IFERROR(VLOOKUP($AU53,stores[],MATCH(BF$1,stores[#Headers],0),0),"")</f>
        <v/>
      </c>
      <c r="BG53" s="9" t="str">
        <f>IFERROR(VLOOKUP($AU53,stores[],MATCH(BG$1,stores[#Headers],0),0),"")</f>
        <v/>
      </c>
      <c r="BH53" s="9" t="str">
        <f>IFERROR(VLOOKUP($AU53,stores[],MATCH(BH$1,stores[#Headers],0),0),"")</f>
        <v/>
      </c>
      <c r="BI53" s="9" t="str">
        <f>IFERROR(VLOOKUP($AU53,stores[],MATCH(BI$1,stores[#Headers],0),0),"")</f>
        <v/>
      </c>
      <c r="BJ53" s="9" t="str">
        <f>IFERROR(VLOOKUP($AU53,stores[],MATCH(BJ$1,stores[#Headers],0),0),"")</f>
        <v/>
      </c>
    </row>
    <row r="54" spans="1:62" x14ac:dyDescent="0.3">
      <c r="A54" s="9" t="str">
        <v>O1053</v>
      </c>
      <c r="B54" s="9" t="str">
        <v>C035</v>
      </c>
      <c r="C54" s="9" t="str">
        <v>P149</v>
      </c>
      <c r="D54" s="9">
        <v>45558</v>
      </c>
      <c r="E54" s="9">
        <v>5</v>
      </c>
      <c r="F54" s="9">
        <v>12719</v>
      </c>
      <c r="G54" s="9">
        <v>63595</v>
      </c>
      <c r="H54" s="9">
        <v>18</v>
      </c>
      <c r="I54" s="9" t="str">
        <v>Credit Card</v>
      </c>
      <c r="J54" s="9" t="str">
        <v>Delivered</v>
      </c>
      <c r="K54" s="9">
        <v>45860</v>
      </c>
      <c r="L54" s="9" t="str">
        <v>Yes</v>
      </c>
      <c r="M54" s="9">
        <v>411</v>
      </c>
      <c r="N54" s="9" t="str">
        <v>Yes</v>
      </c>
      <c r="O54" s="9" t="str">
        <v>No</v>
      </c>
      <c r="P54" s="9" t="str">
        <f t="shared" si="0"/>
        <v>C035</v>
      </c>
      <c r="Q54" s="9" t="str">
        <f>VLOOKUP($B54,Customers[],MATCH(Q$1,Customers[#Headers],0),0)</f>
        <v>Raksha Sundaram</v>
      </c>
      <c r="R54" s="9" t="str">
        <f>VLOOKUP($B54,Customers[],MATCH(R$1,Customers[#Headers],0),0)</f>
        <v>balakrishnanwriddhish@example.net</v>
      </c>
      <c r="S54" s="9">
        <f>VLOOKUP($B54,Customers[],MATCH(S$1,Customers[#Headers],0),0)</f>
        <v>914808613171</v>
      </c>
      <c r="T54" s="9" t="str">
        <f>VLOOKUP($B54,Customers[],MATCH(T$1,Customers[#Headers],0),0)</f>
        <v>Ahmedabad</v>
      </c>
      <c r="U54" s="9" t="str">
        <f>VLOOKUP($B54,Customers[],MATCH(U$1,Customers[#Headers],0),0)</f>
        <v>Gujarat</v>
      </c>
      <c r="V54" s="9">
        <f>VLOOKUP($B54,Customers[],MATCH(V$1,Customers[#Headers],0),0)</f>
        <v>748467</v>
      </c>
      <c r="W54" s="9" t="str">
        <f>VLOOKUP($B54,Customers[],MATCH(W$1,Customers[#Headers],0),0)</f>
        <v>Male</v>
      </c>
      <c r="X54" s="9">
        <f>VLOOKUP($B54,Customers[],MATCH(X$1,Customers[#Headers],0),0)</f>
        <v>33485</v>
      </c>
      <c r="Y54" s="9">
        <f>VLOOKUP($B54,Customers[],MATCH(Y$1,Customers[#Headers],0),0)</f>
        <v>44785</v>
      </c>
      <c r="Z54" s="9" t="str">
        <f>VLOOKUP($B54,Customers[],MATCH(Z$1,Customers[#Headers],0),0)</f>
        <v>Grocery</v>
      </c>
      <c r="AA54" s="9">
        <f>VLOOKUP($B54,Customers[],MATCH(AA$1,Customers[#Headers],0),0)</f>
        <v>1060</v>
      </c>
      <c r="AB54" s="9" t="str">
        <f>VLOOKUP($B54,Customers[],MATCH(AB$1,Customers[#Headers],0),0)</f>
        <v>Single</v>
      </c>
      <c r="AC54" s="9" t="str">
        <f>VLOOKUP($B54,Customers[],MATCH(AC$1,Customers[#Headers],0),0)</f>
        <v>Business</v>
      </c>
      <c r="AD54" s="9">
        <f>VLOOKUP($B54,Customers[],MATCH(AD$1,Customers[#Headers],0),0)</f>
        <v>204520</v>
      </c>
      <c r="AE54" s="9" t="str">
        <f t="shared" si="1"/>
        <v>P149</v>
      </c>
      <c r="AF54" s="9" t="str">
        <f>VLOOKUP($AE54,products[],MATCH(AF$1,products[#Headers],0),0)</f>
        <v>Doloremque TV</v>
      </c>
      <c r="AG54" s="9" t="str">
        <f>VLOOKUP($AE54,products[],MATCH(AG$1,products[#Headers],0),0)</f>
        <v>Electronics</v>
      </c>
      <c r="AH54" s="9" t="str">
        <f>VLOOKUP($AE54,products[],MATCH(AH$1,products[#Headers],0),0)</f>
        <v>LED</v>
      </c>
      <c r="AI54" s="9" t="str">
        <f>VLOOKUP($AE54,products[],MATCH(AI$1,products[#Headers],0),0)</f>
        <v>Balasubramanian and Sons</v>
      </c>
      <c r="AJ54" s="9">
        <f>VLOOKUP($AE54,products[],MATCH(AJ$1,products[#Headers],0),0)</f>
        <v>12719</v>
      </c>
      <c r="AK54" s="9">
        <f>VLOOKUP($AE54,products[],MATCH(AK$1,products[#Headers],0),0)</f>
        <v>18</v>
      </c>
      <c r="AL54" s="9">
        <f>VLOOKUP($AE54,products[],MATCH(AL$1,products[#Headers],0),0)</f>
        <v>98</v>
      </c>
      <c r="AM54" s="9">
        <f>VLOOKUP($AE54,products[],MATCH(AM$1,products[#Headers],0),0)</f>
        <v>24</v>
      </c>
      <c r="AN54" s="9" t="str">
        <f>VLOOKUP($AE54,products[],MATCH(AN$1,products[#Headers],0),0)</f>
        <v>China</v>
      </c>
      <c r="AO54" s="9" t="str">
        <f>VLOOKUP($AE54,products[],MATCH(AO$1,products[#Headers],0),0)</f>
        <v>Yes</v>
      </c>
      <c r="AP54" s="9">
        <f>VLOOKUP($AE54,products[],MATCH(AP$1,products[#Headers],0),0)</f>
        <v>4</v>
      </c>
      <c r="AQ54" s="9">
        <f>VLOOKUP($AE54,products[],MATCH(AQ$1,products[#Headers],0),0)</f>
        <v>45212</v>
      </c>
      <c r="AR54" s="9" t="str">
        <f>VLOOKUP($AE54,products[],MATCH(AR$1,products[#Headers],0),0)</f>
        <v>No</v>
      </c>
      <c r="AS54" s="9">
        <f>VLOOKUP($AE54,products[],MATCH(AS$1,products[#Headers],0),0)</f>
        <v>3003</v>
      </c>
      <c r="AT54" s="9">
        <f>VLOOKUP($AE54,products[],MATCH(AT$1,products[#Headers],0),0)</f>
        <v>162</v>
      </c>
      <c r="AU54" s="9">
        <f t="shared" si="2"/>
        <v>162</v>
      </c>
      <c r="AV54" s="9" t="str">
        <f>IFERROR(VLOOKUP($AU54,stores[],MATCH(AV$1,stores[#Headers],0),0),"")</f>
        <v/>
      </c>
      <c r="AW54" s="9" t="str">
        <f>IFERROR(VLOOKUP($AU54,stores[],MATCH(AW$1,stores[#Headers],0),0),"")</f>
        <v/>
      </c>
      <c r="AX54" s="9" t="str">
        <f>IFERROR(VLOOKUP($AU54,stores[],MATCH(AX$1,stores[#Headers],0),0),"")</f>
        <v/>
      </c>
      <c r="AY54" s="9" t="str">
        <f>IFERROR(VLOOKUP($AU54,stores[],MATCH(AY$1,stores[#Headers],0),0),"")</f>
        <v/>
      </c>
      <c r="AZ54" s="9" t="str">
        <f>IFERROR(VLOOKUP($AU54,stores[],MATCH(AZ$1,stores[#Headers],0),0),"")</f>
        <v/>
      </c>
      <c r="BA54" s="9" t="str">
        <f>IFERROR(VLOOKUP($AU54,stores[],MATCH(BA$1,stores[#Headers],0),0),"")</f>
        <v/>
      </c>
      <c r="BB54" s="9" t="str">
        <f>IFERROR(VLOOKUP($AU54,stores[],MATCH(BB$1,stores[#Headers],0),0),"")</f>
        <v/>
      </c>
      <c r="BC54" s="9" t="str">
        <f>IFERROR(VLOOKUP($AU54,stores[],MATCH(BC$1,stores[#Headers],0),0),"")</f>
        <v/>
      </c>
      <c r="BD54" s="9" t="str">
        <f>IFERROR(VLOOKUP($AU54,stores[],MATCH(BD$1,stores[#Headers],0),0),"")</f>
        <v/>
      </c>
      <c r="BE54" s="9" t="str">
        <f>IFERROR(VLOOKUP($AU54,stores[],MATCH(BE$1,stores[#Headers],0),0),"")</f>
        <v/>
      </c>
      <c r="BF54" s="9" t="str">
        <f>IFERROR(VLOOKUP($AU54,stores[],MATCH(BF$1,stores[#Headers],0),0),"")</f>
        <v/>
      </c>
      <c r="BG54" s="9" t="str">
        <f>IFERROR(VLOOKUP($AU54,stores[],MATCH(BG$1,stores[#Headers],0),0),"")</f>
        <v/>
      </c>
      <c r="BH54" s="9" t="str">
        <f>IFERROR(VLOOKUP($AU54,stores[],MATCH(BH$1,stores[#Headers],0),0),"")</f>
        <v/>
      </c>
      <c r="BI54" s="9" t="str">
        <f>IFERROR(VLOOKUP($AU54,stores[],MATCH(BI$1,stores[#Headers],0),0),"")</f>
        <v/>
      </c>
      <c r="BJ54" s="9" t="str">
        <f>IFERROR(VLOOKUP($AU54,stores[],MATCH(BJ$1,stores[#Headers],0),0),"")</f>
        <v/>
      </c>
    </row>
    <row r="55" spans="1:62" x14ac:dyDescent="0.3">
      <c r="A55" s="9" t="str">
        <v>O1054</v>
      </c>
      <c r="B55" s="9" t="str">
        <v>C027</v>
      </c>
      <c r="C55" s="9" t="str">
        <v>P143</v>
      </c>
      <c r="D55" s="9">
        <v>45801</v>
      </c>
      <c r="E55" s="9">
        <v>3</v>
      </c>
      <c r="F55" s="9">
        <v>35282</v>
      </c>
      <c r="G55" s="9">
        <v>35282</v>
      </c>
      <c r="H55" s="9">
        <v>6</v>
      </c>
      <c r="I55" s="9" t="str">
        <v>Debit Card</v>
      </c>
      <c r="J55" s="9" t="str">
        <v>Shipped</v>
      </c>
      <c r="K55" s="9">
        <v>45867</v>
      </c>
      <c r="L55" s="9" t="str">
        <v>Yes</v>
      </c>
      <c r="M55" s="9">
        <v>382</v>
      </c>
      <c r="N55" s="9" t="str">
        <v>No</v>
      </c>
      <c r="O55" s="9" t="str">
        <v>Yes</v>
      </c>
      <c r="P55" s="9" t="str">
        <f t="shared" si="0"/>
        <v>C027</v>
      </c>
      <c r="Q55" s="9" t="str">
        <f>VLOOKUP($B55,Customers[],MATCH(Q$1,Customers[#Headers],0),0)</f>
        <v>Harini Mammen</v>
      </c>
      <c r="R55" s="9" t="str">
        <f>VLOOKUP($B55,Customers[],MATCH(R$1,Customers[#Headers],0),0)</f>
        <v>advaith83@example.org</v>
      </c>
      <c r="S55" s="9">
        <f>VLOOKUP($B55,Customers[],MATCH(S$1,Customers[#Headers],0),0)</f>
        <v>916783777014</v>
      </c>
      <c r="T55" s="9" t="str">
        <f>VLOOKUP($B55,Customers[],MATCH(T$1,Customers[#Headers],0),0)</f>
        <v>Delhi</v>
      </c>
      <c r="U55" s="9" t="str">
        <f>VLOOKUP($B55,Customers[],MATCH(U$1,Customers[#Headers],0),0)</f>
        <v>Delhi</v>
      </c>
      <c r="V55" s="9">
        <f>VLOOKUP($B55,Customers[],MATCH(V$1,Customers[#Headers],0),0)</f>
        <v>634957</v>
      </c>
      <c r="W55" s="9" t="str">
        <f>VLOOKUP($B55,Customers[],MATCH(W$1,Customers[#Headers],0),0)</f>
        <v>Male</v>
      </c>
      <c r="X55" s="9">
        <f>VLOOKUP($B55,Customers[],MATCH(X$1,Customers[#Headers],0),0)</f>
        <v>35504</v>
      </c>
      <c r="Y55" s="9">
        <f>VLOOKUP($B55,Customers[],MATCH(Y$1,Customers[#Headers],0),0)</f>
        <v>45677</v>
      </c>
      <c r="Z55" s="9" t="str">
        <f>VLOOKUP($B55,Customers[],MATCH(Z$1,Customers[#Headers],0),0)</f>
        <v>Electronics</v>
      </c>
      <c r="AA55" s="9">
        <f>VLOOKUP($B55,Customers[],MATCH(AA$1,Customers[#Headers],0),0)</f>
        <v>614</v>
      </c>
      <c r="AB55" s="9" t="str">
        <f>VLOOKUP($B55,Customers[],MATCH(AB$1,Customers[#Headers],0),0)</f>
        <v>Married</v>
      </c>
      <c r="AC55" s="9" t="str">
        <f>VLOOKUP($B55,Customers[],MATCH(AC$1,Customers[#Headers],0),0)</f>
        <v>Engineer</v>
      </c>
      <c r="AD55" s="9">
        <f>VLOOKUP($B55,Customers[],MATCH(AD$1,Customers[#Headers],0),0)</f>
        <v>1278263</v>
      </c>
      <c r="AE55" s="9" t="str">
        <f t="shared" si="1"/>
        <v>P143</v>
      </c>
      <c r="AF55" s="9" t="str">
        <f>VLOOKUP($AE55,products[],MATCH(AF$1,products[#Headers],0),0)</f>
        <v>Molestiae TV</v>
      </c>
      <c r="AG55" s="9" t="str">
        <f>VLOOKUP($AE55,products[],MATCH(AG$1,products[#Headers],0),0)</f>
        <v>Fashion</v>
      </c>
      <c r="AH55" s="9" t="str">
        <f>VLOOKUP($AE55,products[],MATCH(AH$1,products[#Headers],0),0)</f>
        <v>Smart</v>
      </c>
      <c r="AI55" s="9" t="str">
        <f>VLOOKUP($AE55,products[],MATCH(AI$1,products[#Headers],0),0)</f>
        <v>Grewal-Sur</v>
      </c>
      <c r="AJ55" s="9">
        <f>VLOOKUP($AE55,products[],MATCH(AJ$1,products[#Headers],0),0)</f>
        <v>35282</v>
      </c>
      <c r="AK55" s="9">
        <f>VLOOKUP($AE55,products[],MATCH(AK$1,products[#Headers],0),0)</f>
        <v>6</v>
      </c>
      <c r="AL55" s="9">
        <f>VLOOKUP($AE55,products[],MATCH(AL$1,products[#Headers],0),0)</f>
        <v>129</v>
      </c>
      <c r="AM55" s="9">
        <f>VLOOKUP($AE55,products[],MATCH(AM$1,products[#Headers],0),0)</f>
        <v>36</v>
      </c>
      <c r="AN55" s="9" t="str">
        <f>VLOOKUP($AE55,products[],MATCH(AN$1,products[#Headers],0),0)</f>
        <v>India</v>
      </c>
      <c r="AO55" s="9" t="str">
        <f>VLOOKUP($AE55,products[],MATCH(AO$1,products[#Headers],0),0)</f>
        <v>Yes</v>
      </c>
      <c r="AP55" s="9">
        <f>VLOOKUP($AE55,products[],MATCH(AP$1,products[#Headers],0),0)</f>
        <v>3.7</v>
      </c>
      <c r="AQ55" s="9">
        <f>VLOOKUP($AE55,products[],MATCH(AQ$1,products[#Headers],0),0)</f>
        <v>45746</v>
      </c>
      <c r="AR55" s="9" t="str">
        <f>VLOOKUP($AE55,products[],MATCH(AR$1,products[#Headers],0),0)</f>
        <v>No</v>
      </c>
      <c r="AS55" s="9">
        <f>VLOOKUP($AE55,products[],MATCH(AS$1,products[#Headers],0),0)</f>
        <v>9409</v>
      </c>
      <c r="AT55" s="9">
        <f>VLOOKUP($AE55,products[],MATCH(AT$1,products[#Headers],0),0)</f>
        <v>32</v>
      </c>
      <c r="AU55" s="9">
        <f t="shared" si="2"/>
        <v>32</v>
      </c>
      <c r="AV55" s="9" t="str">
        <f>IFERROR(VLOOKUP($AU55,stores[],MATCH(AV$1,stores[#Headers],0),0),"")</f>
        <v>S032</v>
      </c>
      <c r="AW55" s="9" t="str">
        <f>IFERROR(VLOOKUP($AU55,stores[],MATCH(AW$1,stores[#Headers],0),0),"")</f>
        <v>Mangat Ltd Mart</v>
      </c>
      <c r="AX55" s="9" t="str">
        <f>IFERROR(VLOOKUP($AU55,stores[],MATCH(AX$1,stores[#Headers],0),0),"")</f>
        <v>Jaipur</v>
      </c>
      <c r="AY55" s="9" t="str">
        <f>IFERROR(VLOOKUP($AU55,stores[],MATCH(AY$1,stores[#Headers],0),0),"")</f>
        <v>Rajasthan</v>
      </c>
      <c r="AZ55" s="9">
        <f>IFERROR(VLOOKUP($AU55,stores[],MATCH(AZ$1,stores[#Headers],0),0),"")</f>
        <v>204380</v>
      </c>
      <c r="BA55" s="9" t="str">
        <f>IFERROR(VLOOKUP($AU55,stores[],MATCH(BA$1,stores[#Headers],0),0),"")</f>
        <v>Sneha Chaudry</v>
      </c>
      <c r="BB55" s="9">
        <f>IFERROR(VLOOKUP($AU55,stores[],MATCH(BB$1,stores[#Headers],0),0),"")</f>
        <v>2002</v>
      </c>
      <c r="BC55" s="9">
        <f>IFERROR(VLOOKUP($AU55,stores[],MATCH(BC$1,stores[#Headers],0),0),"")</f>
        <v>86</v>
      </c>
      <c r="BD55" s="9">
        <f>IFERROR(VLOOKUP($AU55,stores[],MATCH(BD$1,stores[#Headers],0),0),"")</f>
        <v>18582</v>
      </c>
      <c r="BE55" s="9">
        <f>IFERROR(VLOOKUP($AU55,stores[],MATCH(BE$1,stores[#Headers],0),0),"")</f>
        <v>4.0999999999999996</v>
      </c>
      <c r="BF55" s="9" t="str">
        <f>IFERROR(VLOOKUP($AU55,stores[],MATCH(BF$1,stores[#Headers],0),0),"")</f>
        <v>Yes</v>
      </c>
      <c r="BG55" s="9">
        <f>IFERROR(VLOOKUP($AU55,stores[],MATCH(BG$1,stores[#Headers],0),0),"")</f>
        <v>2773</v>
      </c>
      <c r="BH55" s="9" t="str">
        <f>IFERROR(VLOOKUP($AU55,stores[],MATCH(BH$1,stores[#Headers],0),0),"")</f>
        <v>Retail</v>
      </c>
      <c r="BI55" s="9">
        <f>IFERROR(VLOOKUP($AU55,stores[],MATCH(BI$1,stores[#Headers],0),0),"")</f>
        <v>8386384066</v>
      </c>
      <c r="BJ55" s="9" t="str">
        <f>IFERROR(VLOOKUP($AU55,stores[],MATCH(BJ$1,stores[#Headers],0),0),"")</f>
        <v>jmunshi@arya.com</v>
      </c>
    </row>
    <row r="56" spans="1:62" x14ac:dyDescent="0.3">
      <c r="A56" s="9" t="str">
        <v>O1055</v>
      </c>
      <c r="B56" s="9" t="str">
        <v>C090</v>
      </c>
      <c r="C56" s="9" t="str">
        <v>P178</v>
      </c>
      <c r="D56" s="9">
        <v>45506</v>
      </c>
      <c r="E56" s="9">
        <v>2</v>
      </c>
      <c r="F56" s="9">
        <v>29930</v>
      </c>
      <c r="G56" s="9">
        <v>119720</v>
      </c>
      <c r="H56" s="9">
        <v>5</v>
      </c>
      <c r="I56" s="9" t="str">
        <v>Debit Card</v>
      </c>
      <c r="J56" s="9" t="str">
        <v>Pending</v>
      </c>
      <c r="K56" s="9">
        <v>45864</v>
      </c>
      <c r="L56" s="9" t="str">
        <v>No</v>
      </c>
      <c r="M56" s="9">
        <v>194</v>
      </c>
      <c r="N56" s="9" t="str">
        <v>No</v>
      </c>
      <c r="O56" s="9" t="str">
        <v>No</v>
      </c>
      <c r="P56" s="9" t="str">
        <f t="shared" si="0"/>
        <v>C090</v>
      </c>
      <c r="Q56" s="9" t="str">
        <f>VLOOKUP($B56,Customers[],MATCH(Q$1,Customers[#Headers],0),0)</f>
        <v>Champak Padmanabhan</v>
      </c>
      <c r="R56" s="9" t="str">
        <f>VLOOKUP($B56,Customers[],MATCH(R$1,Customers[#Headers],0),0)</f>
        <v>uvohra@example.net</v>
      </c>
      <c r="S56" s="9">
        <f>VLOOKUP($B56,Customers[],MATCH(S$1,Customers[#Headers],0),0)</f>
        <v>6246287334</v>
      </c>
      <c r="T56" s="9" t="str">
        <f>VLOOKUP($B56,Customers[],MATCH(T$1,Customers[#Headers],0),0)</f>
        <v>Jaipur</v>
      </c>
      <c r="U56" s="9" t="str">
        <f>VLOOKUP($B56,Customers[],MATCH(U$1,Customers[#Headers],0),0)</f>
        <v>Rajasthan</v>
      </c>
      <c r="V56" s="9">
        <f>VLOOKUP($B56,Customers[],MATCH(V$1,Customers[#Headers],0),0)</f>
        <v>708668</v>
      </c>
      <c r="W56" s="9" t="str">
        <f>VLOOKUP($B56,Customers[],MATCH(W$1,Customers[#Headers],0),0)</f>
        <v>Female</v>
      </c>
      <c r="X56" s="9">
        <f>VLOOKUP($B56,Customers[],MATCH(X$1,Customers[#Headers],0),0)</f>
        <v>34921</v>
      </c>
      <c r="Y56" s="9">
        <f>VLOOKUP($B56,Customers[],MATCH(Y$1,Customers[#Headers],0),0)</f>
        <v>44444</v>
      </c>
      <c r="Z56" s="9" t="str">
        <f>VLOOKUP($B56,Customers[],MATCH(Z$1,Customers[#Headers],0),0)</f>
        <v>Home Appliance</v>
      </c>
      <c r="AA56" s="9">
        <f>VLOOKUP($B56,Customers[],MATCH(AA$1,Customers[#Headers],0),0)</f>
        <v>1345</v>
      </c>
      <c r="AB56" s="9" t="str">
        <f>VLOOKUP($B56,Customers[],MATCH(AB$1,Customers[#Headers],0),0)</f>
        <v>Single</v>
      </c>
      <c r="AC56" s="9" t="str">
        <f>VLOOKUP($B56,Customers[],MATCH(AC$1,Customers[#Headers],0),0)</f>
        <v>Engineer</v>
      </c>
      <c r="AD56" s="9">
        <f>VLOOKUP($B56,Customers[],MATCH(AD$1,Customers[#Headers],0),0)</f>
        <v>1662119</v>
      </c>
      <c r="AE56" s="9" t="str">
        <f t="shared" si="1"/>
        <v>P178</v>
      </c>
      <c r="AF56" s="9" t="str">
        <f>VLOOKUP($AE56,products[],MATCH(AF$1,products[#Headers],0),0)</f>
        <v>Consequatur TV</v>
      </c>
      <c r="AG56" s="9" t="str">
        <f>VLOOKUP($AE56,products[],MATCH(AG$1,products[#Headers],0),0)</f>
        <v>Grocery</v>
      </c>
      <c r="AH56" s="9" t="str">
        <f>VLOOKUP($AE56,products[],MATCH(AH$1,products[#Headers],0),0)</f>
        <v>Cotton</v>
      </c>
      <c r="AI56" s="9" t="str">
        <f>VLOOKUP($AE56,products[],MATCH(AI$1,products[#Headers],0),0)</f>
        <v>Kala Group</v>
      </c>
      <c r="AJ56" s="9">
        <f>VLOOKUP($AE56,products[],MATCH(AJ$1,products[#Headers],0),0)</f>
        <v>29930</v>
      </c>
      <c r="AK56" s="9">
        <f>VLOOKUP($AE56,products[],MATCH(AK$1,products[#Headers],0),0)</f>
        <v>5</v>
      </c>
      <c r="AL56" s="9">
        <f>VLOOKUP($AE56,products[],MATCH(AL$1,products[#Headers],0),0)</f>
        <v>326</v>
      </c>
      <c r="AM56" s="9">
        <f>VLOOKUP($AE56,products[],MATCH(AM$1,products[#Headers],0),0)</f>
        <v>6</v>
      </c>
      <c r="AN56" s="9" t="str">
        <f>VLOOKUP($AE56,products[],MATCH(AN$1,products[#Headers],0),0)</f>
        <v>Vietnam</v>
      </c>
      <c r="AO56" s="9" t="str">
        <f>VLOOKUP($AE56,products[],MATCH(AO$1,products[#Headers],0),0)</f>
        <v>Yes</v>
      </c>
      <c r="AP56" s="9">
        <f>VLOOKUP($AE56,products[],MATCH(AP$1,products[#Headers],0),0)</f>
        <v>2.8</v>
      </c>
      <c r="AQ56" s="9">
        <f>VLOOKUP($AE56,products[],MATCH(AQ$1,products[#Headers],0),0)</f>
        <v>44880</v>
      </c>
      <c r="AR56" s="9" t="str">
        <f>VLOOKUP($AE56,products[],MATCH(AR$1,products[#Headers],0),0)</f>
        <v>No</v>
      </c>
      <c r="AS56" s="9">
        <f>VLOOKUP($AE56,products[],MATCH(AS$1,products[#Headers],0),0)</f>
        <v>8741</v>
      </c>
      <c r="AT56" s="9">
        <f>VLOOKUP($AE56,products[],MATCH(AT$1,products[#Headers],0),0)</f>
        <v>199</v>
      </c>
      <c r="AU56" s="9">
        <f t="shared" si="2"/>
        <v>199</v>
      </c>
      <c r="AV56" s="9" t="str">
        <f>IFERROR(VLOOKUP($AU56,stores[],MATCH(AV$1,stores[#Headers],0),0),"")</f>
        <v/>
      </c>
      <c r="AW56" s="9" t="str">
        <f>IFERROR(VLOOKUP($AU56,stores[],MATCH(AW$1,stores[#Headers],0),0),"")</f>
        <v/>
      </c>
      <c r="AX56" s="9" t="str">
        <f>IFERROR(VLOOKUP($AU56,stores[],MATCH(AX$1,stores[#Headers],0),0),"")</f>
        <v/>
      </c>
      <c r="AY56" s="9" t="str">
        <f>IFERROR(VLOOKUP($AU56,stores[],MATCH(AY$1,stores[#Headers],0),0),"")</f>
        <v/>
      </c>
      <c r="AZ56" s="9" t="str">
        <f>IFERROR(VLOOKUP($AU56,stores[],MATCH(AZ$1,stores[#Headers],0),0),"")</f>
        <v/>
      </c>
      <c r="BA56" s="9" t="str">
        <f>IFERROR(VLOOKUP($AU56,stores[],MATCH(BA$1,stores[#Headers],0),0),"")</f>
        <v/>
      </c>
      <c r="BB56" s="9" t="str">
        <f>IFERROR(VLOOKUP($AU56,stores[],MATCH(BB$1,stores[#Headers],0),0),"")</f>
        <v/>
      </c>
      <c r="BC56" s="9" t="str">
        <f>IFERROR(VLOOKUP($AU56,stores[],MATCH(BC$1,stores[#Headers],0),0),"")</f>
        <v/>
      </c>
      <c r="BD56" s="9" t="str">
        <f>IFERROR(VLOOKUP($AU56,stores[],MATCH(BD$1,stores[#Headers],0),0),"")</f>
        <v/>
      </c>
      <c r="BE56" s="9" t="str">
        <f>IFERROR(VLOOKUP($AU56,stores[],MATCH(BE$1,stores[#Headers],0),0),"")</f>
        <v/>
      </c>
      <c r="BF56" s="9" t="str">
        <f>IFERROR(VLOOKUP($AU56,stores[],MATCH(BF$1,stores[#Headers],0),0),"")</f>
        <v/>
      </c>
      <c r="BG56" s="9" t="str">
        <f>IFERROR(VLOOKUP($AU56,stores[],MATCH(BG$1,stores[#Headers],0),0),"")</f>
        <v/>
      </c>
      <c r="BH56" s="9" t="str">
        <f>IFERROR(VLOOKUP($AU56,stores[],MATCH(BH$1,stores[#Headers],0),0),"")</f>
        <v/>
      </c>
      <c r="BI56" s="9" t="str">
        <f>IFERROR(VLOOKUP($AU56,stores[],MATCH(BI$1,stores[#Headers],0),0),"")</f>
        <v/>
      </c>
      <c r="BJ56" s="9" t="str">
        <f>IFERROR(VLOOKUP($AU56,stores[],MATCH(BJ$1,stores[#Headers],0),0),"")</f>
        <v/>
      </c>
    </row>
    <row r="57" spans="1:62" x14ac:dyDescent="0.3">
      <c r="A57" s="9" t="str">
        <v>O1056</v>
      </c>
      <c r="B57" s="9" t="str">
        <v>C040</v>
      </c>
      <c r="C57" s="9" t="str">
        <v>P134</v>
      </c>
      <c r="D57" s="9">
        <v>45515</v>
      </c>
      <c r="E57" s="9">
        <v>3</v>
      </c>
      <c r="F57" s="9">
        <v>63656</v>
      </c>
      <c r="G57" s="9">
        <v>318280</v>
      </c>
      <c r="H57" s="9">
        <v>30</v>
      </c>
      <c r="I57" s="9" t="str">
        <v>Net Banking</v>
      </c>
      <c r="J57" s="9" t="str">
        <v>Cancelled</v>
      </c>
      <c r="K57" s="9">
        <v>45866</v>
      </c>
      <c r="L57" s="9" t="str">
        <v>Yes</v>
      </c>
      <c r="M57" s="9">
        <v>411</v>
      </c>
      <c r="N57" s="9" t="str">
        <v>No</v>
      </c>
      <c r="O57" s="9" t="str">
        <v>No</v>
      </c>
      <c r="P57" s="9" t="str">
        <f t="shared" si="0"/>
        <v>C040</v>
      </c>
      <c r="Q57" s="9" t="str">
        <f>VLOOKUP($B57,Customers[],MATCH(Q$1,Customers[#Headers],0),0)</f>
        <v>Aadhya Andra</v>
      </c>
      <c r="R57" s="9" t="str">
        <f>VLOOKUP($B57,Customers[],MATCH(R$1,Customers[#Headers],0),0)</f>
        <v>rmani@example.net</v>
      </c>
      <c r="S57" s="9">
        <f>VLOOKUP($B57,Customers[],MATCH(S$1,Customers[#Headers],0),0)</f>
        <v>911759464743</v>
      </c>
      <c r="T57" s="9" t="str">
        <f>VLOOKUP($B57,Customers[],MATCH(T$1,Customers[#Headers],0),0)</f>
        <v>Lucknow</v>
      </c>
      <c r="U57" s="9" t="str">
        <f>VLOOKUP($B57,Customers[],MATCH(U$1,Customers[#Headers],0),0)</f>
        <v>Uttar Pradesh</v>
      </c>
      <c r="V57" s="9">
        <f>VLOOKUP($B57,Customers[],MATCH(V$1,Customers[#Headers],0),0)</f>
        <v>713695</v>
      </c>
      <c r="W57" s="9" t="str">
        <f>VLOOKUP($B57,Customers[],MATCH(W$1,Customers[#Headers],0),0)</f>
        <v>Male</v>
      </c>
      <c r="X57" s="9">
        <f>VLOOKUP($B57,Customers[],MATCH(X$1,Customers[#Headers],0),0)</f>
        <v>36035</v>
      </c>
      <c r="Y57" s="9">
        <f>VLOOKUP($B57,Customers[],MATCH(Y$1,Customers[#Headers],0),0)</f>
        <v>44947</v>
      </c>
      <c r="Z57" s="9" t="str">
        <f>VLOOKUP($B57,Customers[],MATCH(Z$1,Customers[#Headers],0),0)</f>
        <v>Home Appliance</v>
      </c>
      <c r="AA57" s="9">
        <f>VLOOKUP($B57,Customers[],MATCH(AA$1,Customers[#Headers],0),0)</f>
        <v>6715</v>
      </c>
      <c r="AB57" s="9" t="str">
        <f>VLOOKUP($B57,Customers[],MATCH(AB$1,Customers[#Headers],0),0)</f>
        <v>Single</v>
      </c>
      <c r="AC57" s="9" t="str">
        <f>VLOOKUP($B57,Customers[],MATCH(AC$1,Customers[#Headers],0),0)</f>
        <v>Student</v>
      </c>
      <c r="AD57" s="9">
        <f>VLOOKUP($B57,Customers[],MATCH(AD$1,Customers[#Headers],0),0)</f>
        <v>716351</v>
      </c>
      <c r="AE57" s="9" t="str">
        <f t="shared" si="1"/>
        <v>P134</v>
      </c>
      <c r="AF57" s="9" t="str">
        <f>VLOOKUP($AE57,products[],MATCH(AF$1,products[#Headers],0),0)</f>
        <v>Voluptatibus Shirt</v>
      </c>
      <c r="AG57" s="9" t="str">
        <f>VLOOKUP($AE57,products[],MATCH(AG$1,products[#Headers],0),0)</f>
        <v>Fashion</v>
      </c>
      <c r="AH57" s="9" t="str">
        <f>VLOOKUP($AE57,products[],MATCH(AH$1,products[#Headers],0),0)</f>
        <v>Cotton</v>
      </c>
      <c r="AI57" s="9" t="str">
        <f>VLOOKUP($AE57,products[],MATCH(AI$1,products[#Headers],0),0)</f>
        <v>Jha LLC</v>
      </c>
      <c r="AJ57" s="9">
        <f>VLOOKUP($AE57,products[],MATCH(AJ$1,products[#Headers],0),0)</f>
        <v>63656</v>
      </c>
      <c r="AK57" s="9">
        <f>VLOOKUP($AE57,products[],MATCH(AK$1,products[#Headers],0),0)</f>
        <v>30</v>
      </c>
      <c r="AL57" s="9">
        <f>VLOOKUP($AE57,products[],MATCH(AL$1,products[#Headers],0),0)</f>
        <v>302</v>
      </c>
      <c r="AM57" s="9">
        <f>VLOOKUP($AE57,products[],MATCH(AM$1,products[#Headers],0),0)</f>
        <v>24</v>
      </c>
      <c r="AN57" s="9" t="str">
        <f>VLOOKUP($AE57,products[],MATCH(AN$1,products[#Headers],0),0)</f>
        <v>India</v>
      </c>
      <c r="AO57" s="9" t="str">
        <f>VLOOKUP($AE57,products[],MATCH(AO$1,products[#Headers],0),0)</f>
        <v>No</v>
      </c>
      <c r="AP57" s="9">
        <f>VLOOKUP($AE57,products[],MATCH(AP$1,products[#Headers],0),0)</f>
        <v>4.9000000000000004</v>
      </c>
      <c r="AQ57" s="9">
        <f>VLOOKUP($AE57,products[],MATCH(AQ$1,products[#Headers],0),0)</f>
        <v>45852</v>
      </c>
      <c r="AR57" s="9" t="str">
        <f>VLOOKUP($AE57,products[],MATCH(AR$1,products[#Headers],0),0)</f>
        <v>Yes</v>
      </c>
      <c r="AS57" s="9">
        <f>VLOOKUP($AE57,products[],MATCH(AS$1,products[#Headers],0),0)</f>
        <v>4697</v>
      </c>
      <c r="AT57" s="9">
        <f>VLOOKUP($AE57,products[],MATCH(AT$1,products[#Headers],0),0)</f>
        <v>23</v>
      </c>
      <c r="AU57" s="9">
        <f t="shared" si="2"/>
        <v>23</v>
      </c>
      <c r="AV57" s="9" t="str">
        <f>IFERROR(VLOOKUP($AU57,stores[],MATCH(AV$1,stores[#Headers],0),0),"")</f>
        <v>S023</v>
      </c>
      <c r="AW57" s="9" t="str">
        <f>IFERROR(VLOOKUP($AU57,stores[],MATCH(AW$1,stores[#Headers],0),0),"")</f>
        <v>Krishnan, Som and Dua Mart</v>
      </c>
      <c r="AX57" s="9" t="str">
        <f>IFERROR(VLOOKUP($AU57,stores[],MATCH(AX$1,stores[#Headers],0),0),"")</f>
        <v>Bangalore</v>
      </c>
      <c r="AY57" s="9" t="str">
        <f>IFERROR(VLOOKUP($AU57,stores[],MATCH(AY$1,stores[#Headers],0),0),"")</f>
        <v>Karnataka</v>
      </c>
      <c r="AZ57" s="9">
        <f>IFERROR(VLOOKUP($AU57,stores[],MATCH(AZ$1,stores[#Headers],0),0),"")</f>
        <v>46184</v>
      </c>
      <c r="BA57" s="9" t="str">
        <f>IFERROR(VLOOKUP($AU57,stores[],MATCH(BA$1,stores[#Headers],0),0),"")</f>
        <v>Omya Cheema</v>
      </c>
      <c r="BB57" s="9">
        <f>IFERROR(VLOOKUP($AU57,stores[],MATCH(BB$1,stores[#Headers],0),0),"")</f>
        <v>2002</v>
      </c>
      <c r="BC57" s="9">
        <f>IFERROR(VLOOKUP($AU57,stores[],MATCH(BC$1,stores[#Headers],0),0),"")</f>
        <v>72</v>
      </c>
      <c r="BD57" s="9">
        <f>IFERROR(VLOOKUP($AU57,stores[],MATCH(BD$1,stores[#Headers],0),0),"")</f>
        <v>19457</v>
      </c>
      <c r="BE57" s="9">
        <f>IFERROR(VLOOKUP($AU57,stores[],MATCH(BE$1,stores[#Headers],0),0),"")</f>
        <v>3</v>
      </c>
      <c r="BF57" s="9" t="str">
        <f>IFERROR(VLOOKUP($AU57,stores[],MATCH(BF$1,stores[#Headers],0),0),"")</f>
        <v>Yes</v>
      </c>
      <c r="BG57" s="9">
        <f>IFERROR(VLOOKUP($AU57,stores[],MATCH(BG$1,stores[#Headers],0),0),"")</f>
        <v>4105</v>
      </c>
      <c r="BH57" s="9" t="str">
        <f>IFERROR(VLOOKUP($AU57,stores[],MATCH(BH$1,stores[#Headers],0),0),"")</f>
        <v>Franchise</v>
      </c>
      <c r="BI57" s="9">
        <f>IFERROR(VLOOKUP($AU57,stores[],MATCH(BI$1,stores[#Headers],0),0),"")</f>
        <v>9141173934</v>
      </c>
      <c r="BJ57" s="9" t="str">
        <f>IFERROR(VLOOKUP($AU57,stores[],MATCH(BJ$1,stores[#Headers],0),0),"")</f>
        <v>ishitarout@dyal-baral.net</v>
      </c>
    </row>
    <row r="58" spans="1:62" x14ac:dyDescent="0.3">
      <c r="A58" s="9" t="str">
        <v>O1057</v>
      </c>
      <c r="B58" s="9" t="str">
        <v>C027</v>
      </c>
      <c r="C58" s="9" t="str">
        <v>P148</v>
      </c>
      <c r="D58" s="9">
        <v>45825</v>
      </c>
      <c r="E58" s="9">
        <v>3</v>
      </c>
      <c r="F58" s="9">
        <v>96131</v>
      </c>
      <c r="G58" s="9">
        <v>384524</v>
      </c>
      <c r="H58" s="9">
        <v>8</v>
      </c>
      <c r="I58" s="9" t="str">
        <v>Credit Card</v>
      </c>
      <c r="J58" s="9" t="str">
        <v>Shipped</v>
      </c>
      <c r="K58" s="9">
        <v>45861</v>
      </c>
      <c r="L58" s="9" t="str">
        <v>Yes</v>
      </c>
      <c r="M58" s="9">
        <v>8</v>
      </c>
      <c r="N58" s="9" t="str">
        <v>No</v>
      </c>
      <c r="O58" s="9" t="str">
        <v>No</v>
      </c>
      <c r="P58" s="9" t="str">
        <f t="shared" si="0"/>
        <v>C027</v>
      </c>
      <c r="Q58" s="9" t="str">
        <f>VLOOKUP($B58,Customers[],MATCH(Q$1,Customers[#Headers],0),0)</f>
        <v>Harini Mammen</v>
      </c>
      <c r="R58" s="9" t="str">
        <f>VLOOKUP($B58,Customers[],MATCH(R$1,Customers[#Headers],0),0)</f>
        <v>advaith83@example.org</v>
      </c>
      <c r="S58" s="9">
        <f>VLOOKUP($B58,Customers[],MATCH(S$1,Customers[#Headers],0),0)</f>
        <v>916783777014</v>
      </c>
      <c r="T58" s="9" t="str">
        <f>VLOOKUP($B58,Customers[],MATCH(T$1,Customers[#Headers],0),0)</f>
        <v>Delhi</v>
      </c>
      <c r="U58" s="9" t="str">
        <f>VLOOKUP($B58,Customers[],MATCH(U$1,Customers[#Headers],0),0)</f>
        <v>Delhi</v>
      </c>
      <c r="V58" s="9">
        <f>VLOOKUP($B58,Customers[],MATCH(V$1,Customers[#Headers],0),0)</f>
        <v>634957</v>
      </c>
      <c r="W58" s="9" t="str">
        <f>VLOOKUP($B58,Customers[],MATCH(W$1,Customers[#Headers],0),0)</f>
        <v>Male</v>
      </c>
      <c r="X58" s="9">
        <f>VLOOKUP($B58,Customers[],MATCH(X$1,Customers[#Headers],0),0)</f>
        <v>35504</v>
      </c>
      <c r="Y58" s="9">
        <f>VLOOKUP($B58,Customers[],MATCH(Y$1,Customers[#Headers],0),0)</f>
        <v>45677</v>
      </c>
      <c r="Z58" s="9" t="str">
        <f>VLOOKUP($B58,Customers[],MATCH(Z$1,Customers[#Headers],0),0)</f>
        <v>Electronics</v>
      </c>
      <c r="AA58" s="9">
        <f>VLOOKUP($B58,Customers[],MATCH(AA$1,Customers[#Headers],0),0)</f>
        <v>614</v>
      </c>
      <c r="AB58" s="9" t="str">
        <f>VLOOKUP($B58,Customers[],MATCH(AB$1,Customers[#Headers],0),0)</f>
        <v>Married</v>
      </c>
      <c r="AC58" s="9" t="str">
        <f>VLOOKUP($B58,Customers[],MATCH(AC$1,Customers[#Headers],0),0)</f>
        <v>Engineer</v>
      </c>
      <c r="AD58" s="9">
        <f>VLOOKUP($B58,Customers[],MATCH(AD$1,Customers[#Headers],0),0)</f>
        <v>1278263</v>
      </c>
      <c r="AE58" s="9" t="str">
        <f t="shared" si="1"/>
        <v>P148</v>
      </c>
      <c r="AF58" s="9" t="str">
        <f>VLOOKUP($AE58,products[],MATCH(AF$1,products[#Headers],0),0)</f>
        <v>Vitae Washing Machine</v>
      </c>
      <c r="AG58" s="9" t="str">
        <f>VLOOKUP($AE58,products[],MATCH(AG$1,products[#Headers],0),0)</f>
        <v>Grocery</v>
      </c>
      <c r="AH58" s="9" t="str">
        <f>VLOOKUP($AE58,products[],MATCH(AH$1,products[#Headers],0),0)</f>
        <v>Android</v>
      </c>
      <c r="AI58" s="9" t="str">
        <f>VLOOKUP($AE58,products[],MATCH(AI$1,products[#Headers],0),0)</f>
        <v>Sagar-Sawhney</v>
      </c>
      <c r="AJ58" s="9">
        <f>VLOOKUP($AE58,products[],MATCH(AJ$1,products[#Headers],0),0)</f>
        <v>96131</v>
      </c>
      <c r="AK58" s="9">
        <f>VLOOKUP($AE58,products[],MATCH(AK$1,products[#Headers],0),0)</f>
        <v>8</v>
      </c>
      <c r="AL58" s="9">
        <f>VLOOKUP($AE58,products[],MATCH(AL$1,products[#Headers],0),0)</f>
        <v>320</v>
      </c>
      <c r="AM58" s="9">
        <f>VLOOKUP($AE58,products[],MATCH(AM$1,products[#Headers],0),0)</f>
        <v>36</v>
      </c>
      <c r="AN58" s="9" t="str">
        <f>VLOOKUP($AE58,products[],MATCH(AN$1,products[#Headers],0),0)</f>
        <v>Vietnam</v>
      </c>
      <c r="AO58" s="9" t="str">
        <f>VLOOKUP($AE58,products[],MATCH(AO$1,products[#Headers],0),0)</f>
        <v>No</v>
      </c>
      <c r="AP58" s="9">
        <f>VLOOKUP($AE58,products[],MATCH(AP$1,products[#Headers],0),0)</f>
        <v>3.4</v>
      </c>
      <c r="AQ58" s="9">
        <f>VLOOKUP($AE58,products[],MATCH(AQ$1,products[#Headers],0),0)</f>
        <v>45518</v>
      </c>
      <c r="AR58" s="9" t="str">
        <f>VLOOKUP($AE58,products[],MATCH(AR$1,products[#Headers],0),0)</f>
        <v>Yes</v>
      </c>
      <c r="AS58" s="9">
        <f>VLOOKUP($AE58,products[],MATCH(AS$1,products[#Headers],0),0)</f>
        <v>8771</v>
      </c>
      <c r="AT58" s="9">
        <f>VLOOKUP($AE58,products[],MATCH(AT$1,products[#Headers],0),0)</f>
        <v>22</v>
      </c>
      <c r="AU58" s="9">
        <f t="shared" si="2"/>
        <v>22</v>
      </c>
      <c r="AV58" s="9" t="str">
        <f>IFERROR(VLOOKUP($AU58,stores[],MATCH(AV$1,stores[#Headers],0),0),"")</f>
        <v>S022</v>
      </c>
      <c r="AW58" s="9" t="str">
        <f>IFERROR(VLOOKUP($AU58,stores[],MATCH(AW$1,stores[#Headers],0),0),"")</f>
        <v>Parmer-Guha Mart</v>
      </c>
      <c r="AX58" s="9" t="str">
        <f>IFERROR(VLOOKUP($AU58,stores[],MATCH(AX$1,stores[#Headers],0),0),"")</f>
        <v>Mumbai</v>
      </c>
      <c r="AY58" s="9" t="str">
        <f>IFERROR(VLOOKUP($AU58,stores[],MATCH(AY$1,stores[#Headers],0),0),"")</f>
        <v>Maharashtra</v>
      </c>
      <c r="AZ58" s="9">
        <f>IFERROR(VLOOKUP($AU58,stores[],MATCH(AZ$1,stores[#Headers],0),0),"")</f>
        <v>603323</v>
      </c>
      <c r="BA58" s="9" t="str">
        <f>IFERROR(VLOOKUP($AU58,stores[],MATCH(BA$1,stores[#Headers],0),0),"")</f>
        <v>Yamini Gara</v>
      </c>
      <c r="BB58" s="9">
        <f>IFERROR(VLOOKUP($AU58,stores[],MATCH(BB$1,stores[#Headers],0),0),"")</f>
        <v>2003</v>
      </c>
      <c r="BC58" s="9">
        <f>IFERROR(VLOOKUP($AU58,stores[],MATCH(BC$1,stores[#Headers],0),0),"")</f>
        <v>45</v>
      </c>
      <c r="BD58" s="9">
        <f>IFERROR(VLOOKUP($AU58,stores[],MATCH(BD$1,stores[#Headers],0),0),"")</f>
        <v>13044</v>
      </c>
      <c r="BE58" s="9">
        <f>IFERROR(VLOOKUP($AU58,stores[],MATCH(BE$1,stores[#Headers],0),0),"")</f>
        <v>4.8</v>
      </c>
      <c r="BF58" s="9" t="str">
        <f>IFERROR(VLOOKUP($AU58,stores[],MATCH(BF$1,stores[#Headers],0),0),"")</f>
        <v>Yes</v>
      </c>
      <c r="BG58" s="9">
        <f>IFERROR(VLOOKUP($AU58,stores[],MATCH(BG$1,stores[#Headers],0),0),"")</f>
        <v>3635</v>
      </c>
      <c r="BH58" s="9" t="str">
        <f>IFERROR(VLOOKUP($AU58,stores[],MATCH(BH$1,stores[#Headers],0),0),"")</f>
        <v>Retail</v>
      </c>
      <c r="BI58" s="9">
        <f>IFERROR(VLOOKUP($AU58,stores[],MATCH(BI$1,stores[#Headers],0),0),"")</f>
        <v>915064890901</v>
      </c>
      <c r="BJ58" s="9" t="str">
        <f>IFERROR(VLOOKUP($AU58,stores[],MATCH(BJ$1,stores[#Headers],0),0),"")</f>
        <v>bavajack@sawhney-rai.com</v>
      </c>
    </row>
    <row r="59" spans="1:62" x14ac:dyDescent="0.3">
      <c r="A59" s="9" t="str">
        <v>O1058</v>
      </c>
      <c r="B59" s="9" t="str">
        <v>C038</v>
      </c>
      <c r="C59" s="9" t="str">
        <v>P120</v>
      </c>
      <c r="D59" s="9">
        <v>45789</v>
      </c>
      <c r="E59" s="9">
        <v>2</v>
      </c>
      <c r="F59" s="9">
        <v>77431</v>
      </c>
      <c r="G59" s="9">
        <v>232293</v>
      </c>
      <c r="H59" s="9">
        <v>23</v>
      </c>
      <c r="I59" s="9" t="str">
        <v>Debit Card</v>
      </c>
      <c r="J59" s="9" t="str">
        <v>Cancelled</v>
      </c>
      <c r="K59" s="9">
        <v>45862</v>
      </c>
      <c r="L59" s="9" t="str">
        <v>Yes</v>
      </c>
      <c r="M59" s="9">
        <v>255</v>
      </c>
      <c r="N59" s="9" t="str">
        <v>No</v>
      </c>
      <c r="O59" s="9" t="str">
        <v>No</v>
      </c>
      <c r="P59" s="9" t="str">
        <f t="shared" si="0"/>
        <v>C038</v>
      </c>
      <c r="Q59" s="9" t="str">
        <f>VLOOKUP($B59,Customers[],MATCH(Q$1,Customers[#Headers],0),0)</f>
        <v>Falan Singh</v>
      </c>
      <c r="R59" s="9" t="str">
        <f>VLOOKUP($B59,Customers[],MATCH(R$1,Customers[#Headers],0),0)</f>
        <v>hamsini96@example.net</v>
      </c>
      <c r="S59" s="9">
        <f>VLOOKUP($B59,Customers[],MATCH(S$1,Customers[#Headers],0),0)</f>
        <v>915865780913</v>
      </c>
      <c r="T59" s="9" t="str">
        <f>VLOOKUP($B59,Customers[],MATCH(T$1,Customers[#Headers],0),0)</f>
        <v>Pune</v>
      </c>
      <c r="U59" s="9" t="str">
        <f>VLOOKUP($B59,Customers[],MATCH(U$1,Customers[#Headers],0),0)</f>
        <v>Maharashtra</v>
      </c>
      <c r="V59" s="9">
        <f>VLOOKUP($B59,Customers[],MATCH(V$1,Customers[#Headers],0),0)</f>
        <v>316117</v>
      </c>
      <c r="W59" s="9" t="str">
        <f>VLOOKUP($B59,Customers[],MATCH(W$1,Customers[#Headers],0),0)</f>
        <v>Male</v>
      </c>
      <c r="X59" s="9">
        <f>VLOOKUP($B59,Customers[],MATCH(X$1,Customers[#Headers],0),0)</f>
        <v>25883</v>
      </c>
      <c r="Y59" s="9">
        <f>VLOOKUP($B59,Customers[],MATCH(Y$1,Customers[#Headers],0),0)</f>
        <v>44958</v>
      </c>
      <c r="Z59" s="9" t="str">
        <f>VLOOKUP($B59,Customers[],MATCH(Z$1,Customers[#Headers],0),0)</f>
        <v>Fashion</v>
      </c>
      <c r="AA59" s="9">
        <f>VLOOKUP($B59,Customers[],MATCH(AA$1,Customers[#Headers],0),0)</f>
        <v>1036</v>
      </c>
      <c r="AB59" s="9" t="str">
        <f>VLOOKUP($B59,Customers[],MATCH(AB$1,Customers[#Headers],0),0)</f>
        <v>Single</v>
      </c>
      <c r="AC59" s="9" t="str">
        <f>VLOOKUP($B59,Customers[],MATCH(AC$1,Customers[#Headers],0),0)</f>
        <v>Student</v>
      </c>
      <c r="AD59" s="9">
        <f>VLOOKUP($B59,Customers[],MATCH(AD$1,Customers[#Headers],0),0)</f>
        <v>1199897</v>
      </c>
      <c r="AE59" s="9" t="str">
        <f t="shared" si="1"/>
        <v>P120</v>
      </c>
      <c r="AF59" s="9" t="str">
        <f>VLOOKUP($AE59,products[],MATCH(AF$1,products[#Headers],0),0)</f>
        <v>Accusamus Laptop</v>
      </c>
      <c r="AG59" s="9" t="str">
        <f>VLOOKUP($AE59,products[],MATCH(AG$1,products[#Headers],0),0)</f>
        <v>Fashion</v>
      </c>
      <c r="AH59" s="9" t="str">
        <f>VLOOKUP($AE59,products[],MATCH(AH$1,products[#Headers],0),0)</f>
        <v>Cotton</v>
      </c>
      <c r="AI59" s="9" t="str">
        <f>VLOOKUP($AE59,products[],MATCH(AI$1,products[#Headers],0),0)</f>
        <v>Kuruvilla and Sons</v>
      </c>
      <c r="AJ59" s="9">
        <f>VLOOKUP($AE59,products[],MATCH(AJ$1,products[#Headers],0),0)</f>
        <v>77431</v>
      </c>
      <c r="AK59" s="9">
        <f>VLOOKUP($AE59,products[],MATCH(AK$1,products[#Headers],0),0)</f>
        <v>23</v>
      </c>
      <c r="AL59" s="9">
        <f>VLOOKUP($AE59,products[],MATCH(AL$1,products[#Headers],0),0)</f>
        <v>675</v>
      </c>
      <c r="AM59" s="9">
        <f>VLOOKUP($AE59,products[],MATCH(AM$1,products[#Headers],0),0)</f>
        <v>36</v>
      </c>
      <c r="AN59" s="9" t="str">
        <f>VLOOKUP($AE59,products[],MATCH(AN$1,products[#Headers],0),0)</f>
        <v>China</v>
      </c>
      <c r="AO59" s="9" t="str">
        <f>VLOOKUP($AE59,products[],MATCH(AO$1,products[#Headers],0),0)</f>
        <v>No</v>
      </c>
      <c r="AP59" s="9">
        <f>VLOOKUP($AE59,products[],MATCH(AP$1,products[#Headers],0),0)</f>
        <v>3.8</v>
      </c>
      <c r="AQ59" s="9">
        <f>VLOOKUP($AE59,products[],MATCH(AQ$1,products[#Headers],0),0)</f>
        <v>45552</v>
      </c>
      <c r="AR59" s="9" t="str">
        <f>VLOOKUP($AE59,products[],MATCH(AR$1,products[#Headers],0),0)</f>
        <v>No</v>
      </c>
      <c r="AS59" s="9">
        <f>VLOOKUP($AE59,products[],MATCH(AS$1,products[#Headers],0),0)</f>
        <v>6447</v>
      </c>
      <c r="AT59" s="9">
        <f>VLOOKUP($AE59,products[],MATCH(AT$1,products[#Headers],0),0)</f>
        <v>55</v>
      </c>
      <c r="AU59" s="9">
        <f t="shared" si="2"/>
        <v>55</v>
      </c>
      <c r="AV59" s="9" t="str">
        <f>IFERROR(VLOOKUP($AU59,stores[],MATCH(AV$1,stores[#Headers],0),0),"")</f>
        <v>S055</v>
      </c>
      <c r="AW59" s="9" t="str">
        <f>IFERROR(VLOOKUP($AU59,stores[],MATCH(AW$1,stores[#Headers],0),0),"")</f>
        <v>Raj-Hayre Mart</v>
      </c>
      <c r="AX59" s="9" t="str">
        <f>IFERROR(VLOOKUP($AU59,stores[],MATCH(AX$1,stores[#Headers],0),0),"")</f>
        <v>Kolkata</v>
      </c>
      <c r="AY59" s="9" t="str">
        <f>IFERROR(VLOOKUP($AU59,stores[],MATCH(AY$1,stores[#Headers],0),0),"")</f>
        <v>West Bengal</v>
      </c>
      <c r="AZ59" s="9">
        <f>IFERROR(VLOOKUP($AU59,stores[],MATCH(AZ$1,stores[#Headers],0),0),"")</f>
        <v>270267</v>
      </c>
      <c r="BA59" s="9" t="str">
        <f>IFERROR(VLOOKUP($AU59,stores[],MATCH(BA$1,stores[#Headers],0),0),"")</f>
        <v>Zansi Walla</v>
      </c>
      <c r="BB59" s="9">
        <f>IFERROR(VLOOKUP($AU59,stores[],MATCH(BB$1,stores[#Headers],0),0),"")</f>
        <v>2013</v>
      </c>
      <c r="BC59" s="9">
        <f>IFERROR(VLOOKUP($AU59,stores[],MATCH(BC$1,stores[#Headers],0),0),"")</f>
        <v>20</v>
      </c>
      <c r="BD59" s="9">
        <f>IFERROR(VLOOKUP($AU59,stores[],MATCH(BD$1,stores[#Headers],0),0),"")</f>
        <v>18561</v>
      </c>
      <c r="BE59" s="9">
        <f>IFERROR(VLOOKUP($AU59,stores[],MATCH(BE$1,stores[#Headers],0),0),"")</f>
        <v>3.7</v>
      </c>
      <c r="BF59" s="9" t="str">
        <f>IFERROR(VLOOKUP($AU59,stores[],MATCH(BF$1,stores[#Headers],0),0),"")</f>
        <v>Yes</v>
      </c>
      <c r="BG59" s="9">
        <f>IFERROR(VLOOKUP($AU59,stores[],MATCH(BG$1,stores[#Headers],0),0),"")</f>
        <v>4202</v>
      </c>
      <c r="BH59" s="9" t="str">
        <f>IFERROR(VLOOKUP($AU59,stores[],MATCH(BH$1,stores[#Headers],0),0),"")</f>
        <v>Franchise</v>
      </c>
      <c r="BI59" s="9">
        <f>IFERROR(VLOOKUP($AU59,stores[],MATCH(BI$1,stores[#Headers],0),0),"")</f>
        <v>5744890612</v>
      </c>
      <c r="BJ59" s="9" t="str">
        <f>IFERROR(VLOOKUP($AU59,stores[],MATCH(BJ$1,stores[#Headers],0),0),"")</f>
        <v>kaleaachal@char-sengupta.com</v>
      </c>
    </row>
    <row r="60" spans="1:62" x14ac:dyDescent="0.3">
      <c r="A60" s="9" t="str">
        <v>O1059</v>
      </c>
      <c r="B60" s="9" t="str">
        <v>C098</v>
      </c>
      <c r="C60" s="9" t="str">
        <v>P163</v>
      </c>
      <c r="D60" s="9">
        <v>45616</v>
      </c>
      <c r="E60" s="9">
        <v>4</v>
      </c>
      <c r="F60" s="9">
        <v>23718</v>
      </c>
      <c r="G60" s="9">
        <v>94872</v>
      </c>
      <c r="H60" s="9">
        <v>29</v>
      </c>
      <c r="I60" s="9" t="str">
        <v>Debit Card</v>
      </c>
      <c r="J60" s="9" t="str">
        <v>Pending</v>
      </c>
      <c r="K60" s="9">
        <v>45857</v>
      </c>
      <c r="L60" s="9" t="str">
        <v>Yes</v>
      </c>
      <c r="M60" s="9">
        <v>71</v>
      </c>
      <c r="N60" s="9" t="str">
        <v>No</v>
      </c>
      <c r="O60" s="9" t="str">
        <v>Yes</v>
      </c>
      <c r="P60" s="9" t="str">
        <f t="shared" si="0"/>
        <v>C098</v>
      </c>
      <c r="Q60" s="9" t="str">
        <f>VLOOKUP($B60,Customers[],MATCH(Q$1,Customers[#Headers],0),0)</f>
        <v>Leena Dey</v>
      </c>
      <c r="R60" s="9" t="str">
        <f>VLOOKUP($B60,Customers[],MATCH(R$1,Customers[#Headers],0),0)</f>
        <v>tellahiral@example.org</v>
      </c>
      <c r="S60" s="9">
        <f>VLOOKUP($B60,Customers[],MATCH(S$1,Customers[#Headers],0),0)</f>
        <v>916315999650</v>
      </c>
      <c r="T60" s="9" t="str">
        <f>VLOOKUP($B60,Customers[],MATCH(T$1,Customers[#Headers],0),0)</f>
        <v>Chennai</v>
      </c>
      <c r="U60" s="9" t="str">
        <f>VLOOKUP($B60,Customers[],MATCH(U$1,Customers[#Headers],0),0)</f>
        <v>Tamil Nadu</v>
      </c>
      <c r="V60" s="9">
        <f>VLOOKUP($B60,Customers[],MATCH(V$1,Customers[#Headers],0),0)</f>
        <v>773586</v>
      </c>
      <c r="W60" s="9" t="str">
        <f>VLOOKUP($B60,Customers[],MATCH(W$1,Customers[#Headers],0),0)</f>
        <v>Male</v>
      </c>
      <c r="X60" s="9">
        <f>VLOOKUP($B60,Customers[],MATCH(X$1,Customers[#Headers],0),0)</f>
        <v>32481</v>
      </c>
      <c r="Y60" s="9">
        <f>VLOOKUP($B60,Customers[],MATCH(Y$1,Customers[#Headers],0),0)</f>
        <v>44605</v>
      </c>
      <c r="Z60" s="9" t="str">
        <f>VLOOKUP($B60,Customers[],MATCH(Z$1,Customers[#Headers],0),0)</f>
        <v>Home Appliance</v>
      </c>
      <c r="AA60" s="9">
        <f>VLOOKUP($B60,Customers[],MATCH(AA$1,Customers[#Headers],0),0)</f>
        <v>1502</v>
      </c>
      <c r="AB60" s="9" t="str">
        <f>VLOOKUP($B60,Customers[],MATCH(AB$1,Customers[#Headers],0),0)</f>
        <v>Single</v>
      </c>
      <c r="AC60" s="9" t="str">
        <f>VLOOKUP($B60,Customers[],MATCH(AC$1,Customers[#Headers],0),0)</f>
        <v>Business</v>
      </c>
      <c r="AD60" s="9">
        <f>VLOOKUP($B60,Customers[],MATCH(AD$1,Customers[#Headers],0),0)</f>
        <v>1224622</v>
      </c>
      <c r="AE60" s="9" t="str">
        <f t="shared" si="1"/>
        <v>P163</v>
      </c>
      <c r="AF60" s="9" t="str">
        <f>VLOOKUP($AE60,products[],MATCH(AF$1,products[#Headers],0),0)</f>
        <v>Iste Laptop</v>
      </c>
      <c r="AG60" s="9" t="str">
        <f>VLOOKUP($AE60,products[],MATCH(AG$1,products[#Headers],0),0)</f>
        <v>Home Appliance</v>
      </c>
      <c r="AH60" s="9" t="str">
        <f>VLOOKUP($AE60,products[],MATCH(AH$1,products[#Headers],0),0)</f>
        <v>LED</v>
      </c>
      <c r="AI60" s="9" t="str">
        <f>VLOOKUP($AE60,products[],MATCH(AI$1,products[#Headers],0),0)</f>
        <v>Ramaswamy Group</v>
      </c>
      <c r="AJ60" s="9">
        <f>VLOOKUP($AE60,products[],MATCH(AJ$1,products[#Headers],0),0)</f>
        <v>23718</v>
      </c>
      <c r="AK60" s="9">
        <f>VLOOKUP($AE60,products[],MATCH(AK$1,products[#Headers],0),0)</f>
        <v>29</v>
      </c>
      <c r="AL60" s="9">
        <f>VLOOKUP($AE60,products[],MATCH(AL$1,products[#Headers],0),0)</f>
        <v>643</v>
      </c>
      <c r="AM60" s="9">
        <f>VLOOKUP($AE60,products[],MATCH(AM$1,products[#Headers],0),0)</f>
        <v>36</v>
      </c>
      <c r="AN60" s="9" t="str">
        <f>VLOOKUP($AE60,products[],MATCH(AN$1,products[#Headers],0),0)</f>
        <v>Japan</v>
      </c>
      <c r="AO60" s="9" t="str">
        <f>VLOOKUP($AE60,products[],MATCH(AO$1,products[#Headers],0),0)</f>
        <v>No</v>
      </c>
      <c r="AP60" s="9">
        <f>VLOOKUP($AE60,products[],MATCH(AP$1,products[#Headers],0),0)</f>
        <v>4.2</v>
      </c>
      <c r="AQ60" s="9">
        <f>VLOOKUP($AE60,products[],MATCH(AQ$1,products[#Headers],0),0)</f>
        <v>44979</v>
      </c>
      <c r="AR60" s="9" t="str">
        <f>VLOOKUP($AE60,products[],MATCH(AR$1,products[#Headers],0),0)</f>
        <v>No</v>
      </c>
      <c r="AS60" s="9">
        <f>VLOOKUP($AE60,products[],MATCH(AS$1,products[#Headers],0),0)</f>
        <v>6180</v>
      </c>
      <c r="AT60" s="9">
        <f>VLOOKUP($AE60,products[],MATCH(AT$1,products[#Headers],0),0)</f>
        <v>6</v>
      </c>
      <c r="AU60" s="9">
        <f t="shared" si="2"/>
        <v>6</v>
      </c>
      <c r="AV60" s="9" t="str">
        <f>IFERROR(VLOOKUP($AU60,stores[],MATCH(AV$1,stores[#Headers],0),0),"")</f>
        <v>S006</v>
      </c>
      <c r="AW60" s="9" t="str">
        <f>IFERROR(VLOOKUP($AU60,stores[],MATCH(AW$1,stores[#Headers],0),0),"")</f>
        <v>Kaul PLC Mart</v>
      </c>
      <c r="AX60" s="9" t="str">
        <f>IFERROR(VLOOKUP($AU60,stores[],MATCH(AX$1,stores[#Headers],0),0),"")</f>
        <v>Ahmedabad</v>
      </c>
      <c r="AY60" s="9" t="str">
        <f>IFERROR(VLOOKUP($AU60,stores[],MATCH(AY$1,stores[#Headers],0),0),"")</f>
        <v>Gujarat</v>
      </c>
      <c r="AZ60" s="9">
        <f>IFERROR(VLOOKUP($AU60,stores[],MATCH(AZ$1,stores[#Headers],0),0),"")</f>
        <v>87059</v>
      </c>
      <c r="BA60" s="9" t="str">
        <f>IFERROR(VLOOKUP($AU60,stores[],MATCH(BA$1,stores[#Headers],0),0),"")</f>
        <v>Kalpit Oak</v>
      </c>
      <c r="BB60" s="9">
        <f>IFERROR(VLOOKUP($AU60,stores[],MATCH(BB$1,stores[#Headers],0),0),"")</f>
        <v>2008</v>
      </c>
      <c r="BC60" s="9">
        <f>IFERROR(VLOOKUP($AU60,stores[],MATCH(BC$1,stores[#Headers],0),0),"")</f>
        <v>49</v>
      </c>
      <c r="BD60" s="9">
        <f>IFERROR(VLOOKUP($AU60,stores[],MATCH(BD$1,stores[#Headers],0),0),"")</f>
        <v>3850</v>
      </c>
      <c r="BE60" s="9">
        <f>IFERROR(VLOOKUP($AU60,stores[],MATCH(BE$1,stores[#Headers],0),0),"")</f>
        <v>3.9</v>
      </c>
      <c r="BF60" s="9" t="str">
        <f>IFERROR(VLOOKUP($AU60,stores[],MATCH(BF$1,stores[#Headers],0),0),"")</f>
        <v>Yes</v>
      </c>
      <c r="BG60" s="9">
        <f>IFERROR(VLOOKUP($AU60,stores[],MATCH(BG$1,stores[#Headers],0),0),"")</f>
        <v>2441</v>
      </c>
      <c r="BH60" s="9" t="str">
        <f>IFERROR(VLOOKUP($AU60,stores[],MATCH(BH$1,stores[#Headers],0),0),"")</f>
        <v>Retail</v>
      </c>
      <c r="BI60" s="9">
        <f>IFERROR(VLOOKUP($AU60,stores[],MATCH(BI$1,stores[#Headers],0),0),"")</f>
        <v>2500292185</v>
      </c>
      <c r="BJ60" s="9" t="str">
        <f>IFERROR(VLOOKUP($AU60,stores[],MATCH(BJ$1,stores[#Headers],0),0),"")</f>
        <v>prakashmeghana@chaudhuri.com</v>
      </c>
    </row>
    <row r="61" spans="1:62" x14ac:dyDescent="0.3">
      <c r="A61" s="9" t="str">
        <v>O1060</v>
      </c>
      <c r="B61" s="9" t="str">
        <v>C070</v>
      </c>
      <c r="C61" s="9" t="str">
        <v>P183</v>
      </c>
      <c r="D61" s="9">
        <v>45703</v>
      </c>
      <c r="E61" s="9">
        <v>1</v>
      </c>
      <c r="F61" s="9">
        <v>98452</v>
      </c>
      <c r="G61" s="9">
        <v>492260</v>
      </c>
      <c r="H61" s="9">
        <v>5</v>
      </c>
      <c r="I61" s="9" t="str">
        <v>Credit Card</v>
      </c>
      <c r="J61" s="9" t="str">
        <v>Delivered</v>
      </c>
      <c r="K61" s="9">
        <v>45866</v>
      </c>
      <c r="L61" s="9" t="str">
        <v>Yes</v>
      </c>
      <c r="M61" s="9">
        <v>391</v>
      </c>
      <c r="N61" s="9" t="str">
        <v>Yes</v>
      </c>
      <c r="O61" s="9" t="str">
        <v>No</v>
      </c>
      <c r="P61" s="9" t="str">
        <f t="shared" si="0"/>
        <v>C070</v>
      </c>
      <c r="Q61" s="9" t="str">
        <f>VLOOKUP($B61,Customers[],MATCH(Q$1,Customers[#Headers],0),0)</f>
        <v>Jalsa Pillay</v>
      </c>
      <c r="R61" s="9" t="str">
        <f>VLOOKUP($B61,Customers[],MATCH(R$1,Customers[#Headers],0),0)</f>
        <v>ndayal@example.org</v>
      </c>
      <c r="S61" s="9">
        <f>VLOOKUP($B61,Customers[],MATCH(S$1,Customers[#Headers],0),0)</f>
        <v>914678669125</v>
      </c>
      <c r="T61" s="9" t="str">
        <f>VLOOKUP($B61,Customers[],MATCH(T$1,Customers[#Headers],0),0)</f>
        <v>Jaipur</v>
      </c>
      <c r="U61" s="9" t="str">
        <f>VLOOKUP($B61,Customers[],MATCH(U$1,Customers[#Headers],0),0)</f>
        <v>Rajasthan</v>
      </c>
      <c r="V61" s="9">
        <f>VLOOKUP($B61,Customers[],MATCH(V$1,Customers[#Headers],0),0)</f>
        <v>778528</v>
      </c>
      <c r="W61" s="9" t="str">
        <f>VLOOKUP($B61,Customers[],MATCH(W$1,Customers[#Headers],0),0)</f>
        <v>Male</v>
      </c>
      <c r="X61" s="9">
        <f>VLOOKUP($B61,Customers[],MATCH(X$1,Customers[#Headers],0),0)</f>
        <v>37650</v>
      </c>
      <c r="Y61" s="9">
        <f>VLOOKUP($B61,Customers[],MATCH(Y$1,Customers[#Headers],0),0)</f>
        <v>45854</v>
      </c>
      <c r="Z61" s="9" t="str">
        <f>VLOOKUP($B61,Customers[],MATCH(Z$1,Customers[#Headers],0),0)</f>
        <v>Home Appliance</v>
      </c>
      <c r="AA61" s="9">
        <f>VLOOKUP($B61,Customers[],MATCH(AA$1,Customers[#Headers],0),0)</f>
        <v>190</v>
      </c>
      <c r="AB61" s="9" t="str">
        <f>VLOOKUP($B61,Customers[],MATCH(AB$1,Customers[#Headers],0),0)</f>
        <v>Single</v>
      </c>
      <c r="AC61" s="9" t="str">
        <f>VLOOKUP($B61,Customers[],MATCH(AC$1,Customers[#Headers],0),0)</f>
        <v>Business</v>
      </c>
      <c r="AD61" s="9">
        <f>VLOOKUP($B61,Customers[],MATCH(AD$1,Customers[#Headers],0),0)</f>
        <v>658943</v>
      </c>
      <c r="AE61" s="9" t="str">
        <f t="shared" si="1"/>
        <v>P183</v>
      </c>
      <c r="AF61" s="9" t="str">
        <f>VLOOKUP($AE61,products[],MATCH(AF$1,products[#Headers],0),0)</f>
        <v>In Phone</v>
      </c>
      <c r="AG61" s="9" t="str">
        <f>VLOOKUP($AE61,products[],MATCH(AG$1,products[#Headers],0),0)</f>
        <v>Grocery</v>
      </c>
      <c r="AH61" s="9" t="str">
        <f>VLOOKUP($AE61,products[],MATCH(AH$1,products[#Headers],0),0)</f>
        <v>Cotton</v>
      </c>
      <c r="AI61" s="9" t="str">
        <f>VLOOKUP($AE61,products[],MATCH(AI$1,products[#Headers],0),0)</f>
        <v>Raja and Sons</v>
      </c>
      <c r="AJ61" s="9">
        <f>VLOOKUP($AE61,products[],MATCH(AJ$1,products[#Headers],0),0)</f>
        <v>98452</v>
      </c>
      <c r="AK61" s="9">
        <f>VLOOKUP($AE61,products[],MATCH(AK$1,products[#Headers],0),0)</f>
        <v>5</v>
      </c>
      <c r="AL61" s="9">
        <f>VLOOKUP($AE61,products[],MATCH(AL$1,products[#Headers],0),0)</f>
        <v>365</v>
      </c>
      <c r="AM61" s="9">
        <f>VLOOKUP($AE61,products[],MATCH(AM$1,products[#Headers],0),0)</f>
        <v>6</v>
      </c>
      <c r="AN61" s="9" t="str">
        <f>VLOOKUP($AE61,products[],MATCH(AN$1,products[#Headers],0),0)</f>
        <v>Vietnam</v>
      </c>
      <c r="AO61" s="9" t="str">
        <f>VLOOKUP($AE61,products[],MATCH(AO$1,products[#Headers],0),0)</f>
        <v>Yes</v>
      </c>
      <c r="AP61" s="9">
        <f>VLOOKUP($AE61,products[],MATCH(AP$1,products[#Headers],0),0)</f>
        <v>4.3</v>
      </c>
      <c r="AQ61" s="9">
        <f>VLOOKUP($AE61,products[],MATCH(AQ$1,products[#Headers],0),0)</f>
        <v>45755</v>
      </c>
      <c r="AR61" s="9" t="str">
        <f>VLOOKUP($AE61,products[],MATCH(AR$1,products[#Headers],0),0)</f>
        <v>Yes</v>
      </c>
      <c r="AS61" s="9">
        <f>VLOOKUP($AE61,products[],MATCH(AS$1,products[#Headers],0),0)</f>
        <v>6448</v>
      </c>
      <c r="AT61" s="9">
        <f>VLOOKUP($AE61,products[],MATCH(AT$1,products[#Headers],0),0)</f>
        <v>98</v>
      </c>
      <c r="AU61" s="9">
        <f t="shared" si="2"/>
        <v>98</v>
      </c>
      <c r="AV61" s="9" t="str">
        <f>IFERROR(VLOOKUP($AU61,stores[],MATCH(AV$1,stores[#Headers],0),0),"")</f>
        <v>S098</v>
      </c>
      <c r="AW61" s="9" t="str">
        <f>IFERROR(VLOOKUP($AU61,stores[],MATCH(AW$1,stores[#Headers],0),0),"")</f>
        <v>Sarraf Ltd Mart</v>
      </c>
      <c r="AX61" s="9" t="str">
        <f>IFERROR(VLOOKUP($AU61,stores[],MATCH(AX$1,stores[#Headers],0),0),"")</f>
        <v>Bangalore</v>
      </c>
      <c r="AY61" s="9" t="str">
        <f>IFERROR(VLOOKUP($AU61,stores[],MATCH(AY$1,stores[#Headers],0),0),"")</f>
        <v>Karnataka</v>
      </c>
      <c r="AZ61" s="9">
        <f>IFERROR(VLOOKUP($AU61,stores[],MATCH(AZ$1,stores[#Headers],0),0),"")</f>
        <v>395041</v>
      </c>
      <c r="BA61" s="9" t="str">
        <f>IFERROR(VLOOKUP($AU61,stores[],MATCH(BA$1,stores[#Headers],0),0),"")</f>
        <v>Oliver Shetty</v>
      </c>
      <c r="BB61" s="9">
        <f>IFERROR(VLOOKUP($AU61,stores[],MATCH(BB$1,stores[#Headers],0),0),"")</f>
        <v>2005</v>
      </c>
      <c r="BC61" s="9">
        <f>IFERROR(VLOOKUP($AU61,stores[],MATCH(BC$1,stores[#Headers],0),0),"")</f>
        <v>32</v>
      </c>
      <c r="BD61" s="9">
        <f>IFERROR(VLOOKUP($AU61,stores[],MATCH(BD$1,stores[#Headers],0),0),"")</f>
        <v>7315</v>
      </c>
      <c r="BE61" s="9">
        <f>IFERROR(VLOOKUP($AU61,stores[],MATCH(BE$1,stores[#Headers],0),0),"")</f>
        <v>3.3</v>
      </c>
      <c r="BF61" s="9" t="str">
        <f>IFERROR(VLOOKUP($AU61,stores[],MATCH(BF$1,stores[#Headers],0),0),"")</f>
        <v>No</v>
      </c>
      <c r="BG61" s="9">
        <f>IFERROR(VLOOKUP($AU61,stores[],MATCH(BG$1,stores[#Headers],0),0),"")</f>
        <v>1141</v>
      </c>
      <c r="BH61" s="9" t="str">
        <f>IFERROR(VLOOKUP($AU61,stores[],MATCH(BH$1,stores[#Headers],0),0),"")</f>
        <v>Outlet</v>
      </c>
      <c r="BI61" s="9">
        <f>IFERROR(VLOOKUP($AU61,stores[],MATCH(BI$1,stores[#Headers],0),0),"")</f>
        <v>7478366742</v>
      </c>
      <c r="BJ61" s="9" t="str">
        <f>IFERROR(VLOOKUP($AU61,stores[],MATCH(BJ$1,stores[#Headers],0),0),"")</f>
        <v>sarora@raja-mutti.net</v>
      </c>
    </row>
    <row r="62" spans="1:62" x14ac:dyDescent="0.3">
      <c r="A62" s="9" t="str">
        <v>O1061</v>
      </c>
      <c r="B62" s="9" t="str">
        <v>C018</v>
      </c>
      <c r="C62" s="9" t="str">
        <v>P181</v>
      </c>
      <c r="D62" s="9">
        <v>45492</v>
      </c>
      <c r="E62" s="9">
        <v>2</v>
      </c>
      <c r="F62" s="9">
        <v>70761</v>
      </c>
      <c r="G62" s="9">
        <v>70761</v>
      </c>
      <c r="H62" s="9">
        <v>5</v>
      </c>
      <c r="I62" s="9" t="str">
        <v>Debit Card</v>
      </c>
      <c r="J62" s="9" t="str">
        <v>Delivered</v>
      </c>
      <c r="K62" s="9">
        <v>45863</v>
      </c>
      <c r="L62" s="9" t="str">
        <v>Yes</v>
      </c>
      <c r="M62" s="9">
        <v>258</v>
      </c>
      <c r="N62" s="9" t="str">
        <v>No</v>
      </c>
      <c r="O62" s="9" t="str">
        <v>No</v>
      </c>
      <c r="P62" s="9" t="str">
        <f t="shared" si="0"/>
        <v>C018</v>
      </c>
      <c r="Q62" s="9" t="str">
        <f>VLOOKUP($B62,Customers[],MATCH(Q$1,Customers[#Headers],0),0)</f>
        <v>Owen Mitra</v>
      </c>
      <c r="R62" s="9" t="str">
        <f>VLOOKUP($B62,Customers[],MATCH(R$1,Customers[#Headers],0),0)</f>
        <v>tacharya@example.com</v>
      </c>
      <c r="S62" s="9">
        <f>VLOOKUP($B62,Customers[],MATCH(S$1,Customers[#Headers],0),0)</f>
        <v>916995777387</v>
      </c>
      <c r="T62" s="9" t="str">
        <f>VLOOKUP($B62,Customers[],MATCH(T$1,Customers[#Headers],0),0)</f>
        <v>Mumbai</v>
      </c>
      <c r="U62" s="9" t="str">
        <f>VLOOKUP($B62,Customers[],MATCH(U$1,Customers[#Headers],0),0)</f>
        <v>Maharashtra</v>
      </c>
      <c r="V62" s="9">
        <f>VLOOKUP($B62,Customers[],MATCH(V$1,Customers[#Headers],0),0)</f>
        <v>148951</v>
      </c>
      <c r="W62" s="9" t="str">
        <f>VLOOKUP($B62,Customers[],MATCH(W$1,Customers[#Headers],0),0)</f>
        <v>Female</v>
      </c>
      <c r="X62" s="9">
        <f>VLOOKUP($B62,Customers[],MATCH(X$1,Customers[#Headers],0),0)</f>
        <v>27585</v>
      </c>
      <c r="Y62" s="9">
        <f>VLOOKUP($B62,Customers[],MATCH(Y$1,Customers[#Headers],0),0)</f>
        <v>44992</v>
      </c>
      <c r="Z62" s="9" t="str">
        <f>VLOOKUP($B62,Customers[],MATCH(Z$1,Customers[#Headers],0),0)</f>
        <v>Fashion</v>
      </c>
      <c r="AA62" s="9">
        <f>VLOOKUP($B62,Customers[],MATCH(AA$1,Customers[#Headers],0),0)</f>
        <v>1927</v>
      </c>
      <c r="AB62" s="9" t="str">
        <f>VLOOKUP($B62,Customers[],MATCH(AB$1,Customers[#Headers],0),0)</f>
        <v>Married</v>
      </c>
      <c r="AC62" s="9" t="str">
        <f>VLOOKUP($B62,Customers[],MATCH(AC$1,Customers[#Headers],0),0)</f>
        <v>Business</v>
      </c>
      <c r="AD62" s="9">
        <f>VLOOKUP($B62,Customers[],MATCH(AD$1,Customers[#Headers],0),0)</f>
        <v>531680</v>
      </c>
      <c r="AE62" s="9" t="str">
        <f t="shared" si="1"/>
        <v>P181</v>
      </c>
      <c r="AF62" s="9" t="str">
        <f>VLOOKUP($AE62,products[],MATCH(AF$1,products[#Headers],0),0)</f>
        <v>Delectus Washing Machine</v>
      </c>
      <c r="AG62" s="9" t="str">
        <f>VLOOKUP($AE62,products[],MATCH(AG$1,products[#Headers],0),0)</f>
        <v>Electronics</v>
      </c>
      <c r="AH62" s="9" t="str">
        <f>VLOOKUP($AE62,products[],MATCH(AH$1,products[#Headers],0),0)</f>
        <v>Organic</v>
      </c>
      <c r="AI62" s="9" t="str">
        <f>VLOOKUP($AE62,products[],MATCH(AI$1,products[#Headers],0),0)</f>
        <v>Bobal-Karnik</v>
      </c>
      <c r="AJ62" s="9">
        <f>VLOOKUP($AE62,products[],MATCH(AJ$1,products[#Headers],0),0)</f>
        <v>70761</v>
      </c>
      <c r="AK62" s="9">
        <f>VLOOKUP($AE62,products[],MATCH(AK$1,products[#Headers],0),0)</f>
        <v>5</v>
      </c>
      <c r="AL62" s="9">
        <f>VLOOKUP($AE62,products[],MATCH(AL$1,products[#Headers],0),0)</f>
        <v>647</v>
      </c>
      <c r="AM62" s="9">
        <f>VLOOKUP($AE62,products[],MATCH(AM$1,products[#Headers],0),0)</f>
        <v>12</v>
      </c>
      <c r="AN62" s="9" t="str">
        <f>VLOOKUP($AE62,products[],MATCH(AN$1,products[#Headers],0),0)</f>
        <v>China</v>
      </c>
      <c r="AO62" s="9" t="str">
        <f>VLOOKUP($AE62,products[],MATCH(AO$1,products[#Headers],0),0)</f>
        <v>No</v>
      </c>
      <c r="AP62" s="9">
        <f>VLOOKUP($AE62,products[],MATCH(AP$1,products[#Headers],0),0)</f>
        <v>3.6</v>
      </c>
      <c r="AQ62" s="9">
        <f>VLOOKUP($AE62,products[],MATCH(AQ$1,products[#Headers],0),0)</f>
        <v>45354</v>
      </c>
      <c r="AR62" s="9" t="str">
        <f>VLOOKUP($AE62,products[],MATCH(AR$1,products[#Headers],0),0)</f>
        <v>No</v>
      </c>
      <c r="AS62" s="9">
        <f>VLOOKUP($AE62,products[],MATCH(AS$1,products[#Headers],0),0)</f>
        <v>4942</v>
      </c>
      <c r="AT62" s="9">
        <f>VLOOKUP($AE62,products[],MATCH(AT$1,products[#Headers],0),0)</f>
        <v>32</v>
      </c>
      <c r="AU62" s="9">
        <f t="shared" si="2"/>
        <v>32</v>
      </c>
      <c r="AV62" s="9" t="str">
        <f>IFERROR(VLOOKUP($AU62,stores[],MATCH(AV$1,stores[#Headers],0),0),"")</f>
        <v>S032</v>
      </c>
      <c r="AW62" s="9" t="str">
        <f>IFERROR(VLOOKUP($AU62,stores[],MATCH(AW$1,stores[#Headers],0),0),"")</f>
        <v>Mangat Ltd Mart</v>
      </c>
      <c r="AX62" s="9" t="str">
        <f>IFERROR(VLOOKUP($AU62,stores[],MATCH(AX$1,stores[#Headers],0),0),"")</f>
        <v>Jaipur</v>
      </c>
      <c r="AY62" s="9" t="str">
        <f>IFERROR(VLOOKUP($AU62,stores[],MATCH(AY$1,stores[#Headers],0),0),"")</f>
        <v>Rajasthan</v>
      </c>
      <c r="AZ62" s="9">
        <f>IFERROR(VLOOKUP($AU62,stores[],MATCH(AZ$1,stores[#Headers],0),0),"")</f>
        <v>204380</v>
      </c>
      <c r="BA62" s="9" t="str">
        <f>IFERROR(VLOOKUP($AU62,stores[],MATCH(BA$1,stores[#Headers],0),0),"")</f>
        <v>Sneha Chaudry</v>
      </c>
      <c r="BB62" s="9">
        <f>IFERROR(VLOOKUP($AU62,stores[],MATCH(BB$1,stores[#Headers],0),0),"")</f>
        <v>2002</v>
      </c>
      <c r="BC62" s="9">
        <f>IFERROR(VLOOKUP($AU62,stores[],MATCH(BC$1,stores[#Headers],0),0),"")</f>
        <v>86</v>
      </c>
      <c r="BD62" s="9">
        <f>IFERROR(VLOOKUP($AU62,stores[],MATCH(BD$1,stores[#Headers],0),0),"")</f>
        <v>18582</v>
      </c>
      <c r="BE62" s="9">
        <f>IFERROR(VLOOKUP($AU62,stores[],MATCH(BE$1,stores[#Headers],0),0),"")</f>
        <v>4.0999999999999996</v>
      </c>
      <c r="BF62" s="9" t="str">
        <f>IFERROR(VLOOKUP($AU62,stores[],MATCH(BF$1,stores[#Headers],0),0),"")</f>
        <v>Yes</v>
      </c>
      <c r="BG62" s="9">
        <f>IFERROR(VLOOKUP($AU62,stores[],MATCH(BG$1,stores[#Headers],0),0),"")</f>
        <v>2773</v>
      </c>
      <c r="BH62" s="9" t="str">
        <f>IFERROR(VLOOKUP($AU62,stores[],MATCH(BH$1,stores[#Headers],0),0),"")</f>
        <v>Retail</v>
      </c>
      <c r="BI62" s="9">
        <f>IFERROR(VLOOKUP($AU62,stores[],MATCH(BI$1,stores[#Headers],0),0),"")</f>
        <v>8386384066</v>
      </c>
      <c r="BJ62" s="9" t="str">
        <f>IFERROR(VLOOKUP($AU62,stores[],MATCH(BJ$1,stores[#Headers],0),0),"")</f>
        <v>jmunshi@arya.com</v>
      </c>
    </row>
    <row r="63" spans="1:62" x14ac:dyDescent="0.3">
      <c r="A63" s="9" t="str">
        <v>O1062</v>
      </c>
      <c r="B63" s="9" t="str">
        <v>C008</v>
      </c>
      <c r="C63" s="9" t="str">
        <v>P180</v>
      </c>
      <c r="D63" s="9">
        <v>45566</v>
      </c>
      <c r="E63" s="9">
        <v>5</v>
      </c>
      <c r="F63" s="9">
        <v>31647</v>
      </c>
      <c r="G63" s="9">
        <v>126588</v>
      </c>
      <c r="H63" s="9">
        <v>14</v>
      </c>
      <c r="I63" s="9" t="str">
        <v>Net Banking</v>
      </c>
      <c r="J63" s="9" t="str">
        <v>Delivered</v>
      </c>
      <c r="K63" s="9">
        <v>45862</v>
      </c>
      <c r="L63" s="9" t="str">
        <v>Yes</v>
      </c>
      <c r="M63" s="9">
        <v>272</v>
      </c>
      <c r="N63" s="9" t="str">
        <v>No</v>
      </c>
      <c r="O63" s="9" t="str">
        <v>Yes</v>
      </c>
      <c r="P63" s="9" t="str">
        <f t="shared" si="0"/>
        <v>C008</v>
      </c>
      <c r="Q63" s="9" t="str">
        <f>VLOOKUP($B63,Customers[],MATCH(Q$1,Customers[#Headers],0),0)</f>
        <v>Hamsini Bail</v>
      </c>
      <c r="R63" s="9" t="str">
        <f>VLOOKUP($B63,Customers[],MATCH(R$1,Customers[#Headers],0),0)</f>
        <v>thomasamble@example.org</v>
      </c>
      <c r="S63" s="9">
        <f>VLOOKUP($B63,Customers[],MATCH(S$1,Customers[#Headers],0),0)</f>
        <v>310518347</v>
      </c>
      <c r="T63" s="9" t="str">
        <f>VLOOKUP($B63,Customers[],MATCH(T$1,Customers[#Headers],0),0)</f>
        <v>Hyderabad</v>
      </c>
      <c r="U63" s="9" t="str">
        <f>VLOOKUP($B63,Customers[],MATCH(U$1,Customers[#Headers],0),0)</f>
        <v>Telangana</v>
      </c>
      <c r="V63" s="9">
        <f>VLOOKUP($B63,Customers[],MATCH(V$1,Customers[#Headers],0),0)</f>
        <v>829973</v>
      </c>
      <c r="W63" s="9" t="str">
        <f>VLOOKUP($B63,Customers[],MATCH(W$1,Customers[#Headers],0),0)</f>
        <v>Female</v>
      </c>
      <c r="X63" s="9">
        <f>VLOOKUP($B63,Customers[],MATCH(X$1,Customers[#Headers],0),0)</f>
        <v>33503</v>
      </c>
      <c r="Y63" s="9">
        <f>VLOOKUP($B63,Customers[],MATCH(Y$1,Customers[#Headers],0),0)</f>
        <v>45292</v>
      </c>
      <c r="Z63" s="9" t="str">
        <f>VLOOKUP($B63,Customers[],MATCH(Z$1,Customers[#Headers],0),0)</f>
        <v>Electronics</v>
      </c>
      <c r="AA63" s="9">
        <f>VLOOKUP($B63,Customers[],MATCH(AA$1,Customers[#Headers],0),0)</f>
        <v>3914</v>
      </c>
      <c r="AB63" s="9" t="str">
        <f>VLOOKUP($B63,Customers[],MATCH(AB$1,Customers[#Headers],0),0)</f>
        <v>Single</v>
      </c>
      <c r="AC63" s="9" t="str">
        <f>VLOOKUP($B63,Customers[],MATCH(AC$1,Customers[#Headers],0),0)</f>
        <v>Business</v>
      </c>
      <c r="AD63" s="9">
        <f>VLOOKUP($B63,Customers[],MATCH(AD$1,Customers[#Headers],0),0)</f>
        <v>782952</v>
      </c>
      <c r="AE63" s="9" t="str">
        <f t="shared" si="1"/>
        <v>P180</v>
      </c>
      <c r="AF63" s="9" t="str">
        <f>VLOOKUP($AE63,products[],MATCH(AF$1,products[#Headers],0),0)</f>
        <v>Accusamus TV</v>
      </c>
      <c r="AG63" s="9" t="str">
        <f>VLOOKUP($AE63,products[],MATCH(AG$1,products[#Headers],0),0)</f>
        <v>Grocery</v>
      </c>
      <c r="AH63" s="9" t="str">
        <f>VLOOKUP($AE63,products[],MATCH(AH$1,products[#Headers],0),0)</f>
        <v>Cotton</v>
      </c>
      <c r="AI63" s="9" t="str">
        <f>VLOOKUP($AE63,products[],MATCH(AI$1,products[#Headers],0),0)</f>
        <v>Oza, Dara and Sami</v>
      </c>
      <c r="AJ63" s="9">
        <f>VLOOKUP($AE63,products[],MATCH(AJ$1,products[#Headers],0),0)</f>
        <v>31647</v>
      </c>
      <c r="AK63" s="9">
        <f>VLOOKUP($AE63,products[],MATCH(AK$1,products[#Headers],0),0)</f>
        <v>14</v>
      </c>
      <c r="AL63" s="9">
        <f>VLOOKUP($AE63,products[],MATCH(AL$1,products[#Headers],0),0)</f>
        <v>124</v>
      </c>
      <c r="AM63" s="9">
        <f>VLOOKUP($AE63,products[],MATCH(AM$1,products[#Headers],0),0)</f>
        <v>6</v>
      </c>
      <c r="AN63" s="9" t="str">
        <f>VLOOKUP($AE63,products[],MATCH(AN$1,products[#Headers],0),0)</f>
        <v>China</v>
      </c>
      <c r="AO63" s="9" t="str">
        <f>VLOOKUP($AE63,products[],MATCH(AO$1,products[#Headers],0),0)</f>
        <v>No</v>
      </c>
      <c r="AP63" s="9">
        <f>VLOOKUP($AE63,products[],MATCH(AP$1,products[#Headers],0),0)</f>
        <v>4.0999999999999996</v>
      </c>
      <c r="AQ63" s="9">
        <f>VLOOKUP($AE63,products[],MATCH(AQ$1,products[#Headers],0),0)</f>
        <v>45837</v>
      </c>
      <c r="AR63" s="9" t="str">
        <f>VLOOKUP($AE63,products[],MATCH(AR$1,products[#Headers],0),0)</f>
        <v>No</v>
      </c>
      <c r="AS63" s="9">
        <f>VLOOKUP($AE63,products[],MATCH(AS$1,products[#Headers],0),0)</f>
        <v>2030</v>
      </c>
      <c r="AT63" s="9">
        <f>VLOOKUP($AE63,products[],MATCH(AT$1,products[#Headers],0),0)</f>
        <v>52</v>
      </c>
      <c r="AU63" s="9">
        <f t="shared" si="2"/>
        <v>52</v>
      </c>
      <c r="AV63" s="9" t="str">
        <f>IFERROR(VLOOKUP($AU63,stores[],MATCH(AV$1,stores[#Headers],0),0),"")</f>
        <v>S052</v>
      </c>
      <c r="AW63" s="9" t="str">
        <f>IFERROR(VLOOKUP($AU63,stores[],MATCH(AW$1,stores[#Headers],0),0),"")</f>
        <v>Gokhale Group Mart</v>
      </c>
      <c r="AX63" s="9" t="str">
        <f>IFERROR(VLOOKUP($AU63,stores[],MATCH(AX$1,stores[#Headers],0),0),"")</f>
        <v>Lucknow</v>
      </c>
      <c r="AY63" s="9" t="str">
        <f>IFERROR(VLOOKUP($AU63,stores[],MATCH(AY$1,stores[#Headers],0),0),"")</f>
        <v>Uttar Pradesh</v>
      </c>
      <c r="AZ63" s="9">
        <f>IFERROR(VLOOKUP($AU63,stores[],MATCH(AZ$1,stores[#Headers],0),0),"")</f>
        <v>539423</v>
      </c>
      <c r="BA63" s="9" t="str">
        <f>IFERROR(VLOOKUP($AU63,stores[],MATCH(BA$1,stores[#Headers],0),0),"")</f>
        <v>Ryan Keer</v>
      </c>
      <c r="BB63" s="9">
        <f>IFERROR(VLOOKUP($AU63,stores[],MATCH(BB$1,stores[#Headers],0),0),"")</f>
        <v>2018</v>
      </c>
      <c r="BC63" s="9">
        <f>IFERROR(VLOOKUP($AU63,stores[],MATCH(BC$1,stores[#Headers],0),0),"")</f>
        <v>12</v>
      </c>
      <c r="BD63" s="9">
        <f>IFERROR(VLOOKUP($AU63,stores[],MATCH(BD$1,stores[#Headers],0),0),"")</f>
        <v>15253</v>
      </c>
      <c r="BE63" s="9">
        <f>IFERROR(VLOOKUP($AU63,stores[],MATCH(BE$1,stores[#Headers],0),0),"")</f>
        <v>4.3</v>
      </c>
      <c r="BF63" s="9" t="str">
        <f>IFERROR(VLOOKUP($AU63,stores[],MATCH(BF$1,stores[#Headers],0),0),"")</f>
        <v>Yes</v>
      </c>
      <c r="BG63" s="9">
        <f>IFERROR(VLOOKUP($AU63,stores[],MATCH(BG$1,stores[#Headers],0),0),"")</f>
        <v>2439</v>
      </c>
      <c r="BH63" s="9" t="str">
        <f>IFERROR(VLOOKUP($AU63,stores[],MATCH(BH$1,stores[#Headers],0),0),"")</f>
        <v>Franchise</v>
      </c>
      <c r="BI63" s="9">
        <f>IFERROR(VLOOKUP($AU63,stores[],MATCH(BI$1,stores[#Headers],0),0),"")</f>
        <v>3433339521</v>
      </c>
      <c r="BJ63" s="9" t="str">
        <f>IFERROR(VLOOKUP($AU63,stores[],MATCH(BJ$1,stores[#Headers],0),0),"")</f>
        <v>brarwaida@ahuja.com</v>
      </c>
    </row>
    <row r="64" spans="1:62" x14ac:dyDescent="0.3">
      <c r="A64" s="9" t="str">
        <v>O1063</v>
      </c>
      <c r="B64" s="9" t="str">
        <v>C003</v>
      </c>
      <c r="C64" s="9" t="str">
        <v>P168</v>
      </c>
      <c r="D64" s="9">
        <v>45707</v>
      </c>
      <c r="E64" s="9">
        <v>3</v>
      </c>
      <c r="F64" s="9">
        <v>7363</v>
      </c>
      <c r="G64" s="9">
        <v>36815</v>
      </c>
      <c r="H64" s="9">
        <v>30</v>
      </c>
      <c r="I64" s="9" t="str">
        <v>UPI</v>
      </c>
      <c r="J64" s="9" t="str">
        <v>Delivered</v>
      </c>
      <c r="K64" s="9">
        <v>45862</v>
      </c>
      <c r="L64" s="9" t="str">
        <v>No</v>
      </c>
      <c r="M64" s="9">
        <v>412</v>
      </c>
      <c r="N64" s="9" t="str">
        <v>Yes</v>
      </c>
      <c r="O64" s="9" t="str">
        <v>Yes</v>
      </c>
      <c r="P64" s="9" t="str">
        <f t="shared" si="0"/>
        <v>C003</v>
      </c>
      <c r="Q64" s="9" t="str">
        <f>VLOOKUP($B64,Customers[],MATCH(Q$1,Customers[#Headers],0),0)</f>
        <v>Chakradev Kari</v>
      </c>
      <c r="R64" s="9" t="str">
        <f>VLOOKUP($B64,Customers[],MATCH(R$1,Customers[#Headers],0),0)</f>
        <v>fariq31@example.com</v>
      </c>
      <c r="S64" s="9">
        <f>VLOOKUP($B64,Customers[],MATCH(S$1,Customers[#Headers],0),0)</f>
        <v>7525534192</v>
      </c>
      <c r="T64" s="9" t="str">
        <f>VLOOKUP($B64,Customers[],MATCH(T$1,Customers[#Headers],0),0)</f>
        <v>Hyderabad</v>
      </c>
      <c r="U64" s="9" t="str">
        <f>VLOOKUP($B64,Customers[],MATCH(U$1,Customers[#Headers],0),0)</f>
        <v>Telangana</v>
      </c>
      <c r="V64" s="9">
        <f>VLOOKUP($B64,Customers[],MATCH(V$1,Customers[#Headers],0),0)</f>
        <v>276483</v>
      </c>
      <c r="W64" s="9" t="str">
        <f>VLOOKUP($B64,Customers[],MATCH(W$1,Customers[#Headers],0),0)</f>
        <v>Male</v>
      </c>
      <c r="X64" s="9">
        <f>VLOOKUP($B64,Customers[],MATCH(X$1,Customers[#Headers],0),0)</f>
        <v>38764</v>
      </c>
      <c r="Y64" s="9">
        <f>VLOOKUP($B64,Customers[],MATCH(Y$1,Customers[#Headers],0),0)</f>
        <v>45035</v>
      </c>
      <c r="Z64" s="9" t="str">
        <f>VLOOKUP($B64,Customers[],MATCH(Z$1,Customers[#Headers],0),0)</f>
        <v>Home Appliance</v>
      </c>
      <c r="AA64" s="9">
        <f>VLOOKUP($B64,Customers[],MATCH(AA$1,Customers[#Headers],0),0)</f>
        <v>9028</v>
      </c>
      <c r="AB64" s="9" t="str">
        <f>VLOOKUP($B64,Customers[],MATCH(AB$1,Customers[#Headers],0),0)</f>
        <v>Married</v>
      </c>
      <c r="AC64" s="9" t="str">
        <f>VLOOKUP($B64,Customers[],MATCH(AC$1,Customers[#Headers],0),0)</f>
        <v>Doctor</v>
      </c>
      <c r="AD64" s="9">
        <f>VLOOKUP($B64,Customers[],MATCH(AD$1,Customers[#Headers],0),0)</f>
        <v>1142059</v>
      </c>
      <c r="AE64" s="9" t="str">
        <f t="shared" si="1"/>
        <v>P168</v>
      </c>
      <c r="AF64" s="9" t="str">
        <f>VLOOKUP($AE64,products[],MATCH(AF$1,products[#Headers],0),0)</f>
        <v>Tempora Laptop</v>
      </c>
      <c r="AG64" s="9" t="str">
        <f>VLOOKUP($AE64,products[],MATCH(AG$1,products[#Headers],0),0)</f>
        <v>Fashion</v>
      </c>
      <c r="AH64" s="9" t="str">
        <f>VLOOKUP($AE64,products[],MATCH(AH$1,products[#Headers],0),0)</f>
        <v>Organic</v>
      </c>
      <c r="AI64" s="9" t="str">
        <f>VLOOKUP($AE64,products[],MATCH(AI$1,products[#Headers],0),0)</f>
        <v>Parmar, Bhatnagar and Warrior</v>
      </c>
      <c r="AJ64" s="9">
        <f>VLOOKUP($AE64,products[],MATCH(AJ$1,products[#Headers],0),0)</f>
        <v>7363</v>
      </c>
      <c r="AK64" s="9">
        <f>VLOOKUP($AE64,products[],MATCH(AK$1,products[#Headers],0),0)</f>
        <v>30</v>
      </c>
      <c r="AL64" s="9">
        <f>VLOOKUP($AE64,products[],MATCH(AL$1,products[#Headers],0),0)</f>
        <v>646</v>
      </c>
      <c r="AM64" s="9">
        <f>VLOOKUP($AE64,products[],MATCH(AM$1,products[#Headers],0),0)</f>
        <v>24</v>
      </c>
      <c r="AN64" s="9" t="str">
        <f>VLOOKUP($AE64,products[],MATCH(AN$1,products[#Headers],0),0)</f>
        <v>India</v>
      </c>
      <c r="AO64" s="9" t="str">
        <f>VLOOKUP($AE64,products[],MATCH(AO$1,products[#Headers],0),0)</f>
        <v>No</v>
      </c>
      <c r="AP64" s="9">
        <f>VLOOKUP($AE64,products[],MATCH(AP$1,products[#Headers],0),0)</f>
        <v>2.7</v>
      </c>
      <c r="AQ64" s="9">
        <f>VLOOKUP($AE64,products[],MATCH(AQ$1,products[#Headers],0),0)</f>
        <v>45376</v>
      </c>
      <c r="AR64" s="9" t="str">
        <f>VLOOKUP($AE64,products[],MATCH(AR$1,products[#Headers],0),0)</f>
        <v>No</v>
      </c>
      <c r="AS64" s="9">
        <f>VLOOKUP($AE64,products[],MATCH(AS$1,products[#Headers],0),0)</f>
        <v>5656</v>
      </c>
      <c r="AT64" s="9">
        <f>VLOOKUP($AE64,products[],MATCH(AT$1,products[#Headers],0),0)</f>
        <v>143</v>
      </c>
      <c r="AU64" s="9">
        <f t="shared" si="2"/>
        <v>143</v>
      </c>
      <c r="AV64" s="9" t="str">
        <f>IFERROR(VLOOKUP($AU64,stores[],MATCH(AV$1,stores[#Headers],0),0),"")</f>
        <v/>
      </c>
      <c r="AW64" s="9" t="str">
        <f>IFERROR(VLOOKUP($AU64,stores[],MATCH(AW$1,stores[#Headers],0),0),"")</f>
        <v/>
      </c>
      <c r="AX64" s="9" t="str">
        <f>IFERROR(VLOOKUP($AU64,stores[],MATCH(AX$1,stores[#Headers],0),0),"")</f>
        <v/>
      </c>
      <c r="AY64" s="9" t="str">
        <f>IFERROR(VLOOKUP($AU64,stores[],MATCH(AY$1,stores[#Headers],0),0),"")</f>
        <v/>
      </c>
      <c r="AZ64" s="9" t="str">
        <f>IFERROR(VLOOKUP($AU64,stores[],MATCH(AZ$1,stores[#Headers],0),0),"")</f>
        <v/>
      </c>
      <c r="BA64" s="9" t="str">
        <f>IFERROR(VLOOKUP($AU64,stores[],MATCH(BA$1,stores[#Headers],0),0),"")</f>
        <v/>
      </c>
      <c r="BB64" s="9" t="str">
        <f>IFERROR(VLOOKUP($AU64,stores[],MATCH(BB$1,stores[#Headers],0),0),"")</f>
        <v/>
      </c>
      <c r="BC64" s="9" t="str">
        <f>IFERROR(VLOOKUP($AU64,stores[],MATCH(BC$1,stores[#Headers],0),0),"")</f>
        <v/>
      </c>
      <c r="BD64" s="9" t="str">
        <f>IFERROR(VLOOKUP($AU64,stores[],MATCH(BD$1,stores[#Headers],0),0),"")</f>
        <v/>
      </c>
      <c r="BE64" s="9" t="str">
        <f>IFERROR(VLOOKUP($AU64,stores[],MATCH(BE$1,stores[#Headers],0),0),"")</f>
        <v/>
      </c>
      <c r="BF64" s="9" t="str">
        <f>IFERROR(VLOOKUP($AU64,stores[],MATCH(BF$1,stores[#Headers],0),0),"")</f>
        <v/>
      </c>
      <c r="BG64" s="9" t="str">
        <f>IFERROR(VLOOKUP($AU64,stores[],MATCH(BG$1,stores[#Headers],0),0),"")</f>
        <v/>
      </c>
      <c r="BH64" s="9" t="str">
        <f>IFERROR(VLOOKUP($AU64,stores[],MATCH(BH$1,stores[#Headers],0),0),"")</f>
        <v/>
      </c>
      <c r="BI64" s="9" t="str">
        <f>IFERROR(VLOOKUP($AU64,stores[],MATCH(BI$1,stores[#Headers],0),0),"")</f>
        <v/>
      </c>
      <c r="BJ64" s="9" t="str">
        <f>IFERROR(VLOOKUP($AU64,stores[],MATCH(BJ$1,stores[#Headers],0),0),"")</f>
        <v/>
      </c>
    </row>
    <row r="65" spans="1:62" x14ac:dyDescent="0.3">
      <c r="A65" s="9" t="str">
        <v>O1064</v>
      </c>
      <c r="B65" s="9" t="str">
        <v>C013</v>
      </c>
      <c r="C65" s="9" t="str">
        <v>P168</v>
      </c>
      <c r="D65" s="9">
        <v>45776</v>
      </c>
      <c r="E65" s="9">
        <v>2</v>
      </c>
      <c r="F65" s="9">
        <v>7363</v>
      </c>
      <c r="G65" s="9">
        <v>14726</v>
      </c>
      <c r="H65" s="9">
        <v>30</v>
      </c>
      <c r="I65" s="9" t="str">
        <v>Debit Card</v>
      </c>
      <c r="J65" s="9" t="str">
        <v>Pending</v>
      </c>
      <c r="K65" s="9">
        <v>45860</v>
      </c>
      <c r="L65" s="9" t="str">
        <v>No</v>
      </c>
      <c r="M65" s="9">
        <v>136</v>
      </c>
      <c r="N65" s="9" t="str">
        <v>No</v>
      </c>
      <c r="O65" s="9" t="str">
        <v>Yes</v>
      </c>
      <c r="P65" s="9" t="str">
        <f t="shared" si="0"/>
        <v>C013</v>
      </c>
      <c r="Q65" s="9" t="str">
        <f>VLOOKUP($B65,Customers[],MATCH(Q$1,Customers[#Headers],0),0)</f>
        <v>Raksha Mittal</v>
      </c>
      <c r="R65" s="9" t="str">
        <f>VLOOKUP($B65,Customers[],MATCH(R$1,Customers[#Headers],0),0)</f>
        <v>mistryhemang@example.org</v>
      </c>
      <c r="S65" s="9">
        <f>VLOOKUP($B65,Customers[],MATCH(S$1,Customers[#Headers],0),0)</f>
        <v>1182449353</v>
      </c>
      <c r="T65" s="9" t="str">
        <f>VLOOKUP($B65,Customers[],MATCH(T$1,Customers[#Headers],0),0)</f>
        <v>Kolkata</v>
      </c>
      <c r="U65" s="9" t="str">
        <f>VLOOKUP($B65,Customers[],MATCH(U$1,Customers[#Headers],0),0)</f>
        <v>West Bengal</v>
      </c>
      <c r="V65" s="9">
        <f>VLOOKUP($B65,Customers[],MATCH(V$1,Customers[#Headers],0),0)</f>
        <v>874016</v>
      </c>
      <c r="W65" s="9" t="str">
        <f>VLOOKUP($B65,Customers[],MATCH(W$1,Customers[#Headers],0),0)</f>
        <v>Male</v>
      </c>
      <c r="X65" s="9">
        <f>VLOOKUP($B65,Customers[],MATCH(X$1,Customers[#Headers],0),0)</f>
        <v>28624</v>
      </c>
      <c r="Y65" s="9">
        <f>VLOOKUP($B65,Customers[],MATCH(Y$1,Customers[#Headers],0),0)</f>
        <v>44164</v>
      </c>
      <c r="Z65" s="9" t="str">
        <f>VLOOKUP($B65,Customers[],MATCH(Z$1,Customers[#Headers],0),0)</f>
        <v>Grocery</v>
      </c>
      <c r="AA65" s="9">
        <f>VLOOKUP($B65,Customers[],MATCH(AA$1,Customers[#Headers],0),0)</f>
        <v>6582</v>
      </c>
      <c r="AB65" s="9" t="str">
        <f>VLOOKUP($B65,Customers[],MATCH(AB$1,Customers[#Headers],0),0)</f>
        <v>Married</v>
      </c>
      <c r="AC65" s="9" t="str">
        <f>VLOOKUP($B65,Customers[],MATCH(AC$1,Customers[#Headers],0),0)</f>
        <v>Doctor</v>
      </c>
      <c r="AD65" s="9">
        <f>VLOOKUP($B65,Customers[],MATCH(AD$1,Customers[#Headers],0),0)</f>
        <v>755493</v>
      </c>
      <c r="AE65" s="9" t="str">
        <f t="shared" si="1"/>
        <v>P168</v>
      </c>
      <c r="AF65" s="9" t="str">
        <f>VLOOKUP($AE65,products[],MATCH(AF$1,products[#Headers],0),0)</f>
        <v>Tempora Laptop</v>
      </c>
      <c r="AG65" s="9" t="str">
        <f>VLOOKUP($AE65,products[],MATCH(AG$1,products[#Headers],0),0)</f>
        <v>Fashion</v>
      </c>
      <c r="AH65" s="9" t="str">
        <f>VLOOKUP($AE65,products[],MATCH(AH$1,products[#Headers],0),0)</f>
        <v>Organic</v>
      </c>
      <c r="AI65" s="9" t="str">
        <f>VLOOKUP($AE65,products[],MATCH(AI$1,products[#Headers],0),0)</f>
        <v>Parmar, Bhatnagar and Warrior</v>
      </c>
      <c r="AJ65" s="9">
        <f>VLOOKUP($AE65,products[],MATCH(AJ$1,products[#Headers],0),0)</f>
        <v>7363</v>
      </c>
      <c r="AK65" s="9">
        <f>VLOOKUP($AE65,products[],MATCH(AK$1,products[#Headers],0),0)</f>
        <v>30</v>
      </c>
      <c r="AL65" s="9">
        <f>VLOOKUP($AE65,products[],MATCH(AL$1,products[#Headers],0),0)</f>
        <v>646</v>
      </c>
      <c r="AM65" s="9">
        <f>VLOOKUP($AE65,products[],MATCH(AM$1,products[#Headers],0),0)</f>
        <v>24</v>
      </c>
      <c r="AN65" s="9" t="str">
        <f>VLOOKUP($AE65,products[],MATCH(AN$1,products[#Headers],0),0)</f>
        <v>India</v>
      </c>
      <c r="AO65" s="9" t="str">
        <f>VLOOKUP($AE65,products[],MATCH(AO$1,products[#Headers],0),0)</f>
        <v>No</v>
      </c>
      <c r="AP65" s="9">
        <f>VLOOKUP($AE65,products[],MATCH(AP$1,products[#Headers],0),0)</f>
        <v>2.7</v>
      </c>
      <c r="AQ65" s="9">
        <f>VLOOKUP($AE65,products[],MATCH(AQ$1,products[#Headers],0),0)</f>
        <v>45376</v>
      </c>
      <c r="AR65" s="9" t="str">
        <f>VLOOKUP($AE65,products[],MATCH(AR$1,products[#Headers],0),0)</f>
        <v>No</v>
      </c>
      <c r="AS65" s="9">
        <f>VLOOKUP($AE65,products[],MATCH(AS$1,products[#Headers],0),0)</f>
        <v>5656</v>
      </c>
      <c r="AT65" s="9">
        <f>VLOOKUP($AE65,products[],MATCH(AT$1,products[#Headers],0),0)</f>
        <v>143</v>
      </c>
      <c r="AU65" s="9">
        <f t="shared" si="2"/>
        <v>143</v>
      </c>
      <c r="AV65" s="9" t="str">
        <f>IFERROR(VLOOKUP($AU65,stores[],MATCH(AV$1,stores[#Headers],0),0),"")</f>
        <v/>
      </c>
      <c r="AW65" s="9" t="str">
        <f>IFERROR(VLOOKUP($AU65,stores[],MATCH(AW$1,stores[#Headers],0),0),"")</f>
        <v/>
      </c>
      <c r="AX65" s="9" t="str">
        <f>IFERROR(VLOOKUP($AU65,stores[],MATCH(AX$1,stores[#Headers],0),0),"")</f>
        <v/>
      </c>
      <c r="AY65" s="9" t="str">
        <f>IFERROR(VLOOKUP($AU65,stores[],MATCH(AY$1,stores[#Headers],0),0),"")</f>
        <v/>
      </c>
      <c r="AZ65" s="9" t="str">
        <f>IFERROR(VLOOKUP($AU65,stores[],MATCH(AZ$1,stores[#Headers],0),0),"")</f>
        <v/>
      </c>
      <c r="BA65" s="9" t="str">
        <f>IFERROR(VLOOKUP($AU65,stores[],MATCH(BA$1,stores[#Headers],0),0),"")</f>
        <v/>
      </c>
      <c r="BB65" s="9" t="str">
        <f>IFERROR(VLOOKUP($AU65,stores[],MATCH(BB$1,stores[#Headers],0),0),"")</f>
        <v/>
      </c>
      <c r="BC65" s="9" t="str">
        <f>IFERROR(VLOOKUP($AU65,stores[],MATCH(BC$1,stores[#Headers],0),0),"")</f>
        <v/>
      </c>
      <c r="BD65" s="9" t="str">
        <f>IFERROR(VLOOKUP($AU65,stores[],MATCH(BD$1,stores[#Headers],0),0),"")</f>
        <v/>
      </c>
      <c r="BE65" s="9" t="str">
        <f>IFERROR(VLOOKUP($AU65,stores[],MATCH(BE$1,stores[#Headers],0),0),"")</f>
        <v/>
      </c>
      <c r="BF65" s="9" t="str">
        <f>IFERROR(VLOOKUP($AU65,stores[],MATCH(BF$1,stores[#Headers],0),0),"")</f>
        <v/>
      </c>
      <c r="BG65" s="9" t="str">
        <f>IFERROR(VLOOKUP($AU65,stores[],MATCH(BG$1,stores[#Headers],0),0),"")</f>
        <v/>
      </c>
      <c r="BH65" s="9" t="str">
        <f>IFERROR(VLOOKUP($AU65,stores[],MATCH(BH$1,stores[#Headers],0),0),"")</f>
        <v/>
      </c>
      <c r="BI65" s="9" t="str">
        <f>IFERROR(VLOOKUP($AU65,stores[],MATCH(BI$1,stores[#Headers],0),0),"")</f>
        <v/>
      </c>
      <c r="BJ65" s="9" t="str">
        <f>IFERROR(VLOOKUP($AU65,stores[],MATCH(BJ$1,stores[#Headers],0),0),"")</f>
        <v/>
      </c>
    </row>
    <row r="66" spans="1:62" x14ac:dyDescent="0.3">
      <c r="A66" s="9" t="str">
        <v>O1065</v>
      </c>
      <c r="B66" s="9" t="str">
        <v>C048</v>
      </c>
      <c r="C66" s="9" t="str">
        <v>P152</v>
      </c>
      <c r="D66" s="9">
        <v>45669</v>
      </c>
      <c r="E66" s="9">
        <v>4</v>
      </c>
      <c r="F66" s="9">
        <v>92604</v>
      </c>
      <c r="G66" s="9">
        <v>463020</v>
      </c>
      <c r="H66" s="9">
        <v>29</v>
      </c>
      <c r="I66" s="9" t="str">
        <v>Debit Card</v>
      </c>
      <c r="J66" s="9" t="str">
        <v>Shipped</v>
      </c>
      <c r="K66" s="9">
        <v>45863</v>
      </c>
      <c r="L66" s="9" t="str">
        <v>No</v>
      </c>
      <c r="M66" s="9">
        <v>350</v>
      </c>
      <c r="N66" s="9" t="str">
        <v>Yes</v>
      </c>
      <c r="O66" s="9" t="str">
        <v>Yes</v>
      </c>
      <c r="P66" s="9" t="str">
        <f t="shared" si="0"/>
        <v>C048</v>
      </c>
      <c r="Q66" s="9" t="str">
        <f>VLOOKUP($B66,Customers[],MATCH(Q$1,Customers[#Headers],0),0)</f>
        <v>Sudiksha Tiwari</v>
      </c>
      <c r="R66" s="9" t="str">
        <f>VLOOKUP($B66,Customers[],MATCH(R$1,Customers[#Headers],0),0)</f>
        <v>ychaudhary@example.net</v>
      </c>
      <c r="S66" s="9">
        <f>VLOOKUP($B66,Customers[],MATCH(S$1,Customers[#Headers],0),0)</f>
        <v>918367365766</v>
      </c>
      <c r="T66" s="9" t="str">
        <f>VLOOKUP($B66,Customers[],MATCH(T$1,Customers[#Headers],0),0)</f>
        <v>Chennai</v>
      </c>
      <c r="U66" s="9" t="str">
        <f>VLOOKUP($B66,Customers[],MATCH(U$1,Customers[#Headers],0),0)</f>
        <v>Tamil Nadu</v>
      </c>
      <c r="V66" s="9">
        <f>VLOOKUP($B66,Customers[],MATCH(V$1,Customers[#Headers],0),0)</f>
        <v>565452</v>
      </c>
      <c r="W66" s="9" t="str">
        <f>VLOOKUP($B66,Customers[],MATCH(W$1,Customers[#Headers],0),0)</f>
        <v>Female</v>
      </c>
      <c r="X66" s="9">
        <f>VLOOKUP($B66,Customers[],MATCH(X$1,Customers[#Headers],0),0)</f>
        <v>38819</v>
      </c>
      <c r="Y66" s="9">
        <f>VLOOKUP($B66,Customers[],MATCH(Y$1,Customers[#Headers],0),0)</f>
        <v>45501</v>
      </c>
      <c r="Z66" s="9" t="str">
        <f>VLOOKUP($B66,Customers[],MATCH(Z$1,Customers[#Headers],0),0)</f>
        <v>Fashion</v>
      </c>
      <c r="AA66" s="9">
        <f>VLOOKUP($B66,Customers[],MATCH(AA$1,Customers[#Headers],0),0)</f>
        <v>932</v>
      </c>
      <c r="AB66" s="9" t="str">
        <f>VLOOKUP($B66,Customers[],MATCH(AB$1,Customers[#Headers],0),0)</f>
        <v>Single</v>
      </c>
      <c r="AC66" s="9" t="str">
        <f>VLOOKUP($B66,Customers[],MATCH(AC$1,Customers[#Headers],0),0)</f>
        <v>Business</v>
      </c>
      <c r="AD66" s="9">
        <f>VLOOKUP($B66,Customers[],MATCH(AD$1,Customers[#Headers],0),0)</f>
        <v>1939269</v>
      </c>
      <c r="AE66" s="9" t="str">
        <f t="shared" si="1"/>
        <v>P152</v>
      </c>
      <c r="AF66" s="9" t="str">
        <f>VLOOKUP($AE66,products[],MATCH(AF$1,products[#Headers],0),0)</f>
        <v>Rem Shirt</v>
      </c>
      <c r="AG66" s="9" t="str">
        <f>VLOOKUP($AE66,products[],MATCH(AG$1,products[#Headers],0),0)</f>
        <v>Electronics</v>
      </c>
      <c r="AH66" s="9" t="str">
        <f>VLOOKUP($AE66,products[],MATCH(AH$1,products[#Headers],0),0)</f>
        <v>Cotton</v>
      </c>
      <c r="AI66" s="9" t="str">
        <f>VLOOKUP($AE66,products[],MATCH(AI$1,products[#Headers],0),0)</f>
        <v>Loyal PLC</v>
      </c>
      <c r="AJ66" s="9">
        <f>VLOOKUP($AE66,products[],MATCH(AJ$1,products[#Headers],0),0)</f>
        <v>92604</v>
      </c>
      <c r="AK66" s="9">
        <f>VLOOKUP($AE66,products[],MATCH(AK$1,products[#Headers],0),0)</f>
        <v>29</v>
      </c>
      <c r="AL66" s="9">
        <f>VLOOKUP($AE66,products[],MATCH(AL$1,products[#Headers],0),0)</f>
        <v>316</v>
      </c>
      <c r="AM66" s="9">
        <f>VLOOKUP($AE66,products[],MATCH(AM$1,products[#Headers],0),0)</f>
        <v>24</v>
      </c>
      <c r="AN66" s="9" t="str">
        <f>VLOOKUP($AE66,products[],MATCH(AN$1,products[#Headers],0),0)</f>
        <v>Vietnam</v>
      </c>
      <c r="AO66" s="9" t="str">
        <f>VLOOKUP($AE66,products[],MATCH(AO$1,products[#Headers],0),0)</f>
        <v>Yes</v>
      </c>
      <c r="AP66" s="9">
        <f>VLOOKUP($AE66,products[],MATCH(AP$1,products[#Headers],0),0)</f>
        <v>3</v>
      </c>
      <c r="AQ66" s="9">
        <f>VLOOKUP($AE66,products[],MATCH(AQ$1,products[#Headers],0),0)</f>
        <v>45328</v>
      </c>
      <c r="AR66" s="9" t="str">
        <f>VLOOKUP($AE66,products[],MATCH(AR$1,products[#Headers],0),0)</f>
        <v>Yes</v>
      </c>
      <c r="AS66" s="9">
        <f>VLOOKUP($AE66,products[],MATCH(AS$1,products[#Headers],0),0)</f>
        <v>7567</v>
      </c>
      <c r="AT66" s="9">
        <f>VLOOKUP($AE66,products[],MATCH(AT$1,products[#Headers],0),0)</f>
        <v>35</v>
      </c>
      <c r="AU66" s="9">
        <f t="shared" si="2"/>
        <v>35</v>
      </c>
      <c r="AV66" s="9" t="str">
        <f>IFERROR(VLOOKUP($AU66,stores[],MATCH(AV$1,stores[#Headers],0),0),"")</f>
        <v>S035</v>
      </c>
      <c r="AW66" s="9" t="str">
        <f>IFERROR(VLOOKUP($AU66,stores[],MATCH(AW$1,stores[#Headers],0),0),"")</f>
        <v>Wali, Soman and Andra Mart</v>
      </c>
      <c r="AX66" s="9" t="str">
        <f>IFERROR(VLOOKUP($AU66,stores[],MATCH(AX$1,stores[#Headers],0),0),"")</f>
        <v>Hyderabad</v>
      </c>
      <c r="AY66" s="9" t="str">
        <f>IFERROR(VLOOKUP($AU66,stores[],MATCH(AY$1,stores[#Headers],0),0),"")</f>
        <v>Telangana</v>
      </c>
      <c r="AZ66" s="9">
        <f>IFERROR(VLOOKUP($AU66,stores[],MATCH(AZ$1,stores[#Headers],0),0),"")</f>
        <v>573993</v>
      </c>
      <c r="BA66" s="9" t="str">
        <f>IFERROR(VLOOKUP($AU66,stores[],MATCH(BA$1,stores[#Headers],0),0),"")</f>
        <v>Ekani Raj</v>
      </c>
      <c r="BB66" s="9">
        <f>IFERROR(VLOOKUP($AU66,stores[],MATCH(BB$1,stores[#Headers],0),0),"")</f>
        <v>2002</v>
      </c>
      <c r="BC66" s="9">
        <f>IFERROR(VLOOKUP($AU66,stores[],MATCH(BC$1,stores[#Headers],0),0),"")</f>
        <v>60</v>
      </c>
      <c r="BD66" s="9">
        <f>IFERROR(VLOOKUP($AU66,stores[],MATCH(BD$1,stores[#Headers],0),0),"")</f>
        <v>4800</v>
      </c>
      <c r="BE66" s="9">
        <f>IFERROR(VLOOKUP($AU66,stores[],MATCH(BE$1,stores[#Headers],0),0),"")</f>
        <v>3.9</v>
      </c>
      <c r="BF66" s="9" t="str">
        <f>IFERROR(VLOOKUP($AU66,stores[],MATCH(BF$1,stores[#Headers],0),0),"")</f>
        <v>Yes</v>
      </c>
      <c r="BG66" s="9">
        <f>IFERROR(VLOOKUP($AU66,stores[],MATCH(BG$1,stores[#Headers],0),0),"")</f>
        <v>3033</v>
      </c>
      <c r="BH66" s="9" t="str">
        <f>IFERROR(VLOOKUP($AU66,stores[],MATCH(BH$1,stores[#Headers],0),0),"")</f>
        <v>Outlet</v>
      </c>
      <c r="BI66" s="9">
        <f>IFERROR(VLOOKUP($AU66,stores[],MATCH(BI$1,stores[#Headers],0),0),"")</f>
        <v>916484085887</v>
      </c>
      <c r="BJ66" s="9" t="str">
        <f>IFERROR(VLOOKUP($AU66,stores[],MATCH(BJ$1,stores[#Headers],0),0),"")</f>
        <v>sbassi@hans.com</v>
      </c>
    </row>
    <row r="67" spans="1:62" x14ac:dyDescent="0.3">
      <c r="A67" s="9" t="str">
        <v>O1066</v>
      </c>
      <c r="B67" s="9" t="str">
        <v>C012</v>
      </c>
      <c r="C67" s="9" t="str">
        <v>P152</v>
      </c>
      <c r="D67" s="9">
        <v>45718</v>
      </c>
      <c r="E67" s="9">
        <v>4</v>
      </c>
      <c r="F67" s="9">
        <v>92604</v>
      </c>
      <c r="G67" s="9">
        <v>370416</v>
      </c>
      <c r="H67" s="9">
        <v>29</v>
      </c>
      <c r="I67" s="9" t="str">
        <v>Cash on Delivery</v>
      </c>
      <c r="J67" s="9" t="str">
        <v>Cancelled</v>
      </c>
      <c r="K67" s="9">
        <v>45866</v>
      </c>
      <c r="L67" s="9" t="str">
        <v>Yes</v>
      </c>
      <c r="M67" s="9">
        <v>326</v>
      </c>
      <c r="N67" s="9" t="str">
        <v>Yes</v>
      </c>
      <c r="O67" s="9" t="str">
        <v>Yes</v>
      </c>
      <c r="P67" s="9" t="str">
        <f t="shared" ref="P67:P101" si="3">B67</f>
        <v>C012</v>
      </c>
      <c r="Q67" s="9" t="str">
        <f>VLOOKUP($B67,Customers[],MATCH(Q$1,Customers[#Headers],0),0)</f>
        <v>Advika Jayaraman</v>
      </c>
      <c r="R67" s="9" t="str">
        <f>VLOOKUP($B67,Customers[],MATCH(R$1,Customers[#Headers],0),0)</f>
        <v>william46@example.org</v>
      </c>
      <c r="S67" s="9">
        <f>VLOOKUP($B67,Customers[],MATCH(S$1,Customers[#Headers],0),0)</f>
        <v>4751079911</v>
      </c>
      <c r="T67" s="9" t="str">
        <f>VLOOKUP($B67,Customers[],MATCH(T$1,Customers[#Headers],0),0)</f>
        <v>Delhi</v>
      </c>
      <c r="U67" s="9" t="str">
        <f>VLOOKUP($B67,Customers[],MATCH(U$1,Customers[#Headers],0),0)</f>
        <v>Delhi</v>
      </c>
      <c r="V67" s="9">
        <f>VLOOKUP($B67,Customers[],MATCH(V$1,Customers[#Headers],0),0)</f>
        <v>842513</v>
      </c>
      <c r="W67" s="9" t="str">
        <f>VLOOKUP($B67,Customers[],MATCH(W$1,Customers[#Headers],0),0)</f>
        <v>Female</v>
      </c>
      <c r="X67" s="9">
        <f>VLOOKUP($B67,Customers[],MATCH(X$1,Customers[#Headers],0),0)</f>
        <v>30932</v>
      </c>
      <c r="Y67" s="9">
        <f>VLOOKUP($B67,Customers[],MATCH(Y$1,Customers[#Headers],0),0)</f>
        <v>44913</v>
      </c>
      <c r="Z67" s="9" t="str">
        <f>VLOOKUP($B67,Customers[],MATCH(Z$1,Customers[#Headers],0),0)</f>
        <v>Grocery</v>
      </c>
      <c r="AA67" s="9">
        <f>VLOOKUP($B67,Customers[],MATCH(AA$1,Customers[#Headers],0),0)</f>
        <v>4486</v>
      </c>
      <c r="AB67" s="9" t="str">
        <f>VLOOKUP($B67,Customers[],MATCH(AB$1,Customers[#Headers],0),0)</f>
        <v>Single</v>
      </c>
      <c r="AC67" s="9" t="str">
        <f>VLOOKUP($B67,Customers[],MATCH(AC$1,Customers[#Headers],0),0)</f>
        <v>Doctor</v>
      </c>
      <c r="AD67" s="9">
        <f>VLOOKUP($B67,Customers[],MATCH(AD$1,Customers[#Headers],0),0)</f>
        <v>1389462</v>
      </c>
      <c r="AE67" s="9" t="str">
        <f t="shared" ref="AE67:AE101" si="4">C67</f>
        <v>P152</v>
      </c>
      <c r="AF67" s="9" t="str">
        <f>VLOOKUP($AE67,products[],MATCH(AF$1,products[#Headers],0),0)</f>
        <v>Rem Shirt</v>
      </c>
      <c r="AG67" s="9" t="str">
        <f>VLOOKUP($AE67,products[],MATCH(AG$1,products[#Headers],0),0)</f>
        <v>Electronics</v>
      </c>
      <c r="AH67" s="9" t="str">
        <f>VLOOKUP($AE67,products[],MATCH(AH$1,products[#Headers],0),0)</f>
        <v>Cotton</v>
      </c>
      <c r="AI67" s="9" t="str">
        <f>VLOOKUP($AE67,products[],MATCH(AI$1,products[#Headers],0),0)</f>
        <v>Loyal PLC</v>
      </c>
      <c r="AJ67" s="9">
        <f>VLOOKUP($AE67,products[],MATCH(AJ$1,products[#Headers],0),0)</f>
        <v>92604</v>
      </c>
      <c r="AK67" s="9">
        <f>VLOOKUP($AE67,products[],MATCH(AK$1,products[#Headers],0),0)</f>
        <v>29</v>
      </c>
      <c r="AL67" s="9">
        <f>VLOOKUP($AE67,products[],MATCH(AL$1,products[#Headers],0),0)</f>
        <v>316</v>
      </c>
      <c r="AM67" s="9">
        <f>VLOOKUP($AE67,products[],MATCH(AM$1,products[#Headers],0),0)</f>
        <v>24</v>
      </c>
      <c r="AN67" s="9" t="str">
        <f>VLOOKUP($AE67,products[],MATCH(AN$1,products[#Headers],0),0)</f>
        <v>Vietnam</v>
      </c>
      <c r="AO67" s="9" t="str">
        <f>VLOOKUP($AE67,products[],MATCH(AO$1,products[#Headers],0),0)</f>
        <v>Yes</v>
      </c>
      <c r="AP67" s="9">
        <f>VLOOKUP($AE67,products[],MATCH(AP$1,products[#Headers],0),0)</f>
        <v>3</v>
      </c>
      <c r="AQ67" s="9">
        <f>VLOOKUP($AE67,products[],MATCH(AQ$1,products[#Headers],0),0)</f>
        <v>45328</v>
      </c>
      <c r="AR67" s="9" t="str">
        <f>VLOOKUP($AE67,products[],MATCH(AR$1,products[#Headers],0),0)</f>
        <v>Yes</v>
      </c>
      <c r="AS67" s="9">
        <f>VLOOKUP($AE67,products[],MATCH(AS$1,products[#Headers],0),0)</f>
        <v>7567</v>
      </c>
      <c r="AT67" s="9">
        <f>VLOOKUP($AE67,products[],MATCH(AT$1,products[#Headers],0),0)</f>
        <v>35</v>
      </c>
      <c r="AU67" s="9">
        <f t="shared" ref="AU67:AU101" si="5">AT67</f>
        <v>35</v>
      </c>
      <c r="AV67" s="9" t="str">
        <f>IFERROR(VLOOKUP($AU67,stores[],MATCH(AV$1,stores[#Headers],0),0),"")</f>
        <v>S035</v>
      </c>
      <c r="AW67" s="9" t="str">
        <f>IFERROR(VLOOKUP($AU67,stores[],MATCH(AW$1,stores[#Headers],0),0),"")</f>
        <v>Wali, Soman and Andra Mart</v>
      </c>
      <c r="AX67" s="9" t="str">
        <f>IFERROR(VLOOKUP($AU67,stores[],MATCH(AX$1,stores[#Headers],0),0),"")</f>
        <v>Hyderabad</v>
      </c>
      <c r="AY67" s="9" t="str">
        <f>IFERROR(VLOOKUP($AU67,stores[],MATCH(AY$1,stores[#Headers],0),0),"")</f>
        <v>Telangana</v>
      </c>
      <c r="AZ67" s="9">
        <f>IFERROR(VLOOKUP($AU67,stores[],MATCH(AZ$1,stores[#Headers],0),0),"")</f>
        <v>573993</v>
      </c>
      <c r="BA67" s="9" t="str">
        <f>IFERROR(VLOOKUP($AU67,stores[],MATCH(BA$1,stores[#Headers],0),0),"")</f>
        <v>Ekani Raj</v>
      </c>
      <c r="BB67" s="9">
        <f>IFERROR(VLOOKUP($AU67,stores[],MATCH(BB$1,stores[#Headers],0),0),"")</f>
        <v>2002</v>
      </c>
      <c r="BC67" s="9">
        <f>IFERROR(VLOOKUP($AU67,stores[],MATCH(BC$1,stores[#Headers],0),0),"")</f>
        <v>60</v>
      </c>
      <c r="BD67" s="9">
        <f>IFERROR(VLOOKUP($AU67,stores[],MATCH(BD$1,stores[#Headers],0),0),"")</f>
        <v>4800</v>
      </c>
      <c r="BE67" s="9">
        <f>IFERROR(VLOOKUP($AU67,stores[],MATCH(BE$1,stores[#Headers],0),0),"")</f>
        <v>3.9</v>
      </c>
      <c r="BF67" s="9" t="str">
        <f>IFERROR(VLOOKUP($AU67,stores[],MATCH(BF$1,stores[#Headers],0),0),"")</f>
        <v>Yes</v>
      </c>
      <c r="BG67" s="9">
        <f>IFERROR(VLOOKUP($AU67,stores[],MATCH(BG$1,stores[#Headers],0),0),"")</f>
        <v>3033</v>
      </c>
      <c r="BH67" s="9" t="str">
        <f>IFERROR(VLOOKUP($AU67,stores[],MATCH(BH$1,stores[#Headers],0),0),"")</f>
        <v>Outlet</v>
      </c>
      <c r="BI67" s="9">
        <f>IFERROR(VLOOKUP($AU67,stores[],MATCH(BI$1,stores[#Headers],0),0),"")</f>
        <v>916484085887</v>
      </c>
      <c r="BJ67" s="9" t="str">
        <f>IFERROR(VLOOKUP($AU67,stores[],MATCH(BJ$1,stores[#Headers],0),0),"")</f>
        <v>sbassi@hans.com</v>
      </c>
    </row>
    <row r="68" spans="1:62" x14ac:dyDescent="0.3">
      <c r="A68" s="9" t="str">
        <v>O1067</v>
      </c>
      <c r="B68" s="9" t="str">
        <v>C011</v>
      </c>
      <c r="C68" s="9" t="str">
        <v>P164</v>
      </c>
      <c r="D68" s="9">
        <v>45789</v>
      </c>
      <c r="E68" s="9">
        <v>4</v>
      </c>
      <c r="F68" s="9">
        <v>61962</v>
      </c>
      <c r="G68" s="9">
        <v>185886</v>
      </c>
      <c r="H68" s="9">
        <v>19</v>
      </c>
      <c r="I68" s="9" t="str">
        <v>Cash on Delivery</v>
      </c>
      <c r="J68" s="9" t="str">
        <v>Delivered</v>
      </c>
      <c r="K68" s="9">
        <v>45859</v>
      </c>
      <c r="L68" s="9" t="str">
        <v>Yes</v>
      </c>
      <c r="M68" s="9">
        <v>117</v>
      </c>
      <c r="N68" s="9" t="str">
        <v>Yes</v>
      </c>
      <c r="O68" s="9" t="str">
        <v>No</v>
      </c>
      <c r="P68" s="9" t="str">
        <f t="shared" si="3"/>
        <v>C011</v>
      </c>
      <c r="Q68" s="9" t="str">
        <f>VLOOKUP($B68,Customers[],MATCH(Q$1,Customers[#Headers],0),0)</f>
        <v>Darsh Murthy</v>
      </c>
      <c r="R68" s="9" t="str">
        <f>VLOOKUP($B68,Customers[],MATCH(R$1,Customers[#Headers],0),0)</f>
        <v>bedivansha@example.net</v>
      </c>
      <c r="S68" s="9">
        <f>VLOOKUP($B68,Customers[],MATCH(S$1,Customers[#Headers],0),0)</f>
        <v>2081219136</v>
      </c>
      <c r="T68" s="9" t="str">
        <f>VLOOKUP($B68,Customers[],MATCH(T$1,Customers[#Headers],0),0)</f>
        <v>Jaipur</v>
      </c>
      <c r="U68" s="9" t="str">
        <f>VLOOKUP($B68,Customers[],MATCH(U$1,Customers[#Headers],0),0)</f>
        <v>Rajasthan</v>
      </c>
      <c r="V68" s="9">
        <f>VLOOKUP($B68,Customers[],MATCH(V$1,Customers[#Headers],0),0)</f>
        <v>939909</v>
      </c>
      <c r="W68" s="9" t="str">
        <f>VLOOKUP($B68,Customers[],MATCH(W$1,Customers[#Headers],0),0)</f>
        <v>Female</v>
      </c>
      <c r="X68" s="9">
        <f>VLOOKUP($B68,Customers[],MATCH(X$1,Customers[#Headers],0),0)</f>
        <v>23785</v>
      </c>
      <c r="Y68" s="9">
        <f>VLOOKUP($B68,Customers[],MATCH(Y$1,Customers[#Headers],0),0)</f>
        <v>45330</v>
      </c>
      <c r="Z68" s="9" t="str">
        <f>VLOOKUP($B68,Customers[],MATCH(Z$1,Customers[#Headers],0),0)</f>
        <v>Home Appliance</v>
      </c>
      <c r="AA68" s="9">
        <f>VLOOKUP($B68,Customers[],MATCH(AA$1,Customers[#Headers],0),0)</f>
        <v>5413</v>
      </c>
      <c r="AB68" s="9" t="str">
        <f>VLOOKUP($B68,Customers[],MATCH(AB$1,Customers[#Headers],0),0)</f>
        <v>Single</v>
      </c>
      <c r="AC68" s="9" t="str">
        <f>VLOOKUP($B68,Customers[],MATCH(AC$1,Customers[#Headers],0),0)</f>
        <v>Doctor</v>
      </c>
      <c r="AD68" s="9">
        <f>VLOOKUP($B68,Customers[],MATCH(AD$1,Customers[#Headers],0),0)</f>
        <v>1923444</v>
      </c>
      <c r="AE68" s="9" t="str">
        <f t="shared" si="4"/>
        <v>P164</v>
      </c>
      <c r="AF68" s="9" t="str">
        <f>VLOOKUP($AE68,products[],MATCH(AF$1,products[#Headers],0),0)</f>
        <v>Repellat Washing Machine</v>
      </c>
      <c r="AG68" s="9" t="str">
        <f>VLOOKUP($AE68,products[],MATCH(AG$1,products[#Headers],0),0)</f>
        <v>Home Appliance</v>
      </c>
      <c r="AH68" s="9" t="str">
        <f>VLOOKUP($AE68,products[],MATCH(AH$1,products[#Headers],0),0)</f>
        <v>LED</v>
      </c>
      <c r="AI68" s="9" t="str">
        <f>VLOOKUP($AE68,products[],MATCH(AI$1,products[#Headers],0),0)</f>
        <v>Luthra, Sachdeva and Prashad</v>
      </c>
      <c r="AJ68" s="9">
        <f>VLOOKUP($AE68,products[],MATCH(AJ$1,products[#Headers],0),0)</f>
        <v>61962</v>
      </c>
      <c r="AK68" s="9">
        <f>VLOOKUP($AE68,products[],MATCH(AK$1,products[#Headers],0),0)</f>
        <v>19</v>
      </c>
      <c r="AL68" s="9">
        <f>VLOOKUP($AE68,products[],MATCH(AL$1,products[#Headers],0),0)</f>
        <v>646</v>
      </c>
      <c r="AM68" s="9">
        <f>VLOOKUP($AE68,products[],MATCH(AM$1,products[#Headers],0),0)</f>
        <v>24</v>
      </c>
      <c r="AN68" s="9" t="str">
        <f>VLOOKUP($AE68,products[],MATCH(AN$1,products[#Headers],0),0)</f>
        <v>Vietnam</v>
      </c>
      <c r="AO68" s="9" t="str">
        <f>VLOOKUP($AE68,products[],MATCH(AO$1,products[#Headers],0),0)</f>
        <v>Yes</v>
      </c>
      <c r="AP68" s="9">
        <f>VLOOKUP($AE68,products[],MATCH(AP$1,products[#Headers],0),0)</f>
        <v>3.4</v>
      </c>
      <c r="AQ68" s="9">
        <f>VLOOKUP($AE68,products[],MATCH(AQ$1,products[#Headers],0),0)</f>
        <v>45461</v>
      </c>
      <c r="AR68" s="9" t="str">
        <f>VLOOKUP($AE68,products[],MATCH(AR$1,products[#Headers],0),0)</f>
        <v>Yes</v>
      </c>
      <c r="AS68" s="9">
        <f>VLOOKUP($AE68,products[],MATCH(AS$1,products[#Headers],0),0)</f>
        <v>6086</v>
      </c>
      <c r="AT68" s="9">
        <f>VLOOKUP($AE68,products[],MATCH(AT$1,products[#Headers],0),0)</f>
        <v>175</v>
      </c>
      <c r="AU68" s="9">
        <f t="shared" si="5"/>
        <v>175</v>
      </c>
      <c r="AV68" s="9" t="str">
        <f>IFERROR(VLOOKUP($AU68,stores[],MATCH(AV$1,stores[#Headers],0),0),"")</f>
        <v/>
      </c>
      <c r="AW68" s="9" t="str">
        <f>IFERROR(VLOOKUP($AU68,stores[],MATCH(AW$1,stores[#Headers],0),0),"")</f>
        <v/>
      </c>
      <c r="AX68" s="9" t="str">
        <f>IFERROR(VLOOKUP($AU68,stores[],MATCH(AX$1,stores[#Headers],0),0),"")</f>
        <v/>
      </c>
      <c r="AY68" s="9" t="str">
        <f>IFERROR(VLOOKUP($AU68,stores[],MATCH(AY$1,stores[#Headers],0),0),"")</f>
        <v/>
      </c>
      <c r="AZ68" s="9" t="str">
        <f>IFERROR(VLOOKUP($AU68,stores[],MATCH(AZ$1,stores[#Headers],0),0),"")</f>
        <v/>
      </c>
      <c r="BA68" s="9" t="str">
        <f>IFERROR(VLOOKUP($AU68,stores[],MATCH(BA$1,stores[#Headers],0),0),"")</f>
        <v/>
      </c>
      <c r="BB68" s="9" t="str">
        <f>IFERROR(VLOOKUP($AU68,stores[],MATCH(BB$1,stores[#Headers],0),0),"")</f>
        <v/>
      </c>
      <c r="BC68" s="9" t="str">
        <f>IFERROR(VLOOKUP($AU68,stores[],MATCH(BC$1,stores[#Headers],0),0),"")</f>
        <v/>
      </c>
      <c r="BD68" s="9" t="str">
        <f>IFERROR(VLOOKUP($AU68,stores[],MATCH(BD$1,stores[#Headers],0),0),"")</f>
        <v/>
      </c>
      <c r="BE68" s="9" t="str">
        <f>IFERROR(VLOOKUP($AU68,stores[],MATCH(BE$1,stores[#Headers],0),0),"")</f>
        <v/>
      </c>
      <c r="BF68" s="9" t="str">
        <f>IFERROR(VLOOKUP($AU68,stores[],MATCH(BF$1,stores[#Headers],0),0),"")</f>
        <v/>
      </c>
      <c r="BG68" s="9" t="str">
        <f>IFERROR(VLOOKUP($AU68,stores[],MATCH(BG$1,stores[#Headers],0),0),"")</f>
        <v/>
      </c>
      <c r="BH68" s="9" t="str">
        <f>IFERROR(VLOOKUP($AU68,stores[],MATCH(BH$1,stores[#Headers],0),0),"")</f>
        <v/>
      </c>
      <c r="BI68" s="9" t="str">
        <f>IFERROR(VLOOKUP($AU68,stores[],MATCH(BI$1,stores[#Headers],0),0),"")</f>
        <v/>
      </c>
      <c r="BJ68" s="9" t="str">
        <f>IFERROR(VLOOKUP($AU68,stores[],MATCH(BJ$1,stores[#Headers],0),0),"")</f>
        <v/>
      </c>
    </row>
    <row r="69" spans="1:62" x14ac:dyDescent="0.3">
      <c r="A69" s="9" t="str">
        <v>O1068</v>
      </c>
      <c r="B69" s="9" t="str">
        <v>C035</v>
      </c>
      <c r="C69" s="9" t="str">
        <v>P106</v>
      </c>
      <c r="D69" s="9">
        <v>45773</v>
      </c>
      <c r="E69" s="9">
        <v>1</v>
      </c>
      <c r="F69" s="9">
        <v>40324</v>
      </c>
      <c r="G69" s="9">
        <v>120972</v>
      </c>
      <c r="H69" s="9">
        <v>7</v>
      </c>
      <c r="I69" s="9" t="str">
        <v>Cash on Delivery</v>
      </c>
      <c r="J69" s="9" t="str">
        <v>Delivered</v>
      </c>
      <c r="K69" s="9">
        <v>45868</v>
      </c>
      <c r="L69" s="9" t="str">
        <v>Yes</v>
      </c>
      <c r="M69" s="9">
        <v>475</v>
      </c>
      <c r="N69" s="9" t="str">
        <v>No</v>
      </c>
      <c r="O69" s="9" t="str">
        <v>Yes</v>
      </c>
      <c r="P69" s="9" t="str">
        <f t="shared" si="3"/>
        <v>C035</v>
      </c>
      <c r="Q69" s="9" t="str">
        <f>VLOOKUP($B69,Customers[],MATCH(Q$1,Customers[#Headers],0),0)</f>
        <v>Raksha Sundaram</v>
      </c>
      <c r="R69" s="9" t="str">
        <f>VLOOKUP($B69,Customers[],MATCH(R$1,Customers[#Headers],0),0)</f>
        <v>balakrishnanwriddhish@example.net</v>
      </c>
      <c r="S69" s="9">
        <f>VLOOKUP($B69,Customers[],MATCH(S$1,Customers[#Headers],0),0)</f>
        <v>914808613171</v>
      </c>
      <c r="T69" s="9" t="str">
        <f>VLOOKUP($B69,Customers[],MATCH(T$1,Customers[#Headers],0),0)</f>
        <v>Ahmedabad</v>
      </c>
      <c r="U69" s="9" t="str">
        <f>VLOOKUP($B69,Customers[],MATCH(U$1,Customers[#Headers],0),0)</f>
        <v>Gujarat</v>
      </c>
      <c r="V69" s="9">
        <f>VLOOKUP($B69,Customers[],MATCH(V$1,Customers[#Headers],0),0)</f>
        <v>748467</v>
      </c>
      <c r="W69" s="9" t="str">
        <f>VLOOKUP($B69,Customers[],MATCH(W$1,Customers[#Headers],0),0)</f>
        <v>Male</v>
      </c>
      <c r="X69" s="9">
        <f>VLOOKUP($B69,Customers[],MATCH(X$1,Customers[#Headers],0),0)</f>
        <v>33485</v>
      </c>
      <c r="Y69" s="9">
        <f>VLOOKUP($B69,Customers[],MATCH(Y$1,Customers[#Headers],0),0)</f>
        <v>44785</v>
      </c>
      <c r="Z69" s="9" t="str">
        <f>VLOOKUP($B69,Customers[],MATCH(Z$1,Customers[#Headers],0),0)</f>
        <v>Grocery</v>
      </c>
      <c r="AA69" s="9">
        <f>VLOOKUP($B69,Customers[],MATCH(AA$1,Customers[#Headers],0),0)</f>
        <v>1060</v>
      </c>
      <c r="AB69" s="9" t="str">
        <f>VLOOKUP($B69,Customers[],MATCH(AB$1,Customers[#Headers],0),0)</f>
        <v>Single</v>
      </c>
      <c r="AC69" s="9" t="str">
        <f>VLOOKUP($B69,Customers[],MATCH(AC$1,Customers[#Headers],0),0)</f>
        <v>Business</v>
      </c>
      <c r="AD69" s="9">
        <f>VLOOKUP($B69,Customers[],MATCH(AD$1,Customers[#Headers],0),0)</f>
        <v>204520</v>
      </c>
      <c r="AE69" s="9" t="str">
        <f t="shared" si="4"/>
        <v>P106</v>
      </c>
      <c r="AF69" s="9" t="str">
        <f>VLOOKUP($AE69,products[],MATCH(AF$1,products[#Headers],0),0)</f>
        <v>Non Shirt</v>
      </c>
      <c r="AG69" s="9" t="str">
        <f>VLOOKUP($AE69,products[],MATCH(AG$1,products[#Headers],0),0)</f>
        <v>Home Appliance</v>
      </c>
      <c r="AH69" s="9" t="str">
        <f>VLOOKUP($AE69,products[],MATCH(AH$1,products[#Headers],0),0)</f>
        <v>Organic</v>
      </c>
      <c r="AI69" s="9" t="str">
        <f>VLOOKUP($AE69,products[],MATCH(AI$1,products[#Headers],0),0)</f>
        <v>Deshpande, Mital and Nagi</v>
      </c>
      <c r="AJ69" s="9">
        <f>VLOOKUP($AE69,products[],MATCH(AJ$1,products[#Headers],0),0)</f>
        <v>40324</v>
      </c>
      <c r="AK69" s="9">
        <f>VLOOKUP($AE69,products[],MATCH(AK$1,products[#Headers],0),0)</f>
        <v>7</v>
      </c>
      <c r="AL69" s="9">
        <f>VLOOKUP($AE69,products[],MATCH(AL$1,products[#Headers],0),0)</f>
        <v>254</v>
      </c>
      <c r="AM69" s="9">
        <f>VLOOKUP($AE69,products[],MATCH(AM$1,products[#Headers],0),0)</f>
        <v>6</v>
      </c>
      <c r="AN69" s="9" t="str">
        <f>VLOOKUP($AE69,products[],MATCH(AN$1,products[#Headers],0),0)</f>
        <v>Japan</v>
      </c>
      <c r="AO69" s="9" t="str">
        <f>VLOOKUP($AE69,products[],MATCH(AO$1,products[#Headers],0),0)</f>
        <v>Yes</v>
      </c>
      <c r="AP69" s="9">
        <f>VLOOKUP($AE69,products[],MATCH(AP$1,products[#Headers],0),0)</f>
        <v>4.4000000000000004</v>
      </c>
      <c r="AQ69" s="9">
        <f>VLOOKUP($AE69,products[],MATCH(AQ$1,products[#Headers],0),0)</f>
        <v>45696</v>
      </c>
      <c r="AR69" s="9" t="str">
        <f>VLOOKUP($AE69,products[],MATCH(AR$1,products[#Headers],0),0)</f>
        <v>No</v>
      </c>
      <c r="AS69" s="9">
        <f>VLOOKUP($AE69,products[],MATCH(AS$1,products[#Headers],0),0)</f>
        <v>8382</v>
      </c>
      <c r="AT69" s="9">
        <f>VLOOKUP($AE69,products[],MATCH(AT$1,products[#Headers],0),0)</f>
        <v>181</v>
      </c>
      <c r="AU69" s="9">
        <f t="shared" si="5"/>
        <v>181</v>
      </c>
      <c r="AV69" s="9" t="str">
        <f>IFERROR(VLOOKUP($AU69,stores[],MATCH(AV$1,stores[#Headers],0),0),"")</f>
        <v/>
      </c>
      <c r="AW69" s="9" t="str">
        <f>IFERROR(VLOOKUP($AU69,stores[],MATCH(AW$1,stores[#Headers],0),0),"")</f>
        <v/>
      </c>
      <c r="AX69" s="9" t="str">
        <f>IFERROR(VLOOKUP($AU69,stores[],MATCH(AX$1,stores[#Headers],0),0),"")</f>
        <v/>
      </c>
      <c r="AY69" s="9" t="str">
        <f>IFERROR(VLOOKUP($AU69,stores[],MATCH(AY$1,stores[#Headers],0),0),"")</f>
        <v/>
      </c>
      <c r="AZ69" s="9" t="str">
        <f>IFERROR(VLOOKUP($AU69,stores[],MATCH(AZ$1,stores[#Headers],0),0),"")</f>
        <v/>
      </c>
      <c r="BA69" s="9" t="str">
        <f>IFERROR(VLOOKUP($AU69,stores[],MATCH(BA$1,stores[#Headers],0),0),"")</f>
        <v/>
      </c>
      <c r="BB69" s="9" t="str">
        <f>IFERROR(VLOOKUP($AU69,stores[],MATCH(BB$1,stores[#Headers],0),0),"")</f>
        <v/>
      </c>
      <c r="BC69" s="9" t="str">
        <f>IFERROR(VLOOKUP($AU69,stores[],MATCH(BC$1,stores[#Headers],0),0),"")</f>
        <v/>
      </c>
      <c r="BD69" s="9" t="str">
        <f>IFERROR(VLOOKUP($AU69,stores[],MATCH(BD$1,stores[#Headers],0),0),"")</f>
        <v/>
      </c>
      <c r="BE69" s="9" t="str">
        <f>IFERROR(VLOOKUP($AU69,stores[],MATCH(BE$1,stores[#Headers],0),0),"")</f>
        <v/>
      </c>
      <c r="BF69" s="9" t="str">
        <f>IFERROR(VLOOKUP($AU69,stores[],MATCH(BF$1,stores[#Headers],0),0),"")</f>
        <v/>
      </c>
      <c r="BG69" s="9" t="str">
        <f>IFERROR(VLOOKUP($AU69,stores[],MATCH(BG$1,stores[#Headers],0),0),"")</f>
        <v/>
      </c>
      <c r="BH69" s="9" t="str">
        <f>IFERROR(VLOOKUP($AU69,stores[],MATCH(BH$1,stores[#Headers],0),0),"")</f>
        <v/>
      </c>
      <c r="BI69" s="9" t="str">
        <f>IFERROR(VLOOKUP($AU69,stores[],MATCH(BI$1,stores[#Headers],0),0),"")</f>
        <v/>
      </c>
      <c r="BJ69" s="9" t="str">
        <f>IFERROR(VLOOKUP($AU69,stores[],MATCH(BJ$1,stores[#Headers],0),0),"")</f>
        <v/>
      </c>
    </row>
    <row r="70" spans="1:62" x14ac:dyDescent="0.3">
      <c r="A70" s="9" t="str">
        <v>O1069</v>
      </c>
      <c r="B70" s="9" t="str">
        <v>C027</v>
      </c>
      <c r="C70" s="9" t="str">
        <v>P176</v>
      </c>
      <c r="D70" s="9">
        <v>45784</v>
      </c>
      <c r="E70" s="9">
        <v>2</v>
      </c>
      <c r="F70" s="9">
        <v>93744</v>
      </c>
      <c r="G70" s="9">
        <v>374976</v>
      </c>
      <c r="H70" s="9">
        <v>21</v>
      </c>
      <c r="I70" s="9" t="str">
        <v>Credit Card</v>
      </c>
      <c r="J70" s="9" t="str">
        <v>Pending</v>
      </c>
      <c r="K70" s="9">
        <v>45860</v>
      </c>
      <c r="L70" s="9" t="str">
        <v>Yes</v>
      </c>
      <c r="M70" s="9">
        <v>288</v>
      </c>
      <c r="N70" s="9" t="str">
        <v>Yes</v>
      </c>
      <c r="O70" s="9" t="str">
        <v>No</v>
      </c>
      <c r="P70" s="9" t="str">
        <f t="shared" si="3"/>
        <v>C027</v>
      </c>
      <c r="Q70" s="9" t="str">
        <f>VLOOKUP($B70,Customers[],MATCH(Q$1,Customers[#Headers],0),0)</f>
        <v>Harini Mammen</v>
      </c>
      <c r="R70" s="9" t="str">
        <f>VLOOKUP($B70,Customers[],MATCH(R$1,Customers[#Headers],0),0)</f>
        <v>advaith83@example.org</v>
      </c>
      <c r="S70" s="9">
        <f>VLOOKUP($B70,Customers[],MATCH(S$1,Customers[#Headers],0),0)</f>
        <v>916783777014</v>
      </c>
      <c r="T70" s="9" t="str">
        <f>VLOOKUP($B70,Customers[],MATCH(T$1,Customers[#Headers],0),0)</f>
        <v>Delhi</v>
      </c>
      <c r="U70" s="9" t="str">
        <f>VLOOKUP($B70,Customers[],MATCH(U$1,Customers[#Headers],0),0)</f>
        <v>Delhi</v>
      </c>
      <c r="V70" s="9">
        <f>VLOOKUP($B70,Customers[],MATCH(V$1,Customers[#Headers],0),0)</f>
        <v>634957</v>
      </c>
      <c r="W70" s="9" t="str">
        <f>VLOOKUP($B70,Customers[],MATCH(W$1,Customers[#Headers],0),0)</f>
        <v>Male</v>
      </c>
      <c r="X70" s="9">
        <f>VLOOKUP($B70,Customers[],MATCH(X$1,Customers[#Headers],0),0)</f>
        <v>35504</v>
      </c>
      <c r="Y70" s="9">
        <f>VLOOKUP($B70,Customers[],MATCH(Y$1,Customers[#Headers],0),0)</f>
        <v>45677</v>
      </c>
      <c r="Z70" s="9" t="str">
        <f>VLOOKUP($B70,Customers[],MATCH(Z$1,Customers[#Headers],0),0)</f>
        <v>Electronics</v>
      </c>
      <c r="AA70" s="9">
        <f>VLOOKUP($B70,Customers[],MATCH(AA$1,Customers[#Headers],0),0)</f>
        <v>614</v>
      </c>
      <c r="AB70" s="9" t="str">
        <f>VLOOKUP($B70,Customers[],MATCH(AB$1,Customers[#Headers],0),0)</f>
        <v>Married</v>
      </c>
      <c r="AC70" s="9" t="str">
        <f>VLOOKUP($B70,Customers[],MATCH(AC$1,Customers[#Headers],0),0)</f>
        <v>Engineer</v>
      </c>
      <c r="AD70" s="9">
        <f>VLOOKUP($B70,Customers[],MATCH(AD$1,Customers[#Headers],0),0)</f>
        <v>1278263</v>
      </c>
      <c r="AE70" s="9" t="str">
        <f t="shared" si="4"/>
        <v>P176</v>
      </c>
      <c r="AF70" s="9" t="str">
        <f>VLOOKUP($AE70,products[],MATCH(AF$1,products[#Headers],0),0)</f>
        <v>Vel Rice</v>
      </c>
      <c r="AG70" s="9" t="str">
        <f>VLOOKUP($AE70,products[],MATCH(AG$1,products[#Headers],0),0)</f>
        <v>Fashion</v>
      </c>
      <c r="AH70" s="9" t="str">
        <f>VLOOKUP($AE70,products[],MATCH(AH$1,products[#Headers],0),0)</f>
        <v>LED</v>
      </c>
      <c r="AI70" s="9" t="str">
        <f>VLOOKUP($AE70,products[],MATCH(AI$1,products[#Headers],0),0)</f>
        <v>Gandhi, Ben and Randhawa</v>
      </c>
      <c r="AJ70" s="9">
        <f>VLOOKUP($AE70,products[],MATCH(AJ$1,products[#Headers],0),0)</f>
        <v>93744</v>
      </c>
      <c r="AK70" s="9">
        <f>VLOOKUP($AE70,products[],MATCH(AK$1,products[#Headers],0),0)</f>
        <v>21</v>
      </c>
      <c r="AL70" s="9">
        <f>VLOOKUP($AE70,products[],MATCH(AL$1,products[#Headers],0),0)</f>
        <v>871</v>
      </c>
      <c r="AM70" s="9">
        <f>VLOOKUP($AE70,products[],MATCH(AM$1,products[#Headers],0),0)</f>
        <v>6</v>
      </c>
      <c r="AN70" s="9" t="str">
        <f>VLOOKUP($AE70,products[],MATCH(AN$1,products[#Headers],0),0)</f>
        <v>Vietnam</v>
      </c>
      <c r="AO70" s="9" t="str">
        <f>VLOOKUP($AE70,products[],MATCH(AO$1,products[#Headers],0),0)</f>
        <v>Yes</v>
      </c>
      <c r="AP70" s="9">
        <f>VLOOKUP($AE70,products[],MATCH(AP$1,products[#Headers],0),0)</f>
        <v>4.4000000000000004</v>
      </c>
      <c r="AQ70" s="9">
        <f>VLOOKUP($AE70,products[],MATCH(AQ$1,products[#Headers],0),0)</f>
        <v>45730</v>
      </c>
      <c r="AR70" s="9" t="str">
        <f>VLOOKUP($AE70,products[],MATCH(AR$1,products[#Headers],0),0)</f>
        <v>No</v>
      </c>
      <c r="AS70" s="9">
        <f>VLOOKUP($AE70,products[],MATCH(AS$1,products[#Headers],0),0)</f>
        <v>8362</v>
      </c>
      <c r="AT70" s="9">
        <f>VLOOKUP($AE70,products[],MATCH(AT$1,products[#Headers],0),0)</f>
        <v>148</v>
      </c>
      <c r="AU70" s="9">
        <f t="shared" si="5"/>
        <v>148</v>
      </c>
      <c r="AV70" s="9" t="str">
        <f>IFERROR(VLOOKUP($AU70,stores[],MATCH(AV$1,stores[#Headers],0),0),"")</f>
        <v/>
      </c>
      <c r="AW70" s="9" t="str">
        <f>IFERROR(VLOOKUP($AU70,stores[],MATCH(AW$1,stores[#Headers],0),0),"")</f>
        <v/>
      </c>
      <c r="AX70" s="9" t="str">
        <f>IFERROR(VLOOKUP($AU70,stores[],MATCH(AX$1,stores[#Headers],0),0),"")</f>
        <v/>
      </c>
      <c r="AY70" s="9" t="str">
        <f>IFERROR(VLOOKUP($AU70,stores[],MATCH(AY$1,stores[#Headers],0),0),"")</f>
        <v/>
      </c>
      <c r="AZ70" s="9" t="str">
        <f>IFERROR(VLOOKUP($AU70,stores[],MATCH(AZ$1,stores[#Headers],0),0),"")</f>
        <v/>
      </c>
      <c r="BA70" s="9" t="str">
        <f>IFERROR(VLOOKUP($AU70,stores[],MATCH(BA$1,stores[#Headers],0),0),"")</f>
        <v/>
      </c>
      <c r="BB70" s="9" t="str">
        <f>IFERROR(VLOOKUP($AU70,stores[],MATCH(BB$1,stores[#Headers],0),0),"")</f>
        <v/>
      </c>
      <c r="BC70" s="9" t="str">
        <f>IFERROR(VLOOKUP($AU70,stores[],MATCH(BC$1,stores[#Headers],0),0),"")</f>
        <v/>
      </c>
      <c r="BD70" s="9" t="str">
        <f>IFERROR(VLOOKUP($AU70,stores[],MATCH(BD$1,stores[#Headers],0),0),"")</f>
        <v/>
      </c>
      <c r="BE70" s="9" t="str">
        <f>IFERROR(VLOOKUP($AU70,stores[],MATCH(BE$1,stores[#Headers],0),0),"")</f>
        <v/>
      </c>
      <c r="BF70" s="9" t="str">
        <f>IFERROR(VLOOKUP($AU70,stores[],MATCH(BF$1,stores[#Headers],0),0),"")</f>
        <v/>
      </c>
      <c r="BG70" s="9" t="str">
        <f>IFERROR(VLOOKUP($AU70,stores[],MATCH(BG$1,stores[#Headers],0),0),"")</f>
        <v/>
      </c>
      <c r="BH70" s="9" t="str">
        <f>IFERROR(VLOOKUP($AU70,stores[],MATCH(BH$1,stores[#Headers],0),0),"")</f>
        <v/>
      </c>
      <c r="BI70" s="9" t="str">
        <f>IFERROR(VLOOKUP($AU70,stores[],MATCH(BI$1,stores[#Headers],0),0),"")</f>
        <v/>
      </c>
      <c r="BJ70" s="9" t="str">
        <f>IFERROR(VLOOKUP($AU70,stores[],MATCH(BJ$1,stores[#Headers],0),0),"")</f>
        <v/>
      </c>
    </row>
    <row r="71" spans="1:62" x14ac:dyDescent="0.3">
      <c r="A71" s="9" t="str">
        <v>O1070</v>
      </c>
      <c r="B71" s="9" t="str">
        <v>C087</v>
      </c>
      <c r="C71" s="9" t="str">
        <v>P170</v>
      </c>
      <c r="D71" s="9">
        <v>45547</v>
      </c>
      <c r="E71" s="9">
        <v>3</v>
      </c>
      <c r="F71" s="9">
        <v>49872</v>
      </c>
      <c r="G71" s="9">
        <v>199488</v>
      </c>
      <c r="H71" s="9">
        <v>25</v>
      </c>
      <c r="I71" s="9" t="str">
        <v>Debit Card</v>
      </c>
      <c r="J71" s="9" t="str">
        <v>Delivered</v>
      </c>
      <c r="K71" s="9">
        <v>45855</v>
      </c>
      <c r="L71" s="9" t="str">
        <v>No</v>
      </c>
      <c r="M71" s="9">
        <v>27</v>
      </c>
      <c r="N71" s="9" t="str">
        <v>Yes</v>
      </c>
      <c r="O71" s="9" t="str">
        <v>No</v>
      </c>
      <c r="P71" s="9" t="str">
        <f t="shared" si="3"/>
        <v>C087</v>
      </c>
      <c r="Q71" s="9" t="str">
        <f>VLOOKUP($B71,Customers[],MATCH(Q$1,Customers[#Headers],0),0)</f>
        <v>Urmi Balay</v>
      </c>
      <c r="R71" s="9" t="str">
        <f>VLOOKUP($B71,Customers[],MATCH(R$1,Customers[#Headers],0),0)</f>
        <v>nilima22@example.net</v>
      </c>
      <c r="S71" s="9">
        <f>VLOOKUP($B71,Customers[],MATCH(S$1,Customers[#Headers],0),0)</f>
        <v>6567661825</v>
      </c>
      <c r="T71" s="9" t="str">
        <f>VLOOKUP($B71,Customers[],MATCH(T$1,Customers[#Headers],0),0)</f>
        <v>Delhi</v>
      </c>
      <c r="U71" s="9" t="str">
        <f>VLOOKUP($B71,Customers[],MATCH(U$1,Customers[#Headers],0),0)</f>
        <v>Delhi</v>
      </c>
      <c r="V71" s="9">
        <f>VLOOKUP($B71,Customers[],MATCH(V$1,Customers[#Headers],0),0)</f>
        <v>286823</v>
      </c>
      <c r="W71" s="9" t="str">
        <f>VLOOKUP($B71,Customers[],MATCH(W$1,Customers[#Headers],0),0)</f>
        <v>Male</v>
      </c>
      <c r="X71" s="9">
        <f>VLOOKUP($B71,Customers[],MATCH(X$1,Customers[#Headers],0),0)</f>
        <v>21834</v>
      </c>
      <c r="Y71" s="9">
        <f>VLOOKUP($B71,Customers[],MATCH(Y$1,Customers[#Headers],0),0)</f>
        <v>44098</v>
      </c>
      <c r="Z71" s="9" t="str">
        <f>VLOOKUP($B71,Customers[],MATCH(Z$1,Customers[#Headers],0),0)</f>
        <v>Home Appliance</v>
      </c>
      <c r="AA71" s="9">
        <f>VLOOKUP($B71,Customers[],MATCH(AA$1,Customers[#Headers],0),0)</f>
        <v>2168</v>
      </c>
      <c r="AB71" s="9" t="str">
        <f>VLOOKUP($B71,Customers[],MATCH(AB$1,Customers[#Headers],0),0)</f>
        <v>Married</v>
      </c>
      <c r="AC71" s="9" t="str">
        <f>VLOOKUP($B71,Customers[],MATCH(AC$1,Customers[#Headers],0),0)</f>
        <v>Engineer</v>
      </c>
      <c r="AD71" s="9">
        <f>VLOOKUP($B71,Customers[],MATCH(AD$1,Customers[#Headers],0),0)</f>
        <v>1382729</v>
      </c>
      <c r="AE71" s="9" t="str">
        <f t="shared" si="4"/>
        <v>P170</v>
      </c>
      <c r="AF71" s="9" t="str">
        <f>VLOOKUP($AE71,products[],MATCH(AF$1,products[#Headers],0),0)</f>
        <v>Iste Phone</v>
      </c>
      <c r="AG71" s="9" t="str">
        <f>VLOOKUP($AE71,products[],MATCH(AG$1,products[#Headers],0),0)</f>
        <v>Electronics</v>
      </c>
      <c r="AH71" s="9" t="str">
        <f>VLOOKUP($AE71,products[],MATCH(AH$1,products[#Headers],0),0)</f>
        <v>Organic</v>
      </c>
      <c r="AI71" s="9" t="str">
        <f>VLOOKUP($AE71,products[],MATCH(AI$1,products[#Headers],0),0)</f>
        <v>Nazareth-De</v>
      </c>
      <c r="AJ71" s="9">
        <f>VLOOKUP($AE71,products[],MATCH(AJ$1,products[#Headers],0),0)</f>
        <v>49872</v>
      </c>
      <c r="AK71" s="9">
        <f>VLOOKUP($AE71,products[],MATCH(AK$1,products[#Headers],0),0)</f>
        <v>25</v>
      </c>
      <c r="AL71" s="9">
        <f>VLOOKUP($AE71,products[],MATCH(AL$1,products[#Headers],0),0)</f>
        <v>810</v>
      </c>
      <c r="AM71" s="9">
        <f>VLOOKUP($AE71,products[],MATCH(AM$1,products[#Headers],0),0)</f>
        <v>24</v>
      </c>
      <c r="AN71" s="9" t="str">
        <f>VLOOKUP($AE71,products[],MATCH(AN$1,products[#Headers],0),0)</f>
        <v>China</v>
      </c>
      <c r="AO71" s="9" t="str">
        <f>VLOOKUP($AE71,products[],MATCH(AO$1,products[#Headers],0),0)</f>
        <v>Yes</v>
      </c>
      <c r="AP71" s="9">
        <f>VLOOKUP($AE71,products[],MATCH(AP$1,products[#Headers],0),0)</f>
        <v>4.0999999999999996</v>
      </c>
      <c r="AQ71" s="9">
        <f>VLOOKUP($AE71,products[],MATCH(AQ$1,products[#Headers],0),0)</f>
        <v>45638</v>
      </c>
      <c r="AR71" s="9" t="str">
        <f>VLOOKUP($AE71,products[],MATCH(AR$1,products[#Headers],0),0)</f>
        <v>No</v>
      </c>
      <c r="AS71" s="9">
        <f>VLOOKUP($AE71,products[],MATCH(AS$1,products[#Headers],0),0)</f>
        <v>9332</v>
      </c>
      <c r="AT71" s="9">
        <f>VLOOKUP($AE71,products[],MATCH(AT$1,products[#Headers],0),0)</f>
        <v>38</v>
      </c>
      <c r="AU71" s="9">
        <f t="shared" si="5"/>
        <v>38</v>
      </c>
      <c r="AV71" s="9" t="str">
        <f>IFERROR(VLOOKUP($AU71,stores[],MATCH(AV$1,stores[#Headers],0),0),"")</f>
        <v>S038</v>
      </c>
      <c r="AW71" s="9" t="str">
        <f>IFERROR(VLOOKUP($AU71,stores[],MATCH(AW$1,stores[#Headers],0),0),"")</f>
        <v>Prakash, Apte and Dhaliwal Mart</v>
      </c>
      <c r="AX71" s="9" t="str">
        <f>IFERROR(VLOOKUP($AU71,stores[],MATCH(AX$1,stores[#Headers],0),0),"")</f>
        <v>Mumbai</v>
      </c>
      <c r="AY71" s="9" t="str">
        <f>IFERROR(VLOOKUP($AU71,stores[],MATCH(AY$1,stores[#Headers],0),0),"")</f>
        <v>Maharashtra</v>
      </c>
      <c r="AZ71" s="9">
        <f>IFERROR(VLOOKUP($AU71,stores[],MATCH(AZ$1,stores[#Headers],0),0),"")</f>
        <v>9968</v>
      </c>
      <c r="BA71" s="9" t="str">
        <f>IFERROR(VLOOKUP($AU71,stores[],MATCH(BA$1,stores[#Headers],0),0),"")</f>
        <v>Dalaja Kade</v>
      </c>
      <c r="BB71" s="9">
        <f>IFERROR(VLOOKUP($AU71,stores[],MATCH(BB$1,stores[#Headers],0),0),"")</f>
        <v>2000</v>
      </c>
      <c r="BC71" s="9">
        <f>IFERROR(VLOOKUP($AU71,stores[],MATCH(BC$1,stores[#Headers],0),0),"")</f>
        <v>47</v>
      </c>
      <c r="BD71" s="9">
        <f>IFERROR(VLOOKUP($AU71,stores[],MATCH(BD$1,stores[#Headers],0),0),"")</f>
        <v>15068</v>
      </c>
      <c r="BE71" s="9">
        <f>IFERROR(VLOOKUP($AU71,stores[],MATCH(BE$1,stores[#Headers],0),0),"")</f>
        <v>3.5</v>
      </c>
      <c r="BF71" s="9" t="str">
        <f>IFERROR(VLOOKUP($AU71,stores[],MATCH(BF$1,stores[#Headers],0),0),"")</f>
        <v>Yes</v>
      </c>
      <c r="BG71" s="9">
        <f>IFERROR(VLOOKUP($AU71,stores[],MATCH(BG$1,stores[#Headers],0),0),"")</f>
        <v>2654</v>
      </c>
      <c r="BH71" s="9" t="str">
        <f>IFERROR(VLOOKUP($AU71,stores[],MATCH(BH$1,stores[#Headers],0),0),"")</f>
        <v>Outlet</v>
      </c>
      <c r="BI71" s="9">
        <f>IFERROR(VLOOKUP($AU71,stores[],MATCH(BI$1,stores[#Headers],0),0),"")</f>
        <v>5368222394</v>
      </c>
      <c r="BJ71" s="9" t="str">
        <f>IFERROR(VLOOKUP($AU71,stores[],MATCH(BJ$1,stores[#Headers],0),0),"")</f>
        <v>ishwargolla@bhagat.com</v>
      </c>
    </row>
    <row r="72" spans="1:62" x14ac:dyDescent="0.3">
      <c r="A72" s="9" t="str">
        <v>O1071</v>
      </c>
      <c r="B72" s="9" t="str">
        <v>C030</v>
      </c>
      <c r="C72" s="9" t="str">
        <v>P110</v>
      </c>
      <c r="D72" s="9">
        <v>45851</v>
      </c>
      <c r="E72" s="9">
        <v>3</v>
      </c>
      <c r="F72" s="9">
        <v>85386</v>
      </c>
      <c r="G72" s="9">
        <v>426930</v>
      </c>
      <c r="H72" s="9">
        <v>9</v>
      </c>
      <c r="I72" s="9" t="str">
        <v>Cash on Delivery</v>
      </c>
      <c r="J72" s="9" t="str">
        <v>Cancelled</v>
      </c>
      <c r="K72" s="9">
        <v>45864</v>
      </c>
      <c r="L72" s="9" t="str">
        <v>No</v>
      </c>
      <c r="M72" s="9">
        <v>15</v>
      </c>
      <c r="N72" s="9" t="str">
        <v>No</v>
      </c>
      <c r="O72" s="9" t="str">
        <v>No</v>
      </c>
      <c r="P72" s="9" t="str">
        <f t="shared" si="3"/>
        <v>C030</v>
      </c>
      <c r="Q72" s="9" t="str">
        <f>VLOOKUP($B72,Customers[],MATCH(Q$1,Customers[#Headers],0),0)</f>
        <v>Manthan Modi</v>
      </c>
      <c r="R72" s="9" t="str">
        <f>VLOOKUP($B72,Customers[],MATCH(R$1,Customers[#Headers],0),0)</f>
        <v>kotharijagat@example.net</v>
      </c>
      <c r="S72" s="9">
        <f>VLOOKUP($B72,Customers[],MATCH(S$1,Customers[#Headers],0),0)</f>
        <v>9993867749</v>
      </c>
      <c r="T72" s="9" t="str">
        <f>VLOOKUP($B72,Customers[],MATCH(T$1,Customers[#Headers],0),0)</f>
        <v>Jaipur</v>
      </c>
      <c r="U72" s="9" t="str">
        <f>VLOOKUP($B72,Customers[],MATCH(U$1,Customers[#Headers],0),0)</f>
        <v>Rajasthan</v>
      </c>
      <c r="V72" s="9">
        <f>VLOOKUP($B72,Customers[],MATCH(V$1,Customers[#Headers],0),0)</f>
        <v>499091</v>
      </c>
      <c r="W72" s="9" t="str">
        <f>VLOOKUP($B72,Customers[],MATCH(W$1,Customers[#Headers],0),0)</f>
        <v>Female</v>
      </c>
      <c r="X72" s="9">
        <f>VLOOKUP($B72,Customers[],MATCH(X$1,Customers[#Headers],0),0)</f>
        <v>26912</v>
      </c>
      <c r="Y72" s="9">
        <f>VLOOKUP($B72,Customers[],MATCH(Y$1,Customers[#Headers],0),0)</f>
        <v>44683</v>
      </c>
      <c r="Z72" s="9" t="str">
        <f>VLOOKUP($B72,Customers[],MATCH(Z$1,Customers[#Headers],0),0)</f>
        <v>Grocery</v>
      </c>
      <c r="AA72" s="9">
        <f>VLOOKUP($B72,Customers[],MATCH(AA$1,Customers[#Headers],0),0)</f>
        <v>6835</v>
      </c>
      <c r="AB72" s="9" t="str">
        <f>VLOOKUP($B72,Customers[],MATCH(AB$1,Customers[#Headers],0),0)</f>
        <v>Married</v>
      </c>
      <c r="AC72" s="9" t="str">
        <f>VLOOKUP($B72,Customers[],MATCH(AC$1,Customers[#Headers],0),0)</f>
        <v>Engineer</v>
      </c>
      <c r="AD72" s="9">
        <f>VLOOKUP($B72,Customers[],MATCH(AD$1,Customers[#Headers],0),0)</f>
        <v>1612147</v>
      </c>
      <c r="AE72" s="9" t="str">
        <f t="shared" si="4"/>
        <v>P110</v>
      </c>
      <c r="AF72" s="9" t="str">
        <f>VLOOKUP($AE72,products[],MATCH(AF$1,products[#Headers],0),0)</f>
        <v>Maiores Rice</v>
      </c>
      <c r="AG72" s="9" t="str">
        <f>VLOOKUP($AE72,products[],MATCH(AG$1,products[#Headers],0),0)</f>
        <v>Electronics</v>
      </c>
      <c r="AH72" s="9" t="str">
        <f>VLOOKUP($AE72,products[],MATCH(AH$1,products[#Headers],0),0)</f>
        <v>Smart</v>
      </c>
      <c r="AI72" s="9" t="str">
        <f>VLOOKUP($AE72,products[],MATCH(AI$1,products[#Headers],0),0)</f>
        <v>Iyengar PLC</v>
      </c>
      <c r="AJ72" s="9">
        <f>VLOOKUP($AE72,products[],MATCH(AJ$1,products[#Headers],0),0)</f>
        <v>85386</v>
      </c>
      <c r="AK72" s="9">
        <f>VLOOKUP($AE72,products[],MATCH(AK$1,products[#Headers],0),0)</f>
        <v>9</v>
      </c>
      <c r="AL72" s="9">
        <f>VLOOKUP($AE72,products[],MATCH(AL$1,products[#Headers],0),0)</f>
        <v>930</v>
      </c>
      <c r="AM72" s="9">
        <f>VLOOKUP($AE72,products[],MATCH(AM$1,products[#Headers],0),0)</f>
        <v>24</v>
      </c>
      <c r="AN72" s="9" t="str">
        <f>VLOOKUP($AE72,products[],MATCH(AN$1,products[#Headers],0),0)</f>
        <v>China</v>
      </c>
      <c r="AO72" s="9" t="str">
        <f>VLOOKUP($AE72,products[],MATCH(AO$1,products[#Headers],0),0)</f>
        <v>Yes</v>
      </c>
      <c r="AP72" s="9">
        <f>VLOOKUP($AE72,products[],MATCH(AP$1,products[#Headers],0),0)</f>
        <v>2.6</v>
      </c>
      <c r="AQ72" s="9">
        <f>VLOOKUP($AE72,products[],MATCH(AQ$1,products[#Headers],0),0)</f>
        <v>45606</v>
      </c>
      <c r="AR72" s="9" t="str">
        <f>VLOOKUP($AE72,products[],MATCH(AR$1,products[#Headers],0),0)</f>
        <v>No</v>
      </c>
      <c r="AS72" s="9">
        <f>VLOOKUP($AE72,products[],MATCH(AS$1,products[#Headers],0),0)</f>
        <v>5729</v>
      </c>
      <c r="AT72" s="9">
        <f>VLOOKUP($AE72,products[],MATCH(AT$1,products[#Headers],0),0)</f>
        <v>20</v>
      </c>
      <c r="AU72" s="9">
        <f t="shared" si="5"/>
        <v>20</v>
      </c>
      <c r="AV72" s="9" t="str">
        <f>IFERROR(VLOOKUP($AU72,stores[],MATCH(AV$1,stores[#Headers],0),0),"")</f>
        <v>S020</v>
      </c>
      <c r="AW72" s="9" t="str">
        <f>IFERROR(VLOOKUP($AU72,stores[],MATCH(AW$1,stores[#Headers],0),0),"")</f>
        <v>Oommen Group Mart</v>
      </c>
      <c r="AX72" s="9" t="str">
        <f>IFERROR(VLOOKUP($AU72,stores[],MATCH(AX$1,stores[#Headers],0),0),"")</f>
        <v>Ahmedabad</v>
      </c>
      <c r="AY72" s="9" t="str">
        <f>IFERROR(VLOOKUP($AU72,stores[],MATCH(AY$1,stores[#Headers],0),0),"")</f>
        <v>Gujarat</v>
      </c>
      <c r="AZ72" s="9">
        <f>IFERROR(VLOOKUP($AU72,stores[],MATCH(AZ$1,stores[#Headers],0),0),"")</f>
        <v>252175</v>
      </c>
      <c r="BA72" s="9" t="str">
        <f>IFERROR(VLOOKUP($AU72,stores[],MATCH(BA$1,stores[#Headers],0),0),"")</f>
        <v>Dhriti Bhardwaj</v>
      </c>
      <c r="BB72" s="9">
        <f>IFERROR(VLOOKUP($AU72,stores[],MATCH(BB$1,stores[#Headers],0),0),"")</f>
        <v>2002</v>
      </c>
      <c r="BC72" s="9">
        <f>IFERROR(VLOOKUP($AU72,stores[],MATCH(BC$1,stores[#Headers],0),0),"")</f>
        <v>21</v>
      </c>
      <c r="BD72" s="9">
        <f>IFERROR(VLOOKUP($AU72,stores[],MATCH(BD$1,stores[#Headers],0),0),"")</f>
        <v>8411</v>
      </c>
      <c r="BE72" s="9">
        <f>IFERROR(VLOOKUP($AU72,stores[],MATCH(BE$1,stores[#Headers],0),0),"")</f>
        <v>4</v>
      </c>
      <c r="BF72" s="9" t="str">
        <f>IFERROR(VLOOKUP($AU72,stores[],MATCH(BF$1,stores[#Headers],0),0),"")</f>
        <v>No</v>
      </c>
      <c r="BG72" s="9">
        <f>IFERROR(VLOOKUP($AU72,stores[],MATCH(BG$1,stores[#Headers],0),0),"")</f>
        <v>576</v>
      </c>
      <c r="BH72" s="9" t="str">
        <f>IFERROR(VLOOKUP($AU72,stores[],MATCH(BH$1,stores[#Headers],0),0),"")</f>
        <v>Retail</v>
      </c>
      <c r="BI72" s="9">
        <f>IFERROR(VLOOKUP($AU72,stores[],MATCH(BI$1,stores[#Headers],0),0),"")</f>
        <v>917432927129</v>
      </c>
      <c r="BJ72" s="9" t="str">
        <f>IFERROR(VLOOKUP($AU72,stores[],MATCH(BJ$1,stores[#Headers],0),0),"")</f>
        <v>zsanghvi@sood-rajagopal.com</v>
      </c>
    </row>
    <row r="73" spans="1:62" x14ac:dyDescent="0.3">
      <c r="A73" s="9" t="str">
        <v>O1072</v>
      </c>
      <c r="B73" s="9" t="str">
        <v>C063</v>
      </c>
      <c r="C73" s="9" t="str">
        <v>P130</v>
      </c>
      <c r="D73" s="9">
        <v>45498</v>
      </c>
      <c r="E73" s="9">
        <v>3</v>
      </c>
      <c r="F73" s="9">
        <v>50486</v>
      </c>
      <c r="G73" s="9">
        <v>252430</v>
      </c>
      <c r="H73" s="9">
        <v>23</v>
      </c>
      <c r="I73" s="9" t="str">
        <v>Net Banking</v>
      </c>
      <c r="J73" s="9" t="str">
        <v>Cancelled</v>
      </c>
      <c r="K73" s="9">
        <v>45860</v>
      </c>
      <c r="L73" s="9" t="str">
        <v>Yes</v>
      </c>
      <c r="M73" s="9">
        <v>348</v>
      </c>
      <c r="N73" s="9" t="str">
        <v>No</v>
      </c>
      <c r="O73" s="9" t="str">
        <v>Yes</v>
      </c>
      <c r="P73" s="9" t="str">
        <f t="shared" si="3"/>
        <v>C063</v>
      </c>
      <c r="Q73" s="9" t="str">
        <f>VLOOKUP($B73,Customers[],MATCH(Q$1,Customers[#Headers],0),0)</f>
        <v>Jairaj Batta</v>
      </c>
      <c r="R73" s="9" t="str">
        <f>VLOOKUP($B73,Customers[],MATCH(R$1,Customers[#Headers],0),0)</f>
        <v>onishankar@example.org</v>
      </c>
      <c r="S73" s="9">
        <f>VLOOKUP($B73,Customers[],MATCH(S$1,Customers[#Headers],0),0)</f>
        <v>917980893246</v>
      </c>
      <c r="T73" s="9" t="str">
        <f>VLOOKUP($B73,Customers[],MATCH(T$1,Customers[#Headers],0),0)</f>
        <v>Jaipur</v>
      </c>
      <c r="U73" s="9" t="str">
        <f>VLOOKUP($B73,Customers[],MATCH(U$1,Customers[#Headers],0),0)</f>
        <v>Rajasthan</v>
      </c>
      <c r="V73" s="9">
        <f>VLOOKUP($B73,Customers[],MATCH(V$1,Customers[#Headers],0),0)</f>
        <v>953962</v>
      </c>
      <c r="W73" s="9" t="str">
        <f>VLOOKUP($B73,Customers[],MATCH(W$1,Customers[#Headers],0),0)</f>
        <v>Female</v>
      </c>
      <c r="X73" s="9">
        <f>VLOOKUP($B73,Customers[],MATCH(X$1,Customers[#Headers],0),0)</f>
        <v>38261</v>
      </c>
      <c r="Y73" s="9">
        <f>VLOOKUP($B73,Customers[],MATCH(Y$1,Customers[#Headers],0),0)</f>
        <v>44293</v>
      </c>
      <c r="Z73" s="9" t="str">
        <f>VLOOKUP($B73,Customers[],MATCH(Z$1,Customers[#Headers],0),0)</f>
        <v>Home Appliance</v>
      </c>
      <c r="AA73" s="9">
        <f>VLOOKUP($B73,Customers[],MATCH(AA$1,Customers[#Headers],0),0)</f>
        <v>3243</v>
      </c>
      <c r="AB73" s="9" t="str">
        <f>VLOOKUP($B73,Customers[],MATCH(AB$1,Customers[#Headers],0),0)</f>
        <v>Married</v>
      </c>
      <c r="AC73" s="9" t="str">
        <f>VLOOKUP($B73,Customers[],MATCH(AC$1,Customers[#Headers],0),0)</f>
        <v>Business</v>
      </c>
      <c r="AD73" s="9">
        <f>VLOOKUP($B73,Customers[],MATCH(AD$1,Customers[#Headers],0),0)</f>
        <v>1620438</v>
      </c>
      <c r="AE73" s="9" t="str">
        <f t="shared" si="4"/>
        <v>P130</v>
      </c>
      <c r="AF73" s="9" t="str">
        <f>VLOOKUP($AE73,products[],MATCH(AF$1,products[#Headers],0),0)</f>
        <v>Quod TV</v>
      </c>
      <c r="AG73" s="9" t="str">
        <f>VLOOKUP($AE73,products[],MATCH(AG$1,products[#Headers],0),0)</f>
        <v>Grocery</v>
      </c>
      <c r="AH73" s="9" t="str">
        <f>VLOOKUP($AE73,products[],MATCH(AH$1,products[#Headers],0),0)</f>
        <v>Smart</v>
      </c>
      <c r="AI73" s="9" t="str">
        <f>VLOOKUP($AE73,products[],MATCH(AI$1,products[#Headers],0),0)</f>
        <v>Narayanan PLC</v>
      </c>
      <c r="AJ73" s="9">
        <f>VLOOKUP($AE73,products[],MATCH(AJ$1,products[#Headers],0),0)</f>
        <v>50486</v>
      </c>
      <c r="AK73" s="9">
        <f>VLOOKUP($AE73,products[],MATCH(AK$1,products[#Headers],0),0)</f>
        <v>23</v>
      </c>
      <c r="AL73" s="9">
        <f>VLOOKUP($AE73,products[],MATCH(AL$1,products[#Headers],0),0)</f>
        <v>367</v>
      </c>
      <c r="AM73" s="9">
        <f>VLOOKUP($AE73,products[],MATCH(AM$1,products[#Headers],0),0)</f>
        <v>24</v>
      </c>
      <c r="AN73" s="9" t="str">
        <f>VLOOKUP($AE73,products[],MATCH(AN$1,products[#Headers],0),0)</f>
        <v>Vietnam</v>
      </c>
      <c r="AO73" s="9" t="str">
        <f>VLOOKUP($AE73,products[],MATCH(AO$1,products[#Headers],0),0)</f>
        <v>Yes</v>
      </c>
      <c r="AP73" s="9">
        <f>VLOOKUP($AE73,products[],MATCH(AP$1,products[#Headers],0),0)</f>
        <v>4.9000000000000004</v>
      </c>
      <c r="AQ73" s="9">
        <f>VLOOKUP($AE73,products[],MATCH(AQ$1,products[#Headers],0),0)</f>
        <v>45421</v>
      </c>
      <c r="AR73" s="9" t="str">
        <f>VLOOKUP($AE73,products[],MATCH(AR$1,products[#Headers],0),0)</f>
        <v>No</v>
      </c>
      <c r="AS73" s="9">
        <f>VLOOKUP($AE73,products[],MATCH(AS$1,products[#Headers],0),0)</f>
        <v>5498</v>
      </c>
      <c r="AT73" s="9">
        <f>VLOOKUP($AE73,products[],MATCH(AT$1,products[#Headers],0),0)</f>
        <v>70</v>
      </c>
      <c r="AU73" s="9">
        <f t="shared" si="5"/>
        <v>70</v>
      </c>
      <c r="AV73" s="9" t="str">
        <f>IFERROR(VLOOKUP($AU73,stores[],MATCH(AV$1,stores[#Headers],0),0),"")</f>
        <v>S070</v>
      </c>
      <c r="AW73" s="9" t="str">
        <f>IFERROR(VLOOKUP($AU73,stores[],MATCH(AW$1,stores[#Headers],0),0),"")</f>
        <v>Chandran-Mital Mart</v>
      </c>
      <c r="AX73" s="9" t="str">
        <f>IFERROR(VLOOKUP($AU73,stores[],MATCH(AX$1,stores[#Headers],0),0),"")</f>
        <v>Hyderabad</v>
      </c>
      <c r="AY73" s="9" t="str">
        <f>IFERROR(VLOOKUP($AU73,stores[],MATCH(AY$1,stores[#Headers],0),0),"")</f>
        <v>Telangana</v>
      </c>
      <c r="AZ73" s="9">
        <f>IFERROR(VLOOKUP($AU73,stores[],MATCH(AZ$1,stores[#Headers],0),0),"")</f>
        <v>961055</v>
      </c>
      <c r="BA73" s="9" t="str">
        <f>IFERROR(VLOOKUP($AU73,stores[],MATCH(BA$1,stores[#Headers],0),0),"")</f>
        <v>Omaja Dara</v>
      </c>
      <c r="BB73" s="9">
        <f>IFERROR(VLOOKUP($AU73,stores[],MATCH(BB$1,stores[#Headers],0),0),"")</f>
        <v>2008</v>
      </c>
      <c r="BC73" s="9">
        <f>IFERROR(VLOOKUP($AU73,stores[],MATCH(BC$1,stores[#Headers],0),0),"")</f>
        <v>73</v>
      </c>
      <c r="BD73" s="9">
        <f>IFERROR(VLOOKUP($AU73,stores[],MATCH(BD$1,stores[#Headers],0),0),"")</f>
        <v>2832</v>
      </c>
      <c r="BE73" s="9">
        <f>IFERROR(VLOOKUP($AU73,stores[],MATCH(BE$1,stores[#Headers],0),0),"")</f>
        <v>4.5</v>
      </c>
      <c r="BF73" s="9" t="str">
        <f>IFERROR(VLOOKUP($AU73,stores[],MATCH(BF$1,stores[#Headers],0),0),"")</f>
        <v>Yes</v>
      </c>
      <c r="BG73" s="9">
        <f>IFERROR(VLOOKUP($AU73,stores[],MATCH(BG$1,stores[#Headers],0),0),"")</f>
        <v>3681</v>
      </c>
      <c r="BH73" s="9" t="str">
        <f>IFERROR(VLOOKUP($AU73,stores[],MATCH(BH$1,stores[#Headers],0),0),"")</f>
        <v>Franchise</v>
      </c>
      <c r="BI73" s="9">
        <f>IFERROR(VLOOKUP($AU73,stores[],MATCH(BI$1,stores[#Headers],0),0),"")</f>
        <v>919060480589</v>
      </c>
      <c r="BJ73" s="9" t="str">
        <f>IFERROR(VLOOKUP($AU73,stores[],MATCH(BJ$1,stores[#Headers],0),0),"")</f>
        <v>etathakkar@kant.biz</v>
      </c>
    </row>
    <row r="74" spans="1:62" x14ac:dyDescent="0.3">
      <c r="A74" s="9" t="str">
        <v>O1073</v>
      </c>
      <c r="B74" s="9" t="str">
        <v>C099</v>
      </c>
      <c r="C74" s="9" t="str">
        <v>P180</v>
      </c>
      <c r="D74" s="9">
        <v>45699</v>
      </c>
      <c r="E74" s="9">
        <v>3</v>
      </c>
      <c r="F74" s="9">
        <v>31647</v>
      </c>
      <c r="G74" s="9">
        <v>63294</v>
      </c>
      <c r="H74" s="9">
        <v>14</v>
      </c>
      <c r="I74" s="9" t="str">
        <v>Credit Card</v>
      </c>
      <c r="J74" s="9" t="str">
        <v>Delivered</v>
      </c>
      <c r="K74" s="9">
        <v>45863</v>
      </c>
      <c r="L74" s="9" t="str">
        <v>No</v>
      </c>
      <c r="M74" s="9">
        <v>78</v>
      </c>
      <c r="N74" s="9" t="str">
        <v>No</v>
      </c>
      <c r="O74" s="9" t="str">
        <v>Yes</v>
      </c>
      <c r="P74" s="9" t="str">
        <f t="shared" si="3"/>
        <v>C099</v>
      </c>
      <c r="Q74" s="9" t="str">
        <f>VLOOKUP($B74,Customers[],MATCH(Q$1,Customers[#Headers],0),0)</f>
        <v>Frederick Merchant</v>
      </c>
      <c r="R74" s="9" t="str">
        <f>VLOOKUP($B74,Customers[],MATCH(R$1,Customers[#Headers],0),0)</f>
        <v>ethanbutala@example.com</v>
      </c>
      <c r="S74" s="9">
        <f>VLOOKUP($B74,Customers[],MATCH(S$1,Customers[#Headers],0),0)</f>
        <v>916265511047</v>
      </c>
      <c r="T74" s="9" t="str">
        <f>VLOOKUP($B74,Customers[],MATCH(T$1,Customers[#Headers],0),0)</f>
        <v>Pune</v>
      </c>
      <c r="U74" s="9" t="str">
        <f>VLOOKUP($B74,Customers[],MATCH(U$1,Customers[#Headers],0),0)</f>
        <v>Maharashtra</v>
      </c>
      <c r="V74" s="9">
        <f>VLOOKUP($B74,Customers[],MATCH(V$1,Customers[#Headers],0),0)</f>
        <v>412126</v>
      </c>
      <c r="W74" s="9" t="str">
        <f>VLOOKUP($B74,Customers[],MATCH(W$1,Customers[#Headers],0),0)</f>
        <v>Male</v>
      </c>
      <c r="X74" s="9">
        <f>VLOOKUP($B74,Customers[],MATCH(X$1,Customers[#Headers],0),0)</f>
        <v>32904</v>
      </c>
      <c r="Y74" s="9">
        <f>VLOOKUP($B74,Customers[],MATCH(Y$1,Customers[#Headers],0),0)</f>
        <v>45758</v>
      </c>
      <c r="Z74" s="9" t="str">
        <f>VLOOKUP($B74,Customers[],MATCH(Z$1,Customers[#Headers],0),0)</f>
        <v>Grocery</v>
      </c>
      <c r="AA74" s="9">
        <f>VLOOKUP($B74,Customers[],MATCH(AA$1,Customers[#Headers],0),0)</f>
        <v>8141</v>
      </c>
      <c r="AB74" s="9" t="str">
        <f>VLOOKUP($B74,Customers[],MATCH(AB$1,Customers[#Headers],0),0)</f>
        <v>Married</v>
      </c>
      <c r="AC74" s="9" t="str">
        <f>VLOOKUP($B74,Customers[],MATCH(AC$1,Customers[#Headers],0),0)</f>
        <v>Engineer</v>
      </c>
      <c r="AD74" s="9">
        <f>VLOOKUP($B74,Customers[],MATCH(AD$1,Customers[#Headers],0),0)</f>
        <v>395147</v>
      </c>
      <c r="AE74" s="9" t="str">
        <f t="shared" si="4"/>
        <v>P180</v>
      </c>
      <c r="AF74" s="9" t="str">
        <f>VLOOKUP($AE74,products[],MATCH(AF$1,products[#Headers],0),0)</f>
        <v>Accusamus TV</v>
      </c>
      <c r="AG74" s="9" t="str">
        <f>VLOOKUP($AE74,products[],MATCH(AG$1,products[#Headers],0),0)</f>
        <v>Grocery</v>
      </c>
      <c r="AH74" s="9" t="str">
        <f>VLOOKUP($AE74,products[],MATCH(AH$1,products[#Headers],0),0)</f>
        <v>Cotton</v>
      </c>
      <c r="AI74" s="9" t="str">
        <f>VLOOKUP($AE74,products[],MATCH(AI$1,products[#Headers],0),0)</f>
        <v>Oza, Dara and Sami</v>
      </c>
      <c r="AJ74" s="9">
        <f>VLOOKUP($AE74,products[],MATCH(AJ$1,products[#Headers],0),0)</f>
        <v>31647</v>
      </c>
      <c r="AK74" s="9">
        <f>VLOOKUP($AE74,products[],MATCH(AK$1,products[#Headers],0),0)</f>
        <v>14</v>
      </c>
      <c r="AL74" s="9">
        <f>VLOOKUP($AE74,products[],MATCH(AL$1,products[#Headers],0),0)</f>
        <v>124</v>
      </c>
      <c r="AM74" s="9">
        <f>VLOOKUP($AE74,products[],MATCH(AM$1,products[#Headers],0),0)</f>
        <v>6</v>
      </c>
      <c r="AN74" s="9" t="str">
        <f>VLOOKUP($AE74,products[],MATCH(AN$1,products[#Headers],0),0)</f>
        <v>China</v>
      </c>
      <c r="AO74" s="9" t="str">
        <f>VLOOKUP($AE74,products[],MATCH(AO$1,products[#Headers],0),0)</f>
        <v>No</v>
      </c>
      <c r="AP74" s="9">
        <f>VLOOKUP($AE74,products[],MATCH(AP$1,products[#Headers],0),0)</f>
        <v>4.0999999999999996</v>
      </c>
      <c r="AQ74" s="9">
        <f>VLOOKUP($AE74,products[],MATCH(AQ$1,products[#Headers],0),0)</f>
        <v>45837</v>
      </c>
      <c r="AR74" s="9" t="str">
        <f>VLOOKUP($AE74,products[],MATCH(AR$1,products[#Headers],0),0)</f>
        <v>No</v>
      </c>
      <c r="AS74" s="9">
        <f>VLOOKUP($AE74,products[],MATCH(AS$1,products[#Headers],0),0)</f>
        <v>2030</v>
      </c>
      <c r="AT74" s="9">
        <f>VLOOKUP($AE74,products[],MATCH(AT$1,products[#Headers],0),0)</f>
        <v>52</v>
      </c>
      <c r="AU74" s="9">
        <f t="shared" si="5"/>
        <v>52</v>
      </c>
      <c r="AV74" s="9" t="str">
        <f>IFERROR(VLOOKUP($AU74,stores[],MATCH(AV$1,stores[#Headers],0),0),"")</f>
        <v>S052</v>
      </c>
      <c r="AW74" s="9" t="str">
        <f>IFERROR(VLOOKUP($AU74,stores[],MATCH(AW$1,stores[#Headers],0),0),"")</f>
        <v>Gokhale Group Mart</v>
      </c>
      <c r="AX74" s="9" t="str">
        <f>IFERROR(VLOOKUP($AU74,stores[],MATCH(AX$1,stores[#Headers],0),0),"")</f>
        <v>Lucknow</v>
      </c>
      <c r="AY74" s="9" t="str">
        <f>IFERROR(VLOOKUP($AU74,stores[],MATCH(AY$1,stores[#Headers],0),0),"")</f>
        <v>Uttar Pradesh</v>
      </c>
      <c r="AZ74" s="9">
        <f>IFERROR(VLOOKUP($AU74,stores[],MATCH(AZ$1,stores[#Headers],0),0),"")</f>
        <v>539423</v>
      </c>
      <c r="BA74" s="9" t="str">
        <f>IFERROR(VLOOKUP($AU74,stores[],MATCH(BA$1,stores[#Headers],0),0),"")</f>
        <v>Ryan Keer</v>
      </c>
      <c r="BB74" s="9">
        <f>IFERROR(VLOOKUP($AU74,stores[],MATCH(BB$1,stores[#Headers],0),0),"")</f>
        <v>2018</v>
      </c>
      <c r="BC74" s="9">
        <f>IFERROR(VLOOKUP($AU74,stores[],MATCH(BC$1,stores[#Headers],0),0),"")</f>
        <v>12</v>
      </c>
      <c r="BD74" s="9">
        <f>IFERROR(VLOOKUP($AU74,stores[],MATCH(BD$1,stores[#Headers],0),0),"")</f>
        <v>15253</v>
      </c>
      <c r="BE74" s="9">
        <f>IFERROR(VLOOKUP($AU74,stores[],MATCH(BE$1,stores[#Headers],0),0),"")</f>
        <v>4.3</v>
      </c>
      <c r="BF74" s="9" t="str">
        <f>IFERROR(VLOOKUP($AU74,stores[],MATCH(BF$1,stores[#Headers],0),0),"")</f>
        <v>Yes</v>
      </c>
      <c r="BG74" s="9">
        <f>IFERROR(VLOOKUP($AU74,stores[],MATCH(BG$1,stores[#Headers],0),0),"")</f>
        <v>2439</v>
      </c>
      <c r="BH74" s="9" t="str">
        <f>IFERROR(VLOOKUP($AU74,stores[],MATCH(BH$1,stores[#Headers],0),0),"")</f>
        <v>Franchise</v>
      </c>
      <c r="BI74" s="9">
        <f>IFERROR(VLOOKUP($AU74,stores[],MATCH(BI$1,stores[#Headers],0),0),"")</f>
        <v>3433339521</v>
      </c>
      <c r="BJ74" s="9" t="str">
        <f>IFERROR(VLOOKUP($AU74,stores[],MATCH(BJ$1,stores[#Headers],0),0),"")</f>
        <v>brarwaida@ahuja.com</v>
      </c>
    </row>
    <row r="75" spans="1:62" x14ac:dyDescent="0.3">
      <c r="A75" s="9" t="str">
        <v>O1074</v>
      </c>
      <c r="B75" s="9" t="str">
        <v>C095</v>
      </c>
      <c r="C75" s="9" t="str">
        <v>P150</v>
      </c>
      <c r="D75" s="9">
        <v>45735</v>
      </c>
      <c r="E75" s="9">
        <v>3</v>
      </c>
      <c r="F75" s="9">
        <v>98841</v>
      </c>
      <c r="G75" s="9">
        <v>296523</v>
      </c>
      <c r="H75" s="9">
        <v>18</v>
      </c>
      <c r="I75" s="9" t="str">
        <v>Credit Card</v>
      </c>
      <c r="J75" s="9" t="str">
        <v>Delivered</v>
      </c>
      <c r="K75" s="9">
        <v>45855</v>
      </c>
      <c r="L75" s="9" t="str">
        <v>Yes</v>
      </c>
      <c r="M75" s="9">
        <v>482</v>
      </c>
      <c r="N75" s="9" t="str">
        <v>No</v>
      </c>
      <c r="O75" s="9" t="str">
        <v>No</v>
      </c>
      <c r="P75" s="9" t="str">
        <f t="shared" si="3"/>
        <v>C095</v>
      </c>
      <c r="Q75" s="9" t="str">
        <f>VLOOKUP($B75,Customers[],MATCH(Q$1,Customers[#Headers],0),0)</f>
        <v>Kashvi Bhasin</v>
      </c>
      <c r="R75" s="9" t="str">
        <f>VLOOKUP($B75,Customers[],MATCH(R$1,Customers[#Headers],0),0)</f>
        <v>bsura@example.org</v>
      </c>
      <c r="S75" s="9">
        <f>VLOOKUP($B75,Customers[],MATCH(S$1,Customers[#Headers],0),0)</f>
        <v>8600848408</v>
      </c>
      <c r="T75" s="9" t="str">
        <f>VLOOKUP($B75,Customers[],MATCH(T$1,Customers[#Headers],0),0)</f>
        <v>Hyderabad</v>
      </c>
      <c r="U75" s="9" t="str">
        <f>VLOOKUP($B75,Customers[],MATCH(U$1,Customers[#Headers],0),0)</f>
        <v>Telangana</v>
      </c>
      <c r="V75" s="9">
        <f>VLOOKUP($B75,Customers[],MATCH(V$1,Customers[#Headers],0),0)</f>
        <v>211823</v>
      </c>
      <c r="W75" s="9" t="str">
        <f>VLOOKUP($B75,Customers[],MATCH(W$1,Customers[#Headers],0),0)</f>
        <v>Male</v>
      </c>
      <c r="X75" s="9">
        <f>VLOOKUP($B75,Customers[],MATCH(X$1,Customers[#Headers],0),0)</f>
        <v>26518</v>
      </c>
      <c r="Y75" s="9">
        <f>VLOOKUP($B75,Customers[],MATCH(Y$1,Customers[#Headers],0),0)</f>
        <v>45663</v>
      </c>
      <c r="Z75" s="9" t="str">
        <f>VLOOKUP($B75,Customers[],MATCH(Z$1,Customers[#Headers],0),0)</f>
        <v>Fashion</v>
      </c>
      <c r="AA75" s="9">
        <f>VLOOKUP($B75,Customers[],MATCH(AA$1,Customers[#Headers],0),0)</f>
        <v>7485</v>
      </c>
      <c r="AB75" s="9" t="str">
        <f>VLOOKUP($B75,Customers[],MATCH(AB$1,Customers[#Headers],0),0)</f>
        <v>Single</v>
      </c>
      <c r="AC75" s="9" t="str">
        <f>VLOOKUP($B75,Customers[],MATCH(AC$1,Customers[#Headers],0),0)</f>
        <v>Business</v>
      </c>
      <c r="AD75" s="9">
        <f>VLOOKUP($B75,Customers[],MATCH(AD$1,Customers[#Headers],0),0)</f>
        <v>1395061</v>
      </c>
      <c r="AE75" s="9" t="str">
        <f t="shared" si="4"/>
        <v>P150</v>
      </c>
      <c r="AF75" s="9" t="str">
        <f>VLOOKUP($AE75,products[],MATCH(AF$1,products[#Headers],0),0)</f>
        <v>Aliquid Phone</v>
      </c>
      <c r="AG75" s="9" t="str">
        <f>VLOOKUP($AE75,products[],MATCH(AG$1,products[#Headers],0),0)</f>
        <v>Grocery</v>
      </c>
      <c r="AH75" s="9" t="str">
        <f>VLOOKUP($AE75,products[],MATCH(AH$1,products[#Headers],0),0)</f>
        <v>Notebook</v>
      </c>
      <c r="AI75" s="9" t="str">
        <f>VLOOKUP($AE75,products[],MATCH(AI$1,products[#Headers],0),0)</f>
        <v>Kar-Yogi</v>
      </c>
      <c r="AJ75" s="9">
        <f>VLOOKUP($AE75,products[],MATCH(AJ$1,products[#Headers],0),0)</f>
        <v>98841</v>
      </c>
      <c r="AK75" s="9">
        <f>VLOOKUP($AE75,products[],MATCH(AK$1,products[#Headers],0),0)</f>
        <v>18</v>
      </c>
      <c r="AL75" s="9">
        <f>VLOOKUP($AE75,products[],MATCH(AL$1,products[#Headers],0),0)</f>
        <v>888</v>
      </c>
      <c r="AM75" s="9">
        <f>VLOOKUP($AE75,products[],MATCH(AM$1,products[#Headers],0),0)</f>
        <v>6</v>
      </c>
      <c r="AN75" s="9" t="str">
        <f>VLOOKUP($AE75,products[],MATCH(AN$1,products[#Headers],0),0)</f>
        <v>Vietnam</v>
      </c>
      <c r="AO75" s="9" t="str">
        <f>VLOOKUP($AE75,products[],MATCH(AO$1,products[#Headers],0),0)</f>
        <v>No</v>
      </c>
      <c r="AP75" s="9">
        <f>VLOOKUP($AE75,products[],MATCH(AP$1,products[#Headers],0),0)</f>
        <v>3.4</v>
      </c>
      <c r="AQ75" s="9">
        <f>VLOOKUP($AE75,products[],MATCH(AQ$1,products[#Headers],0),0)</f>
        <v>45207</v>
      </c>
      <c r="AR75" s="9" t="str">
        <f>VLOOKUP($AE75,products[],MATCH(AR$1,products[#Headers],0),0)</f>
        <v>Yes</v>
      </c>
      <c r="AS75" s="9">
        <f>VLOOKUP($AE75,products[],MATCH(AS$1,products[#Headers],0),0)</f>
        <v>3536</v>
      </c>
      <c r="AT75" s="9">
        <f>VLOOKUP($AE75,products[],MATCH(AT$1,products[#Headers],0),0)</f>
        <v>40</v>
      </c>
      <c r="AU75" s="9">
        <f t="shared" si="5"/>
        <v>40</v>
      </c>
      <c r="AV75" s="9" t="str">
        <f>IFERROR(VLOOKUP($AU75,stores[],MATCH(AV$1,stores[#Headers],0),0),"")</f>
        <v>S040</v>
      </c>
      <c r="AW75" s="9" t="str">
        <f>IFERROR(VLOOKUP($AU75,stores[],MATCH(AW$1,stores[#Headers],0),0),"")</f>
        <v>Sarin, Malhotra and Parsa Mart</v>
      </c>
      <c r="AX75" s="9" t="str">
        <f>IFERROR(VLOOKUP($AU75,stores[],MATCH(AX$1,stores[#Headers],0),0),"")</f>
        <v>Lucknow</v>
      </c>
      <c r="AY75" s="9" t="str">
        <f>IFERROR(VLOOKUP($AU75,stores[],MATCH(AY$1,stores[#Headers],0),0),"")</f>
        <v>Uttar Pradesh</v>
      </c>
      <c r="AZ75" s="9">
        <f>IFERROR(VLOOKUP($AU75,stores[],MATCH(AZ$1,stores[#Headers],0),0),"")</f>
        <v>577754</v>
      </c>
      <c r="BA75" s="9" t="str">
        <f>IFERROR(VLOOKUP($AU75,stores[],MATCH(BA$1,stores[#Headers],0),0),"")</f>
        <v>Ikbal Gill</v>
      </c>
      <c r="BB75" s="9">
        <f>IFERROR(VLOOKUP($AU75,stores[],MATCH(BB$1,stores[#Headers],0),0),"")</f>
        <v>2005</v>
      </c>
      <c r="BC75" s="9">
        <f>IFERROR(VLOOKUP($AU75,stores[],MATCH(BC$1,stores[#Headers],0),0),"")</f>
        <v>52</v>
      </c>
      <c r="BD75" s="9">
        <f>IFERROR(VLOOKUP($AU75,stores[],MATCH(BD$1,stores[#Headers],0),0),"")</f>
        <v>6154</v>
      </c>
      <c r="BE75" s="9">
        <f>IFERROR(VLOOKUP($AU75,stores[],MATCH(BE$1,stores[#Headers],0),0),"")</f>
        <v>3.5</v>
      </c>
      <c r="BF75" s="9" t="str">
        <f>IFERROR(VLOOKUP($AU75,stores[],MATCH(BF$1,stores[#Headers],0),0),"")</f>
        <v>Yes</v>
      </c>
      <c r="BG75" s="9">
        <f>IFERROR(VLOOKUP($AU75,stores[],MATCH(BG$1,stores[#Headers],0),0),"")</f>
        <v>1444</v>
      </c>
      <c r="BH75" s="9" t="str">
        <f>IFERROR(VLOOKUP($AU75,stores[],MATCH(BH$1,stores[#Headers],0),0),"")</f>
        <v>Retail</v>
      </c>
      <c r="BI75" s="9">
        <f>IFERROR(VLOOKUP($AU75,stores[],MATCH(BI$1,stores[#Headers],0),0),"")</f>
        <v>9142834110</v>
      </c>
      <c r="BJ75" s="9" t="str">
        <f>IFERROR(VLOOKUP($AU75,stores[],MATCH(BJ$1,stores[#Headers],0),0),"")</f>
        <v>ravelsimon@lad.net</v>
      </c>
    </row>
    <row r="76" spans="1:62" x14ac:dyDescent="0.3">
      <c r="A76" s="9" t="str">
        <v>O1075</v>
      </c>
      <c r="B76" s="9" t="str">
        <v>C047</v>
      </c>
      <c r="C76" s="9" t="str">
        <v>P198</v>
      </c>
      <c r="D76" s="9">
        <v>45619</v>
      </c>
      <c r="E76" s="9">
        <v>3</v>
      </c>
      <c r="F76" s="9">
        <v>59479</v>
      </c>
      <c r="G76" s="9">
        <v>59479</v>
      </c>
      <c r="H76" s="9">
        <v>19</v>
      </c>
      <c r="I76" s="9" t="str">
        <v>Debit Card</v>
      </c>
      <c r="J76" s="9" t="str">
        <v>Delivered</v>
      </c>
      <c r="K76" s="9">
        <v>45855</v>
      </c>
      <c r="L76" s="9" t="str">
        <v>Yes</v>
      </c>
      <c r="M76" s="9">
        <v>220</v>
      </c>
      <c r="N76" s="9" t="str">
        <v>No</v>
      </c>
      <c r="O76" s="9" t="str">
        <v>No</v>
      </c>
      <c r="P76" s="9" t="str">
        <f t="shared" si="3"/>
        <v>C047</v>
      </c>
      <c r="Q76" s="9" t="str">
        <f>VLOOKUP($B76,Customers[],MATCH(Q$1,Customers[#Headers],0),0)</f>
        <v>Caleb Verma</v>
      </c>
      <c r="R76" s="9" t="str">
        <f>VLOOKUP($B76,Customers[],MATCH(R$1,Customers[#Headers],0),0)</f>
        <v>tara00@example.com</v>
      </c>
      <c r="S76" s="9">
        <f>VLOOKUP($B76,Customers[],MATCH(S$1,Customers[#Headers],0),0)</f>
        <v>6177115921</v>
      </c>
      <c r="T76" s="9" t="str">
        <f>VLOOKUP($B76,Customers[],MATCH(T$1,Customers[#Headers],0),0)</f>
        <v>Mumbai</v>
      </c>
      <c r="U76" s="9" t="str">
        <f>VLOOKUP($B76,Customers[],MATCH(U$1,Customers[#Headers],0),0)</f>
        <v>Maharashtra</v>
      </c>
      <c r="V76" s="9">
        <f>VLOOKUP($B76,Customers[],MATCH(V$1,Customers[#Headers],0),0)</f>
        <v>499856</v>
      </c>
      <c r="W76" s="9" t="str">
        <f>VLOOKUP($B76,Customers[],MATCH(W$1,Customers[#Headers],0),0)</f>
        <v>Male</v>
      </c>
      <c r="X76" s="9">
        <f>VLOOKUP($B76,Customers[],MATCH(X$1,Customers[#Headers],0),0)</f>
        <v>36596</v>
      </c>
      <c r="Y76" s="9">
        <f>VLOOKUP($B76,Customers[],MATCH(Y$1,Customers[#Headers],0),0)</f>
        <v>45676</v>
      </c>
      <c r="Z76" s="9" t="str">
        <f>VLOOKUP($B76,Customers[],MATCH(Z$1,Customers[#Headers],0),0)</f>
        <v>Fashion</v>
      </c>
      <c r="AA76" s="9">
        <f>VLOOKUP($B76,Customers[],MATCH(AA$1,Customers[#Headers],0),0)</f>
        <v>4716</v>
      </c>
      <c r="AB76" s="9" t="str">
        <f>VLOOKUP($B76,Customers[],MATCH(AB$1,Customers[#Headers],0),0)</f>
        <v>Single</v>
      </c>
      <c r="AC76" s="9" t="str">
        <f>VLOOKUP($B76,Customers[],MATCH(AC$1,Customers[#Headers],0),0)</f>
        <v>Teacher</v>
      </c>
      <c r="AD76" s="9">
        <f>VLOOKUP($B76,Customers[],MATCH(AD$1,Customers[#Headers],0),0)</f>
        <v>626974</v>
      </c>
      <c r="AE76" s="9" t="str">
        <f t="shared" si="4"/>
        <v>P198</v>
      </c>
      <c r="AF76" s="9" t="str">
        <f>VLOOKUP($AE76,products[],MATCH(AF$1,products[#Headers],0),0)</f>
        <v>Illo Laptop</v>
      </c>
      <c r="AG76" s="9" t="str">
        <f>VLOOKUP($AE76,products[],MATCH(AG$1,products[#Headers],0),0)</f>
        <v>Fashion</v>
      </c>
      <c r="AH76" s="9" t="str">
        <f>VLOOKUP($AE76,products[],MATCH(AH$1,products[#Headers],0),0)</f>
        <v>LED</v>
      </c>
      <c r="AI76" s="9" t="str">
        <f>VLOOKUP($AE76,products[],MATCH(AI$1,products[#Headers],0),0)</f>
        <v>Thaker, Sagar and Sampath</v>
      </c>
      <c r="AJ76" s="9">
        <f>VLOOKUP($AE76,products[],MATCH(AJ$1,products[#Headers],0),0)</f>
        <v>59479</v>
      </c>
      <c r="AK76" s="9">
        <f>VLOOKUP($AE76,products[],MATCH(AK$1,products[#Headers],0),0)</f>
        <v>19</v>
      </c>
      <c r="AL76" s="9">
        <f>VLOOKUP($AE76,products[],MATCH(AL$1,products[#Headers],0),0)</f>
        <v>696</v>
      </c>
      <c r="AM76" s="9">
        <f>VLOOKUP($AE76,products[],MATCH(AM$1,products[#Headers],0),0)</f>
        <v>24</v>
      </c>
      <c r="AN76" s="9" t="str">
        <f>VLOOKUP($AE76,products[],MATCH(AN$1,products[#Headers],0),0)</f>
        <v>China</v>
      </c>
      <c r="AO76" s="9" t="str">
        <f>VLOOKUP($AE76,products[],MATCH(AO$1,products[#Headers],0),0)</f>
        <v>Yes</v>
      </c>
      <c r="AP76" s="9">
        <f>VLOOKUP($AE76,products[],MATCH(AP$1,products[#Headers],0),0)</f>
        <v>4.4000000000000004</v>
      </c>
      <c r="AQ76" s="9">
        <f>VLOOKUP($AE76,products[],MATCH(AQ$1,products[#Headers],0),0)</f>
        <v>45849</v>
      </c>
      <c r="AR76" s="9" t="str">
        <f>VLOOKUP($AE76,products[],MATCH(AR$1,products[#Headers],0),0)</f>
        <v>Yes</v>
      </c>
      <c r="AS76" s="9">
        <f>VLOOKUP($AE76,products[],MATCH(AS$1,products[#Headers],0),0)</f>
        <v>8089</v>
      </c>
      <c r="AT76" s="9">
        <f>VLOOKUP($AE76,products[],MATCH(AT$1,products[#Headers],0),0)</f>
        <v>18</v>
      </c>
      <c r="AU76" s="9">
        <f t="shared" si="5"/>
        <v>18</v>
      </c>
      <c r="AV76" s="9" t="str">
        <f>IFERROR(VLOOKUP($AU76,stores[],MATCH(AV$1,stores[#Headers],0),0),"")</f>
        <v>S018</v>
      </c>
      <c r="AW76" s="9" t="str">
        <f>IFERROR(VLOOKUP($AU76,stores[],MATCH(AW$1,stores[#Headers],0),0),"")</f>
        <v>Bhandari PLC Mart</v>
      </c>
      <c r="AX76" s="9" t="str">
        <f>IFERROR(VLOOKUP($AU76,stores[],MATCH(AX$1,stores[#Headers],0),0),"")</f>
        <v>Mumbai</v>
      </c>
      <c r="AY76" s="9" t="str">
        <f>IFERROR(VLOOKUP($AU76,stores[],MATCH(AY$1,stores[#Headers],0),0),"")</f>
        <v>Maharashtra</v>
      </c>
      <c r="AZ76" s="9">
        <f>IFERROR(VLOOKUP($AU76,stores[],MATCH(AZ$1,stores[#Headers],0),0),"")</f>
        <v>520744</v>
      </c>
      <c r="BA76" s="9" t="str">
        <f>IFERROR(VLOOKUP($AU76,stores[],MATCH(BA$1,stores[#Headers],0),0),"")</f>
        <v>Nidhi Rama</v>
      </c>
      <c r="BB76" s="9">
        <f>IFERROR(VLOOKUP($AU76,stores[],MATCH(BB$1,stores[#Headers],0),0),"")</f>
        <v>2020</v>
      </c>
      <c r="BC76" s="9">
        <f>IFERROR(VLOOKUP($AU76,stores[],MATCH(BC$1,stores[#Headers],0),0),"")</f>
        <v>51</v>
      </c>
      <c r="BD76" s="9">
        <f>IFERROR(VLOOKUP($AU76,stores[],MATCH(BD$1,stores[#Headers],0),0),"")</f>
        <v>9204</v>
      </c>
      <c r="BE76" s="9">
        <f>IFERROR(VLOOKUP($AU76,stores[],MATCH(BE$1,stores[#Headers],0),0),"")</f>
        <v>3.2</v>
      </c>
      <c r="BF76" s="9" t="str">
        <f>IFERROR(VLOOKUP($AU76,stores[],MATCH(BF$1,stores[#Headers],0),0),"")</f>
        <v>Yes</v>
      </c>
      <c r="BG76" s="9">
        <f>IFERROR(VLOOKUP($AU76,stores[],MATCH(BG$1,stores[#Headers],0),0),"")</f>
        <v>924</v>
      </c>
      <c r="BH76" s="9" t="str">
        <f>IFERROR(VLOOKUP($AU76,stores[],MATCH(BH$1,stores[#Headers],0),0),"")</f>
        <v>Franchise</v>
      </c>
      <c r="BI76" s="9">
        <f>IFERROR(VLOOKUP($AU76,stores[],MATCH(BI$1,stores[#Headers],0),0),"")</f>
        <v>993538758</v>
      </c>
      <c r="BJ76" s="9" t="str">
        <f>IFERROR(VLOOKUP($AU76,stores[],MATCH(BJ$1,stores[#Headers],0),0),"")</f>
        <v>onkar82@chatterjee-sinha.com</v>
      </c>
    </row>
    <row r="77" spans="1:62" x14ac:dyDescent="0.3">
      <c r="A77" s="9" t="str">
        <v>O1076</v>
      </c>
      <c r="B77" s="9" t="str">
        <v>C014</v>
      </c>
      <c r="C77" s="9" t="str">
        <v>P104</v>
      </c>
      <c r="D77" s="9">
        <v>45783</v>
      </c>
      <c r="E77" s="9">
        <v>1</v>
      </c>
      <c r="F77" s="9">
        <v>38790</v>
      </c>
      <c r="G77" s="9">
        <v>116370</v>
      </c>
      <c r="H77" s="9">
        <v>27</v>
      </c>
      <c r="I77" s="9" t="str">
        <v>Cash on Delivery</v>
      </c>
      <c r="J77" s="9" t="str">
        <v>Delivered</v>
      </c>
      <c r="K77" s="9">
        <v>45864</v>
      </c>
      <c r="L77" s="9" t="str">
        <v>No</v>
      </c>
      <c r="M77" s="9">
        <v>442</v>
      </c>
      <c r="N77" s="9" t="str">
        <v>No</v>
      </c>
      <c r="O77" s="9" t="str">
        <v>Yes</v>
      </c>
      <c r="P77" s="9" t="str">
        <f t="shared" si="3"/>
        <v>C014</v>
      </c>
      <c r="Q77" s="9" t="str">
        <f>VLOOKUP($B77,Customers[],MATCH(Q$1,Customers[#Headers],0),0)</f>
        <v>Gauri De</v>
      </c>
      <c r="R77" s="9" t="str">
        <f>VLOOKUP($B77,Customers[],MATCH(R$1,Customers[#Headers],0),0)</f>
        <v>neel78@example.net</v>
      </c>
      <c r="S77" s="9">
        <f>VLOOKUP($B77,Customers[],MATCH(S$1,Customers[#Headers],0),0)</f>
        <v>8011280598</v>
      </c>
      <c r="T77" s="9" t="str">
        <f>VLOOKUP($B77,Customers[],MATCH(T$1,Customers[#Headers],0),0)</f>
        <v>Bangalore</v>
      </c>
      <c r="U77" s="9" t="str">
        <f>VLOOKUP($B77,Customers[],MATCH(U$1,Customers[#Headers],0),0)</f>
        <v>Karnataka</v>
      </c>
      <c r="V77" s="9">
        <f>VLOOKUP($B77,Customers[],MATCH(V$1,Customers[#Headers],0),0)</f>
        <v>620450</v>
      </c>
      <c r="W77" s="9" t="str">
        <f>VLOOKUP($B77,Customers[],MATCH(W$1,Customers[#Headers],0),0)</f>
        <v>Male</v>
      </c>
      <c r="X77" s="9">
        <f>VLOOKUP($B77,Customers[],MATCH(X$1,Customers[#Headers],0),0)</f>
        <v>30641</v>
      </c>
      <c r="Y77" s="9">
        <f>VLOOKUP($B77,Customers[],MATCH(Y$1,Customers[#Headers],0),0)</f>
        <v>44680</v>
      </c>
      <c r="Z77" s="9" t="str">
        <f>VLOOKUP($B77,Customers[],MATCH(Z$1,Customers[#Headers],0),0)</f>
        <v>Fashion</v>
      </c>
      <c r="AA77" s="9">
        <f>VLOOKUP($B77,Customers[],MATCH(AA$1,Customers[#Headers],0),0)</f>
        <v>9677</v>
      </c>
      <c r="AB77" s="9" t="str">
        <f>VLOOKUP($B77,Customers[],MATCH(AB$1,Customers[#Headers],0),0)</f>
        <v>Married</v>
      </c>
      <c r="AC77" s="9" t="str">
        <f>VLOOKUP($B77,Customers[],MATCH(AC$1,Customers[#Headers],0),0)</f>
        <v>Student</v>
      </c>
      <c r="AD77" s="9">
        <f>VLOOKUP($B77,Customers[],MATCH(AD$1,Customers[#Headers],0),0)</f>
        <v>1037603</v>
      </c>
      <c r="AE77" s="9" t="str">
        <f t="shared" si="4"/>
        <v>P104</v>
      </c>
      <c r="AF77" s="9" t="str">
        <f>VLOOKUP($AE77,products[],MATCH(AF$1,products[#Headers],0),0)</f>
        <v>Deleniti TV</v>
      </c>
      <c r="AG77" s="9" t="str">
        <f>VLOOKUP($AE77,products[],MATCH(AG$1,products[#Headers],0),0)</f>
        <v>Electronics</v>
      </c>
      <c r="AH77" s="9" t="str">
        <f>VLOOKUP($AE77,products[],MATCH(AH$1,products[#Headers],0),0)</f>
        <v>Organic</v>
      </c>
      <c r="AI77" s="9" t="str">
        <f>VLOOKUP($AE77,products[],MATCH(AI$1,products[#Headers],0),0)</f>
        <v>Ahuja-Randhawa</v>
      </c>
      <c r="AJ77" s="9">
        <f>VLOOKUP($AE77,products[],MATCH(AJ$1,products[#Headers],0),0)</f>
        <v>38790</v>
      </c>
      <c r="AK77" s="9">
        <f>VLOOKUP($AE77,products[],MATCH(AK$1,products[#Headers],0),0)</f>
        <v>27</v>
      </c>
      <c r="AL77" s="9">
        <f>VLOOKUP($AE77,products[],MATCH(AL$1,products[#Headers],0),0)</f>
        <v>966</v>
      </c>
      <c r="AM77" s="9">
        <f>VLOOKUP($AE77,products[],MATCH(AM$1,products[#Headers],0),0)</f>
        <v>12</v>
      </c>
      <c r="AN77" s="9" t="str">
        <f>VLOOKUP($AE77,products[],MATCH(AN$1,products[#Headers],0),0)</f>
        <v>Japan</v>
      </c>
      <c r="AO77" s="9" t="str">
        <f>VLOOKUP($AE77,products[],MATCH(AO$1,products[#Headers],0),0)</f>
        <v>Yes</v>
      </c>
      <c r="AP77" s="9">
        <f>VLOOKUP($AE77,products[],MATCH(AP$1,products[#Headers],0),0)</f>
        <v>4.7</v>
      </c>
      <c r="AQ77" s="9">
        <f>VLOOKUP($AE77,products[],MATCH(AQ$1,products[#Headers],0),0)</f>
        <v>45275</v>
      </c>
      <c r="AR77" s="9" t="str">
        <f>VLOOKUP($AE77,products[],MATCH(AR$1,products[#Headers],0),0)</f>
        <v>No</v>
      </c>
      <c r="AS77" s="9">
        <f>VLOOKUP($AE77,products[],MATCH(AS$1,products[#Headers],0),0)</f>
        <v>8691</v>
      </c>
      <c r="AT77" s="9">
        <f>VLOOKUP($AE77,products[],MATCH(AT$1,products[#Headers],0),0)</f>
        <v>28</v>
      </c>
      <c r="AU77" s="9">
        <f t="shared" si="5"/>
        <v>28</v>
      </c>
      <c r="AV77" s="9" t="str">
        <f>IFERROR(VLOOKUP($AU77,stores[],MATCH(AV$1,stores[#Headers],0),0),"")</f>
        <v>S028</v>
      </c>
      <c r="AW77" s="9" t="str">
        <f>IFERROR(VLOOKUP($AU77,stores[],MATCH(AW$1,stores[#Headers],0),0),"")</f>
        <v>Raval Group Mart</v>
      </c>
      <c r="AX77" s="9" t="str">
        <f>IFERROR(VLOOKUP($AU77,stores[],MATCH(AX$1,stores[#Headers],0),0),"")</f>
        <v>Delhi</v>
      </c>
      <c r="AY77" s="9" t="str">
        <f>IFERROR(VLOOKUP($AU77,stores[],MATCH(AY$1,stores[#Headers],0),0),"")</f>
        <v>Delhi</v>
      </c>
      <c r="AZ77" s="9">
        <f>IFERROR(VLOOKUP($AU77,stores[],MATCH(AZ$1,stores[#Headers],0),0),"")</f>
        <v>880199</v>
      </c>
      <c r="BA77" s="9" t="str">
        <f>IFERROR(VLOOKUP($AU77,stores[],MATCH(BA$1,stores[#Headers],0),0),"")</f>
        <v>Yashoda Jhaveri</v>
      </c>
      <c r="BB77" s="9">
        <f>IFERROR(VLOOKUP($AU77,stores[],MATCH(BB$1,stores[#Headers],0),0),"")</f>
        <v>2007</v>
      </c>
      <c r="BC77" s="9">
        <f>IFERROR(VLOOKUP($AU77,stores[],MATCH(BC$1,stores[#Headers],0),0),"")</f>
        <v>68</v>
      </c>
      <c r="BD77" s="9">
        <f>IFERROR(VLOOKUP($AU77,stores[],MATCH(BD$1,stores[#Headers],0),0),"")</f>
        <v>13644</v>
      </c>
      <c r="BE77" s="9">
        <f>IFERROR(VLOOKUP($AU77,stores[],MATCH(BE$1,stores[#Headers],0),0),"")</f>
        <v>3.2</v>
      </c>
      <c r="BF77" s="9" t="str">
        <f>IFERROR(VLOOKUP($AU77,stores[],MATCH(BF$1,stores[#Headers],0),0),"")</f>
        <v>No</v>
      </c>
      <c r="BG77" s="9">
        <f>IFERROR(VLOOKUP($AU77,stores[],MATCH(BG$1,stores[#Headers],0),0),"")</f>
        <v>1081</v>
      </c>
      <c r="BH77" s="9" t="str">
        <f>IFERROR(VLOOKUP($AU77,stores[],MATCH(BH$1,stores[#Headers],0),0),"")</f>
        <v>Outlet</v>
      </c>
      <c r="BI77" s="9">
        <f>IFERROR(VLOOKUP($AU77,stores[],MATCH(BI$1,stores[#Headers],0),0),"")</f>
        <v>7550375899</v>
      </c>
      <c r="BJ77" s="9" t="str">
        <f>IFERROR(VLOOKUP($AU77,stores[],MATCH(BJ$1,stores[#Headers],0),0),"")</f>
        <v>tpatla@comar-chatterjee.com</v>
      </c>
    </row>
    <row r="78" spans="1:62" x14ac:dyDescent="0.3">
      <c r="A78" s="9" t="str">
        <v>O1077</v>
      </c>
      <c r="B78" s="9" t="str">
        <v>C038</v>
      </c>
      <c r="C78" s="9" t="str">
        <v>P153</v>
      </c>
      <c r="D78" s="9">
        <v>45818</v>
      </c>
      <c r="E78" s="9">
        <v>4</v>
      </c>
      <c r="F78" s="9">
        <v>83491</v>
      </c>
      <c r="G78" s="9">
        <v>83491</v>
      </c>
      <c r="H78" s="9">
        <v>5</v>
      </c>
      <c r="I78" s="9" t="str">
        <v>Cash on Delivery</v>
      </c>
      <c r="J78" s="9" t="str">
        <v>Shipped</v>
      </c>
      <c r="K78" s="9">
        <v>45862</v>
      </c>
      <c r="L78" s="9" t="str">
        <v>Yes</v>
      </c>
      <c r="M78" s="9">
        <v>350</v>
      </c>
      <c r="N78" s="9" t="str">
        <v>No</v>
      </c>
      <c r="O78" s="9" t="str">
        <v>Yes</v>
      </c>
      <c r="P78" s="9" t="str">
        <f t="shared" si="3"/>
        <v>C038</v>
      </c>
      <c r="Q78" s="9" t="str">
        <f>VLOOKUP($B78,Customers[],MATCH(Q$1,Customers[#Headers],0),0)</f>
        <v>Falan Singh</v>
      </c>
      <c r="R78" s="9" t="str">
        <f>VLOOKUP($B78,Customers[],MATCH(R$1,Customers[#Headers],0),0)</f>
        <v>hamsini96@example.net</v>
      </c>
      <c r="S78" s="9">
        <f>VLOOKUP($B78,Customers[],MATCH(S$1,Customers[#Headers],0),0)</f>
        <v>915865780913</v>
      </c>
      <c r="T78" s="9" t="str">
        <f>VLOOKUP($B78,Customers[],MATCH(T$1,Customers[#Headers],0),0)</f>
        <v>Pune</v>
      </c>
      <c r="U78" s="9" t="str">
        <f>VLOOKUP($B78,Customers[],MATCH(U$1,Customers[#Headers],0),0)</f>
        <v>Maharashtra</v>
      </c>
      <c r="V78" s="9">
        <f>VLOOKUP($B78,Customers[],MATCH(V$1,Customers[#Headers],0),0)</f>
        <v>316117</v>
      </c>
      <c r="W78" s="9" t="str">
        <f>VLOOKUP($B78,Customers[],MATCH(W$1,Customers[#Headers],0),0)</f>
        <v>Male</v>
      </c>
      <c r="X78" s="9">
        <f>VLOOKUP($B78,Customers[],MATCH(X$1,Customers[#Headers],0),0)</f>
        <v>25883</v>
      </c>
      <c r="Y78" s="9">
        <f>VLOOKUP($B78,Customers[],MATCH(Y$1,Customers[#Headers],0),0)</f>
        <v>44958</v>
      </c>
      <c r="Z78" s="9" t="str">
        <f>VLOOKUP($B78,Customers[],MATCH(Z$1,Customers[#Headers],0),0)</f>
        <v>Fashion</v>
      </c>
      <c r="AA78" s="9">
        <f>VLOOKUP($B78,Customers[],MATCH(AA$1,Customers[#Headers],0),0)</f>
        <v>1036</v>
      </c>
      <c r="AB78" s="9" t="str">
        <f>VLOOKUP($B78,Customers[],MATCH(AB$1,Customers[#Headers],0),0)</f>
        <v>Single</v>
      </c>
      <c r="AC78" s="9" t="str">
        <f>VLOOKUP($B78,Customers[],MATCH(AC$1,Customers[#Headers],0),0)</f>
        <v>Student</v>
      </c>
      <c r="AD78" s="9">
        <f>VLOOKUP($B78,Customers[],MATCH(AD$1,Customers[#Headers],0),0)</f>
        <v>1199897</v>
      </c>
      <c r="AE78" s="9" t="str">
        <f t="shared" si="4"/>
        <v>P153</v>
      </c>
      <c r="AF78" s="9" t="str">
        <f>VLOOKUP($AE78,products[],MATCH(AF$1,products[#Headers],0),0)</f>
        <v>Quis Shirt</v>
      </c>
      <c r="AG78" s="9" t="str">
        <f>VLOOKUP($AE78,products[],MATCH(AG$1,products[#Headers],0),0)</f>
        <v>Electronics</v>
      </c>
      <c r="AH78" s="9" t="str">
        <f>VLOOKUP($AE78,products[],MATCH(AH$1,products[#Headers],0),0)</f>
        <v>Notebook</v>
      </c>
      <c r="AI78" s="9" t="str">
        <f>VLOOKUP($AE78,products[],MATCH(AI$1,products[#Headers],0),0)</f>
        <v>Sastry PLC</v>
      </c>
      <c r="AJ78" s="9">
        <f>VLOOKUP($AE78,products[],MATCH(AJ$1,products[#Headers],0),0)</f>
        <v>83491</v>
      </c>
      <c r="AK78" s="9">
        <f>VLOOKUP($AE78,products[],MATCH(AK$1,products[#Headers],0),0)</f>
        <v>5</v>
      </c>
      <c r="AL78" s="9">
        <f>VLOOKUP($AE78,products[],MATCH(AL$1,products[#Headers],0),0)</f>
        <v>93</v>
      </c>
      <c r="AM78" s="9">
        <f>VLOOKUP($AE78,products[],MATCH(AM$1,products[#Headers],0),0)</f>
        <v>12</v>
      </c>
      <c r="AN78" s="9" t="str">
        <f>VLOOKUP($AE78,products[],MATCH(AN$1,products[#Headers],0),0)</f>
        <v>Japan</v>
      </c>
      <c r="AO78" s="9" t="str">
        <f>VLOOKUP($AE78,products[],MATCH(AO$1,products[#Headers],0),0)</f>
        <v>No</v>
      </c>
      <c r="AP78" s="9">
        <f>VLOOKUP($AE78,products[],MATCH(AP$1,products[#Headers],0),0)</f>
        <v>3.6</v>
      </c>
      <c r="AQ78" s="9">
        <f>VLOOKUP($AE78,products[],MATCH(AQ$1,products[#Headers],0),0)</f>
        <v>45098</v>
      </c>
      <c r="AR78" s="9" t="str">
        <f>VLOOKUP($AE78,products[],MATCH(AR$1,products[#Headers],0),0)</f>
        <v>Yes</v>
      </c>
      <c r="AS78" s="9">
        <f>VLOOKUP($AE78,products[],MATCH(AS$1,products[#Headers],0),0)</f>
        <v>7063</v>
      </c>
      <c r="AT78" s="9">
        <f>VLOOKUP($AE78,products[],MATCH(AT$1,products[#Headers],0),0)</f>
        <v>197</v>
      </c>
      <c r="AU78" s="9">
        <f t="shared" si="5"/>
        <v>197</v>
      </c>
      <c r="AV78" s="9" t="str">
        <f>IFERROR(VLOOKUP($AU78,stores[],MATCH(AV$1,stores[#Headers],0),0),"")</f>
        <v/>
      </c>
      <c r="AW78" s="9" t="str">
        <f>IFERROR(VLOOKUP($AU78,stores[],MATCH(AW$1,stores[#Headers],0),0),"")</f>
        <v/>
      </c>
      <c r="AX78" s="9" t="str">
        <f>IFERROR(VLOOKUP($AU78,stores[],MATCH(AX$1,stores[#Headers],0),0),"")</f>
        <v/>
      </c>
      <c r="AY78" s="9" t="str">
        <f>IFERROR(VLOOKUP($AU78,stores[],MATCH(AY$1,stores[#Headers],0),0),"")</f>
        <v/>
      </c>
      <c r="AZ78" s="9" t="str">
        <f>IFERROR(VLOOKUP($AU78,stores[],MATCH(AZ$1,stores[#Headers],0),0),"")</f>
        <v/>
      </c>
      <c r="BA78" s="9" t="str">
        <f>IFERROR(VLOOKUP($AU78,stores[],MATCH(BA$1,stores[#Headers],0),0),"")</f>
        <v/>
      </c>
      <c r="BB78" s="9" t="str">
        <f>IFERROR(VLOOKUP($AU78,stores[],MATCH(BB$1,stores[#Headers],0),0),"")</f>
        <v/>
      </c>
      <c r="BC78" s="9" t="str">
        <f>IFERROR(VLOOKUP($AU78,stores[],MATCH(BC$1,stores[#Headers],0),0),"")</f>
        <v/>
      </c>
      <c r="BD78" s="9" t="str">
        <f>IFERROR(VLOOKUP($AU78,stores[],MATCH(BD$1,stores[#Headers],0),0),"")</f>
        <v/>
      </c>
      <c r="BE78" s="9" t="str">
        <f>IFERROR(VLOOKUP($AU78,stores[],MATCH(BE$1,stores[#Headers],0),0),"")</f>
        <v/>
      </c>
      <c r="BF78" s="9" t="str">
        <f>IFERROR(VLOOKUP($AU78,stores[],MATCH(BF$1,stores[#Headers],0),0),"")</f>
        <v/>
      </c>
      <c r="BG78" s="9" t="str">
        <f>IFERROR(VLOOKUP($AU78,stores[],MATCH(BG$1,stores[#Headers],0),0),"")</f>
        <v/>
      </c>
      <c r="BH78" s="9" t="str">
        <f>IFERROR(VLOOKUP($AU78,stores[],MATCH(BH$1,stores[#Headers],0),0),"")</f>
        <v/>
      </c>
      <c r="BI78" s="9" t="str">
        <f>IFERROR(VLOOKUP($AU78,stores[],MATCH(BI$1,stores[#Headers],0),0),"")</f>
        <v/>
      </c>
      <c r="BJ78" s="9" t="str">
        <f>IFERROR(VLOOKUP($AU78,stores[],MATCH(BJ$1,stores[#Headers],0),0),"")</f>
        <v/>
      </c>
    </row>
    <row r="79" spans="1:62" x14ac:dyDescent="0.3">
      <c r="A79" s="9" t="str">
        <v>O1078</v>
      </c>
      <c r="B79" s="9" t="str">
        <v>C018</v>
      </c>
      <c r="C79" s="9" t="str">
        <v>P135</v>
      </c>
      <c r="D79" s="9">
        <v>45529</v>
      </c>
      <c r="E79" s="9">
        <v>3</v>
      </c>
      <c r="F79" s="9">
        <v>12336</v>
      </c>
      <c r="G79" s="9">
        <v>37008</v>
      </c>
      <c r="H79" s="9">
        <v>30</v>
      </c>
      <c r="I79" s="9" t="str">
        <v>Net Banking</v>
      </c>
      <c r="J79" s="9" t="str">
        <v>Shipped</v>
      </c>
      <c r="K79" s="9">
        <v>45859</v>
      </c>
      <c r="L79" s="9" t="str">
        <v>Yes</v>
      </c>
      <c r="M79" s="9">
        <v>85</v>
      </c>
      <c r="N79" s="9" t="str">
        <v>No</v>
      </c>
      <c r="O79" s="9" t="str">
        <v>No</v>
      </c>
      <c r="P79" s="9" t="str">
        <f t="shared" si="3"/>
        <v>C018</v>
      </c>
      <c r="Q79" s="9" t="str">
        <f>VLOOKUP($B79,Customers[],MATCH(Q$1,Customers[#Headers],0),0)</f>
        <v>Owen Mitra</v>
      </c>
      <c r="R79" s="9" t="str">
        <f>VLOOKUP($B79,Customers[],MATCH(R$1,Customers[#Headers],0),0)</f>
        <v>tacharya@example.com</v>
      </c>
      <c r="S79" s="9">
        <f>VLOOKUP($B79,Customers[],MATCH(S$1,Customers[#Headers],0),0)</f>
        <v>916995777387</v>
      </c>
      <c r="T79" s="9" t="str">
        <f>VLOOKUP($B79,Customers[],MATCH(T$1,Customers[#Headers],0),0)</f>
        <v>Mumbai</v>
      </c>
      <c r="U79" s="9" t="str">
        <f>VLOOKUP($B79,Customers[],MATCH(U$1,Customers[#Headers],0),0)</f>
        <v>Maharashtra</v>
      </c>
      <c r="V79" s="9">
        <f>VLOOKUP($B79,Customers[],MATCH(V$1,Customers[#Headers],0),0)</f>
        <v>148951</v>
      </c>
      <c r="W79" s="9" t="str">
        <f>VLOOKUP($B79,Customers[],MATCH(W$1,Customers[#Headers],0),0)</f>
        <v>Female</v>
      </c>
      <c r="X79" s="9">
        <f>VLOOKUP($B79,Customers[],MATCH(X$1,Customers[#Headers],0),0)</f>
        <v>27585</v>
      </c>
      <c r="Y79" s="9">
        <f>VLOOKUP($B79,Customers[],MATCH(Y$1,Customers[#Headers],0),0)</f>
        <v>44992</v>
      </c>
      <c r="Z79" s="9" t="str">
        <f>VLOOKUP($B79,Customers[],MATCH(Z$1,Customers[#Headers],0),0)</f>
        <v>Fashion</v>
      </c>
      <c r="AA79" s="9">
        <f>VLOOKUP($B79,Customers[],MATCH(AA$1,Customers[#Headers],0),0)</f>
        <v>1927</v>
      </c>
      <c r="AB79" s="9" t="str">
        <f>VLOOKUP($B79,Customers[],MATCH(AB$1,Customers[#Headers],0),0)</f>
        <v>Married</v>
      </c>
      <c r="AC79" s="9" t="str">
        <f>VLOOKUP($B79,Customers[],MATCH(AC$1,Customers[#Headers],0),0)</f>
        <v>Business</v>
      </c>
      <c r="AD79" s="9">
        <f>VLOOKUP($B79,Customers[],MATCH(AD$1,Customers[#Headers],0),0)</f>
        <v>531680</v>
      </c>
      <c r="AE79" s="9" t="str">
        <f t="shared" si="4"/>
        <v>P135</v>
      </c>
      <c r="AF79" s="9" t="str">
        <f>VLOOKUP($AE79,products[],MATCH(AF$1,products[#Headers],0),0)</f>
        <v>At Rice</v>
      </c>
      <c r="AG79" s="9" t="str">
        <f>VLOOKUP($AE79,products[],MATCH(AG$1,products[#Headers],0),0)</f>
        <v>Grocery</v>
      </c>
      <c r="AH79" s="9" t="str">
        <f>VLOOKUP($AE79,products[],MATCH(AH$1,products[#Headers],0),0)</f>
        <v>Cotton</v>
      </c>
      <c r="AI79" s="9" t="str">
        <f>VLOOKUP($AE79,products[],MATCH(AI$1,products[#Headers],0),0)</f>
        <v>Chaudry, Yadav and Grover</v>
      </c>
      <c r="AJ79" s="9">
        <f>VLOOKUP($AE79,products[],MATCH(AJ$1,products[#Headers],0),0)</f>
        <v>12336</v>
      </c>
      <c r="AK79" s="9">
        <f>VLOOKUP($AE79,products[],MATCH(AK$1,products[#Headers],0),0)</f>
        <v>30</v>
      </c>
      <c r="AL79" s="9">
        <f>VLOOKUP($AE79,products[],MATCH(AL$1,products[#Headers],0),0)</f>
        <v>404</v>
      </c>
      <c r="AM79" s="9">
        <f>VLOOKUP($AE79,products[],MATCH(AM$1,products[#Headers],0),0)</f>
        <v>6</v>
      </c>
      <c r="AN79" s="9" t="str">
        <f>VLOOKUP($AE79,products[],MATCH(AN$1,products[#Headers],0),0)</f>
        <v>Vietnam</v>
      </c>
      <c r="AO79" s="9" t="str">
        <f>VLOOKUP($AE79,products[],MATCH(AO$1,products[#Headers],0),0)</f>
        <v>Yes</v>
      </c>
      <c r="AP79" s="9">
        <f>VLOOKUP($AE79,products[],MATCH(AP$1,products[#Headers],0),0)</f>
        <v>3.6</v>
      </c>
      <c r="AQ79" s="9">
        <f>VLOOKUP($AE79,products[],MATCH(AQ$1,products[#Headers],0),0)</f>
        <v>45327</v>
      </c>
      <c r="AR79" s="9" t="str">
        <f>VLOOKUP($AE79,products[],MATCH(AR$1,products[#Headers],0),0)</f>
        <v>No</v>
      </c>
      <c r="AS79" s="9">
        <f>VLOOKUP($AE79,products[],MATCH(AS$1,products[#Headers],0),0)</f>
        <v>7243</v>
      </c>
      <c r="AT79" s="9">
        <f>VLOOKUP($AE79,products[],MATCH(AT$1,products[#Headers],0),0)</f>
        <v>136</v>
      </c>
      <c r="AU79" s="9">
        <f t="shared" si="5"/>
        <v>136</v>
      </c>
      <c r="AV79" s="9" t="str">
        <f>IFERROR(VLOOKUP($AU79,stores[],MATCH(AV$1,stores[#Headers],0),0),"")</f>
        <v/>
      </c>
      <c r="AW79" s="9" t="str">
        <f>IFERROR(VLOOKUP($AU79,stores[],MATCH(AW$1,stores[#Headers],0),0),"")</f>
        <v/>
      </c>
      <c r="AX79" s="9" t="str">
        <f>IFERROR(VLOOKUP($AU79,stores[],MATCH(AX$1,stores[#Headers],0),0),"")</f>
        <v/>
      </c>
      <c r="AY79" s="9" t="str">
        <f>IFERROR(VLOOKUP($AU79,stores[],MATCH(AY$1,stores[#Headers],0),0),"")</f>
        <v/>
      </c>
      <c r="AZ79" s="9" t="str">
        <f>IFERROR(VLOOKUP($AU79,stores[],MATCH(AZ$1,stores[#Headers],0),0),"")</f>
        <v/>
      </c>
      <c r="BA79" s="9" t="str">
        <f>IFERROR(VLOOKUP($AU79,stores[],MATCH(BA$1,stores[#Headers],0),0),"")</f>
        <v/>
      </c>
      <c r="BB79" s="9" t="str">
        <f>IFERROR(VLOOKUP($AU79,stores[],MATCH(BB$1,stores[#Headers],0),0),"")</f>
        <v/>
      </c>
      <c r="BC79" s="9" t="str">
        <f>IFERROR(VLOOKUP($AU79,stores[],MATCH(BC$1,stores[#Headers],0),0),"")</f>
        <v/>
      </c>
      <c r="BD79" s="9" t="str">
        <f>IFERROR(VLOOKUP($AU79,stores[],MATCH(BD$1,stores[#Headers],0),0),"")</f>
        <v/>
      </c>
      <c r="BE79" s="9" t="str">
        <f>IFERROR(VLOOKUP($AU79,stores[],MATCH(BE$1,stores[#Headers],0),0),"")</f>
        <v/>
      </c>
      <c r="BF79" s="9" t="str">
        <f>IFERROR(VLOOKUP($AU79,stores[],MATCH(BF$1,stores[#Headers],0),0),"")</f>
        <v/>
      </c>
      <c r="BG79" s="9" t="str">
        <f>IFERROR(VLOOKUP($AU79,stores[],MATCH(BG$1,stores[#Headers],0),0),"")</f>
        <v/>
      </c>
      <c r="BH79" s="9" t="str">
        <f>IFERROR(VLOOKUP($AU79,stores[],MATCH(BH$1,stores[#Headers],0),0),"")</f>
        <v/>
      </c>
      <c r="BI79" s="9" t="str">
        <f>IFERROR(VLOOKUP($AU79,stores[],MATCH(BI$1,stores[#Headers],0),0),"")</f>
        <v/>
      </c>
      <c r="BJ79" s="9" t="str">
        <f>IFERROR(VLOOKUP($AU79,stores[],MATCH(BJ$1,stores[#Headers],0),0),"")</f>
        <v/>
      </c>
    </row>
    <row r="80" spans="1:62" x14ac:dyDescent="0.3">
      <c r="A80" s="9" t="str">
        <v>O1079</v>
      </c>
      <c r="B80" s="9" t="str">
        <v>C054</v>
      </c>
      <c r="C80" s="9" t="str">
        <v>P139</v>
      </c>
      <c r="D80" s="9">
        <v>45694</v>
      </c>
      <c r="E80" s="9">
        <v>4</v>
      </c>
      <c r="F80" s="9">
        <v>49066</v>
      </c>
      <c r="G80" s="9">
        <v>49066</v>
      </c>
      <c r="H80" s="9">
        <v>11</v>
      </c>
      <c r="I80" s="9" t="str">
        <v>UPI</v>
      </c>
      <c r="J80" s="9" t="str">
        <v>Pending</v>
      </c>
      <c r="K80" s="9">
        <v>45860</v>
      </c>
      <c r="L80" s="9" t="str">
        <v>Yes</v>
      </c>
      <c r="M80" s="9">
        <v>369</v>
      </c>
      <c r="N80" s="9" t="str">
        <v>No</v>
      </c>
      <c r="O80" s="9" t="str">
        <v>Yes</v>
      </c>
      <c r="P80" s="9" t="str">
        <f t="shared" si="3"/>
        <v>C054</v>
      </c>
      <c r="Q80" s="9" t="str">
        <f>VLOOKUP($B80,Customers[],MATCH(Q$1,Customers[#Headers],0),0)</f>
        <v>Ishwar Ravel</v>
      </c>
      <c r="R80" s="9" t="str">
        <f>VLOOKUP($B80,Customers[],MATCH(R$1,Customers[#Headers],0),0)</f>
        <v>naironveer@example.net</v>
      </c>
      <c r="S80" s="9">
        <f>VLOOKUP($B80,Customers[],MATCH(S$1,Customers[#Headers],0),0)</f>
        <v>5161369681</v>
      </c>
      <c r="T80" s="9" t="str">
        <f>VLOOKUP($B80,Customers[],MATCH(T$1,Customers[#Headers],0),0)</f>
        <v>Delhi</v>
      </c>
      <c r="U80" s="9" t="str">
        <f>VLOOKUP($B80,Customers[],MATCH(U$1,Customers[#Headers],0),0)</f>
        <v>Delhi</v>
      </c>
      <c r="V80" s="9">
        <f>VLOOKUP($B80,Customers[],MATCH(V$1,Customers[#Headers],0),0)</f>
        <v>453521</v>
      </c>
      <c r="W80" s="9" t="str">
        <f>VLOOKUP($B80,Customers[],MATCH(W$1,Customers[#Headers],0),0)</f>
        <v>Male</v>
      </c>
      <c r="X80" s="9">
        <f>VLOOKUP($B80,Customers[],MATCH(X$1,Customers[#Headers],0),0)</f>
        <v>34436</v>
      </c>
      <c r="Y80" s="9">
        <f>VLOOKUP($B80,Customers[],MATCH(Y$1,Customers[#Headers],0),0)</f>
        <v>44382</v>
      </c>
      <c r="Z80" s="9" t="str">
        <f>VLOOKUP($B80,Customers[],MATCH(Z$1,Customers[#Headers],0),0)</f>
        <v>Fashion</v>
      </c>
      <c r="AA80" s="9">
        <f>VLOOKUP($B80,Customers[],MATCH(AA$1,Customers[#Headers],0),0)</f>
        <v>6845</v>
      </c>
      <c r="AB80" s="9" t="str">
        <f>VLOOKUP($B80,Customers[],MATCH(AB$1,Customers[#Headers],0),0)</f>
        <v>Single</v>
      </c>
      <c r="AC80" s="9" t="str">
        <f>VLOOKUP($B80,Customers[],MATCH(AC$1,Customers[#Headers],0),0)</f>
        <v>Teacher</v>
      </c>
      <c r="AD80" s="9">
        <f>VLOOKUP($B80,Customers[],MATCH(AD$1,Customers[#Headers],0),0)</f>
        <v>533862</v>
      </c>
      <c r="AE80" s="9" t="str">
        <f t="shared" si="4"/>
        <v>P139</v>
      </c>
      <c r="AF80" s="9" t="str">
        <f>VLOOKUP($AE80,products[],MATCH(AF$1,products[#Headers],0),0)</f>
        <v>Officia TV</v>
      </c>
      <c r="AG80" s="9" t="str">
        <f>VLOOKUP($AE80,products[],MATCH(AG$1,products[#Headers],0),0)</f>
        <v>Fashion</v>
      </c>
      <c r="AH80" s="9" t="str">
        <f>VLOOKUP($AE80,products[],MATCH(AH$1,products[#Headers],0),0)</f>
        <v>Notebook</v>
      </c>
      <c r="AI80" s="9" t="str">
        <f>VLOOKUP($AE80,products[],MATCH(AI$1,products[#Headers],0),0)</f>
        <v>Gera, Mishra and Chad</v>
      </c>
      <c r="AJ80" s="9">
        <f>VLOOKUP($AE80,products[],MATCH(AJ$1,products[#Headers],0),0)</f>
        <v>49066</v>
      </c>
      <c r="AK80" s="9">
        <f>VLOOKUP($AE80,products[],MATCH(AK$1,products[#Headers],0),0)</f>
        <v>11</v>
      </c>
      <c r="AL80" s="9">
        <f>VLOOKUP($AE80,products[],MATCH(AL$1,products[#Headers],0),0)</f>
        <v>454</v>
      </c>
      <c r="AM80" s="9">
        <f>VLOOKUP($AE80,products[],MATCH(AM$1,products[#Headers],0),0)</f>
        <v>36</v>
      </c>
      <c r="AN80" s="9" t="str">
        <f>VLOOKUP($AE80,products[],MATCH(AN$1,products[#Headers],0),0)</f>
        <v>China</v>
      </c>
      <c r="AO80" s="9" t="str">
        <f>VLOOKUP($AE80,products[],MATCH(AO$1,products[#Headers],0),0)</f>
        <v>No</v>
      </c>
      <c r="AP80" s="9">
        <f>VLOOKUP($AE80,products[],MATCH(AP$1,products[#Headers],0),0)</f>
        <v>2.7</v>
      </c>
      <c r="AQ80" s="9">
        <f>VLOOKUP($AE80,products[],MATCH(AQ$1,products[#Headers],0),0)</f>
        <v>45803</v>
      </c>
      <c r="AR80" s="9" t="str">
        <f>VLOOKUP($AE80,products[],MATCH(AR$1,products[#Headers],0),0)</f>
        <v>No</v>
      </c>
      <c r="AS80" s="9">
        <f>VLOOKUP($AE80,products[],MATCH(AS$1,products[#Headers],0),0)</f>
        <v>9921</v>
      </c>
      <c r="AT80" s="9">
        <f>VLOOKUP($AE80,products[],MATCH(AT$1,products[#Headers],0),0)</f>
        <v>191</v>
      </c>
      <c r="AU80" s="9">
        <f t="shared" si="5"/>
        <v>191</v>
      </c>
      <c r="AV80" s="9" t="str">
        <f>IFERROR(VLOOKUP($AU80,stores[],MATCH(AV$1,stores[#Headers],0),0),"")</f>
        <v/>
      </c>
      <c r="AW80" s="9" t="str">
        <f>IFERROR(VLOOKUP($AU80,stores[],MATCH(AW$1,stores[#Headers],0),0),"")</f>
        <v/>
      </c>
      <c r="AX80" s="9" t="str">
        <f>IFERROR(VLOOKUP($AU80,stores[],MATCH(AX$1,stores[#Headers],0),0),"")</f>
        <v/>
      </c>
      <c r="AY80" s="9" t="str">
        <f>IFERROR(VLOOKUP($AU80,stores[],MATCH(AY$1,stores[#Headers],0),0),"")</f>
        <v/>
      </c>
      <c r="AZ80" s="9" t="str">
        <f>IFERROR(VLOOKUP($AU80,stores[],MATCH(AZ$1,stores[#Headers],0),0),"")</f>
        <v/>
      </c>
      <c r="BA80" s="9" t="str">
        <f>IFERROR(VLOOKUP($AU80,stores[],MATCH(BA$1,stores[#Headers],0),0),"")</f>
        <v/>
      </c>
      <c r="BB80" s="9" t="str">
        <f>IFERROR(VLOOKUP($AU80,stores[],MATCH(BB$1,stores[#Headers],0),0),"")</f>
        <v/>
      </c>
      <c r="BC80" s="9" t="str">
        <f>IFERROR(VLOOKUP($AU80,stores[],MATCH(BC$1,stores[#Headers],0),0),"")</f>
        <v/>
      </c>
      <c r="BD80" s="9" t="str">
        <f>IFERROR(VLOOKUP($AU80,stores[],MATCH(BD$1,stores[#Headers],0),0),"")</f>
        <v/>
      </c>
      <c r="BE80" s="9" t="str">
        <f>IFERROR(VLOOKUP($AU80,stores[],MATCH(BE$1,stores[#Headers],0),0),"")</f>
        <v/>
      </c>
      <c r="BF80" s="9" t="str">
        <f>IFERROR(VLOOKUP($AU80,stores[],MATCH(BF$1,stores[#Headers],0),0),"")</f>
        <v/>
      </c>
      <c r="BG80" s="9" t="str">
        <f>IFERROR(VLOOKUP($AU80,stores[],MATCH(BG$1,stores[#Headers],0),0),"")</f>
        <v/>
      </c>
      <c r="BH80" s="9" t="str">
        <f>IFERROR(VLOOKUP($AU80,stores[],MATCH(BH$1,stores[#Headers],0),0),"")</f>
        <v/>
      </c>
      <c r="BI80" s="9" t="str">
        <f>IFERROR(VLOOKUP($AU80,stores[],MATCH(BI$1,stores[#Headers],0),0),"")</f>
        <v/>
      </c>
      <c r="BJ80" s="9" t="str">
        <f>IFERROR(VLOOKUP($AU80,stores[],MATCH(BJ$1,stores[#Headers],0),0),"")</f>
        <v/>
      </c>
    </row>
    <row r="81" spans="1:62" x14ac:dyDescent="0.3">
      <c r="A81" s="9" t="str">
        <v>O1080</v>
      </c>
      <c r="B81" s="9" t="str">
        <v>C059</v>
      </c>
      <c r="C81" s="9" t="str">
        <v>P114</v>
      </c>
      <c r="D81" s="9">
        <v>45652</v>
      </c>
      <c r="E81" s="9">
        <v>2</v>
      </c>
      <c r="F81" s="9">
        <v>54455</v>
      </c>
      <c r="G81" s="9">
        <v>163365</v>
      </c>
      <c r="H81" s="9">
        <v>27</v>
      </c>
      <c r="I81" s="9" t="str">
        <v>Credit Card</v>
      </c>
      <c r="J81" s="9" t="str">
        <v>Cancelled</v>
      </c>
      <c r="K81" s="9">
        <v>45866</v>
      </c>
      <c r="L81" s="9" t="str">
        <v>No</v>
      </c>
      <c r="M81" s="9">
        <v>430</v>
      </c>
      <c r="N81" s="9" t="str">
        <v>No</v>
      </c>
      <c r="O81" s="9" t="str">
        <v>No</v>
      </c>
      <c r="P81" s="9" t="str">
        <f t="shared" si="3"/>
        <v>C059</v>
      </c>
      <c r="Q81" s="9" t="str">
        <f>VLOOKUP($B81,Customers[],MATCH(Q$1,Customers[#Headers],0),0)</f>
        <v>Andrew Patil</v>
      </c>
      <c r="R81" s="9" t="str">
        <f>VLOOKUP($B81,Customers[],MATCH(R$1,Customers[#Headers],0),0)</f>
        <v>pranit35@example.com</v>
      </c>
      <c r="S81" s="9">
        <f>VLOOKUP($B81,Customers[],MATCH(S$1,Customers[#Headers],0),0)</f>
        <v>913221418880</v>
      </c>
      <c r="T81" s="9" t="str">
        <f>VLOOKUP($B81,Customers[],MATCH(T$1,Customers[#Headers],0),0)</f>
        <v>Lucknow</v>
      </c>
      <c r="U81" s="9" t="str">
        <f>VLOOKUP($B81,Customers[],MATCH(U$1,Customers[#Headers],0),0)</f>
        <v>Uttar Pradesh</v>
      </c>
      <c r="V81" s="9">
        <f>VLOOKUP($B81,Customers[],MATCH(V$1,Customers[#Headers],0),0)</f>
        <v>929622</v>
      </c>
      <c r="W81" s="9" t="str">
        <f>VLOOKUP($B81,Customers[],MATCH(W$1,Customers[#Headers],0),0)</f>
        <v>Female</v>
      </c>
      <c r="X81" s="9">
        <f>VLOOKUP($B81,Customers[],MATCH(X$1,Customers[#Headers],0),0)</f>
        <v>26242</v>
      </c>
      <c r="Y81" s="9">
        <f>VLOOKUP($B81,Customers[],MATCH(Y$1,Customers[#Headers],0),0)</f>
        <v>44542</v>
      </c>
      <c r="Z81" s="9" t="str">
        <f>VLOOKUP($B81,Customers[],MATCH(Z$1,Customers[#Headers],0),0)</f>
        <v>Electronics</v>
      </c>
      <c r="AA81" s="9">
        <f>VLOOKUP($B81,Customers[],MATCH(AA$1,Customers[#Headers],0),0)</f>
        <v>1876</v>
      </c>
      <c r="AB81" s="9" t="str">
        <f>VLOOKUP($B81,Customers[],MATCH(AB$1,Customers[#Headers],0),0)</f>
        <v>Married</v>
      </c>
      <c r="AC81" s="9" t="str">
        <f>VLOOKUP($B81,Customers[],MATCH(AC$1,Customers[#Headers],0),0)</f>
        <v>Teacher</v>
      </c>
      <c r="AD81" s="9">
        <f>VLOOKUP($B81,Customers[],MATCH(AD$1,Customers[#Headers],0),0)</f>
        <v>1727869</v>
      </c>
      <c r="AE81" s="9" t="str">
        <f t="shared" si="4"/>
        <v>P114</v>
      </c>
      <c r="AF81" s="9" t="str">
        <f>VLOOKUP($AE81,products[],MATCH(AF$1,products[#Headers],0),0)</f>
        <v>Dolor Shirt</v>
      </c>
      <c r="AG81" s="9" t="str">
        <f>VLOOKUP($AE81,products[],MATCH(AG$1,products[#Headers],0),0)</f>
        <v>Electronics</v>
      </c>
      <c r="AH81" s="9" t="str">
        <f>VLOOKUP($AE81,products[],MATCH(AH$1,products[#Headers],0),0)</f>
        <v>Cotton</v>
      </c>
      <c r="AI81" s="9" t="str">
        <f>VLOOKUP($AE81,products[],MATCH(AI$1,products[#Headers],0),0)</f>
        <v>Sampath, Purohit and Borah</v>
      </c>
      <c r="AJ81" s="9">
        <f>VLOOKUP($AE81,products[],MATCH(AJ$1,products[#Headers],0),0)</f>
        <v>54455</v>
      </c>
      <c r="AK81" s="9">
        <f>VLOOKUP($AE81,products[],MATCH(AK$1,products[#Headers],0),0)</f>
        <v>27</v>
      </c>
      <c r="AL81" s="9">
        <f>VLOOKUP($AE81,products[],MATCH(AL$1,products[#Headers],0),0)</f>
        <v>507</v>
      </c>
      <c r="AM81" s="9">
        <f>VLOOKUP($AE81,products[],MATCH(AM$1,products[#Headers],0),0)</f>
        <v>24</v>
      </c>
      <c r="AN81" s="9" t="str">
        <f>VLOOKUP($AE81,products[],MATCH(AN$1,products[#Headers],0),0)</f>
        <v>Japan</v>
      </c>
      <c r="AO81" s="9" t="str">
        <f>VLOOKUP($AE81,products[],MATCH(AO$1,products[#Headers],0),0)</f>
        <v>Yes</v>
      </c>
      <c r="AP81" s="9">
        <f>VLOOKUP($AE81,products[],MATCH(AP$1,products[#Headers],0),0)</f>
        <v>3.6</v>
      </c>
      <c r="AQ81" s="9">
        <f>VLOOKUP($AE81,products[],MATCH(AQ$1,products[#Headers],0),0)</f>
        <v>45456</v>
      </c>
      <c r="AR81" s="9" t="str">
        <f>VLOOKUP($AE81,products[],MATCH(AR$1,products[#Headers],0),0)</f>
        <v>No</v>
      </c>
      <c r="AS81" s="9">
        <f>VLOOKUP($AE81,products[],MATCH(AS$1,products[#Headers],0),0)</f>
        <v>5136</v>
      </c>
      <c r="AT81" s="9">
        <f>VLOOKUP($AE81,products[],MATCH(AT$1,products[#Headers],0),0)</f>
        <v>158</v>
      </c>
      <c r="AU81" s="9">
        <f t="shared" si="5"/>
        <v>158</v>
      </c>
      <c r="AV81" s="9" t="str">
        <f>IFERROR(VLOOKUP($AU81,stores[],MATCH(AV$1,stores[#Headers],0),0),"")</f>
        <v/>
      </c>
      <c r="AW81" s="9" t="str">
        <f>IFERROR(VLOOKUP($AU81,stores[],MATCH(AW$1,stores[#Headers],0),0),"")</f>
        <v/>
      </c>
      <c r="AX81" s="9" t="str">
        <f>IFERROR(VLOOKUP($AU81,stores[],MATCH(AX$1,stores[#Headers],0),0),"")</f>
        <v/>
      </c>
      <c r="AY81" s="9" t="str">
        <f>IFERROR(VLOOKUP($AU81,stores[],MATCH(AY$1,stores[#Headers],0),0),"")</f>
        <v/>
      </c>
      <c r="AZ81" s="9" t="str">
        <f>IFERROR(VLOOKUP($AU81,stores[],MATCH(AZ$1,stores[#Headers],0),0),"")</f>
        <v/>
      </c>
      <c r="BA81" s="9" t="str">
        <f>IFERROR(VLOOKUP($AU81,stores[],MATCH(BA$1,stores[#Headers],0),0),"")</f>
        <v/>
      </c>
      <c r="BB81" s="9" t="str">
        <f>IFERROR(VLOOKUP($AU81,stores[],MATCH(BB$1,stores[#Headers],0),0),"")</f>
        <v/>
      </c>
      <c r="BC81" s="9" t="str">
        <f>IFERROR(VLOOKUP($AU81,stores[],MATCH(BC$1,stores[#Headers],0),0),"")</f>
        <v/>
      </c>
      <c r="BD81" s="9" t="str">
        <f>IFERROR(VLOOKUP($AU81,stores[],MATCH(BD$1,stores[#Headers],0),0),"")</f>
        <v/>
      </c>
      <c r="BE81" s="9" t="str">
        <f>IFERROR(VLOOKUP($AU81,stores[],MATCH(BE$1,stores[#Headers],0),0),"")</f>
        <v/>
      </c>
      <c r="BF81" s="9" t="str">
        <f>IFERROR(VLOOKUP($AU81,stores[],MATCH(BF$1,stores[#Headers],0),0),"")</f>
        <v/>
      </c>
      <c r="BG81" s="9" t="str">
        <f>IFERROR(VLOOKUP($AU81,stores[],MATCH(BG$1,stores[#Headers],0),0),"")</f>
        <v/>
      </c>
      <c r="BH81" s="9" t="str">
        <f>IFERROR(VLOOKUP($AU81,stores[],MATCH(BH$1,stores[#Headers],0),0),"")</f>
        <v/>
      </c>
      <c r="BI81" s="9" t="str">
        <f>IFERROR(VLOOKUP($AU81,stores[],MATCH(BI$1,stores[#Headers],0),0),"")</f>
        <v/>
      </c>
      <c r="BJ81" s="9" t="str">
        <f>IFERROR(VLOOKUP($AU81,stores[],MATCH(BJ$1,stores[#Headers],0),0),"")</f>
        <v/>
      </c>
    </row>
    <row r="82" spans="1:62" x14ac:dyDescent="0.3">
      <c r="A82" s="9" t="str">
        <v>O1081</v>
      </c>
      <c r="B82" s="9" t="str">
        <v>C057</v>
      </c>
      <c r="C82" s="9" t="str">
        <v>P143</v>
      </c>
      <c r="D82" s="9">
        <v>45512</v>
      </c>
      <c r="E82" s="9">
        <v>4</v>
      </c>
      <c r="F82" s="9">
        <v>35282</v>
      </c>
      <c r="G82" s="9">
        <v>176410</v>
      </c>
      <c r="H82" s="9">
        <v>6</v>
      </c>
      <c r="I82" s="9" t="str">
        <v>Debit Card</v>
      </c>
      <c r="J82" s="9" t="str">
        <v>Pending</v>
      </c>
      <c r="K82" s="9">
        <v>45858</v>
      </c>
      <c r="L82" s="9" t="str">
        <v>No</v>
      </c>
      <c r="M82" s="9">
        <v>308</v>
      </c>
      <c r="N82" s="9" t="str">
        <v>Yes</v>
      </c>
      <c r="O82" s="9" t="str">
        <v>No</v>
      </c>
      <c r="P82" s="9" t="str">
        <f t="shared" si="3"/>
        <v>C057</v>
      </c>
      <c r="Q82" s="9" t="str">
        <f>VLOOKUP($B82,Customers[],MATCH(Q$1,Customers[#Headers],0),0)</f>
        <v>Vamakshi Thaker</v>
      </c>
      <c r="R82" s="9" t="str">
        <f>VLOOKUP($B82,Customers[],MATCH(R$1,Customers[#Headers],0),0)</f>
        <v>davidseshadri@example.org</v>
      </c>
      <c r="S82" s="9">
        <f>VLOOKUP($B82,Customers[],MATCH(S$1,Customers[#Headers],0),0)</f>
        <v>1820377889</v>
      </c>
      <c r="T82" s="9" t="str">
        <f>VLOOKUP($B82,Customers[],MATCH(T$1,Customers[#Headers],0),0)</f>
        <v>Hyderabad</v>
      </c>
      <c r="U82" s="9" t="str">
        <f>VLOOKUP($B82,Customers[],MATCH(U$1,Customers[#Headers],0),0)</f>
        <v>Telangana</v>
      </c>
      <c r="V82" s="9">
        <f>VLOOKUP($B82,Customers[],MATCH(V$1,Customers[#Headers],0),0)</f>
        <v>554665</v>
      </c>
      <c r="W82" s="9" t="str">
        <f>VLOOKUP($B82,Customers[],MATCH(W$1,Customers[#Headers],0),0)</f>
        <v>Female</v>
      </c>
      <c r="X82" s="9">
        <f>VLOOKUP($B82,Customers[],MATCH(X$1,Customers[#Headers],0),0)</f>
        <v>38622</v>
      </c>
      <c r="Y82" s="9">
        <f>VLOOKUP($B82,Customers[],MATCH(Y$1,Customers[#Headers],0),0)</f>
        <v>44190</v>
      </c>
      <c r="Z82" s="9" t="str">
        <f>VLOOKUP($B82,Customers[],MATCH(Z$1,Customers[#Headers],0),0)</f>
        <v>Fashion</v>
      </c>
      <c r="AA82" s="9">
        <f>VLOOKUP($B82,Customers[],MATCH(AA$1,Customers[#Headers],0),0)</f>
        <v>4664</v>
      </c>
      <c r="AB82" s="9" t="str">
        <f>VLOOKUP($B82,Customers[],MATCH(AB$1,Customers[#Headers],0),0)</f>
        <v>Single</v>
      </c>
      <c r="AC82" s="9" t="str">
        <f>VLOOKUP($B82,Customers[],MATCH(AC$1,Customers[#Headers],0),0)</f>
        <v>Teacher</v>
      </c>
      <c r="AD82" s="9">
        <f>VLOOKUP($B82,Customers[],MATCH(AD$1,Customers[#Headers],0),0)</f>
        <v>936406</v>
      </c>
      <c r="AE82" s="9" t="str">
        <f t="shared" si="4"/>
        <v>P143</v>
      </c>
      <c r="AF82" s="9" t="str">
        <f>VLOOKUP($AE82,products[],MATCH(AF$1,products[#Headers],0),0)</f>
        <v>Molestiae TV</v>
      </c>
      <c r="AG82" s="9" t="str">
        <f>VLOOKUP($AE82,products[],MATCH(AG$1,products[#Headers],0),0)</f>
        <v>Fashion</v>
      </c>
      <c r="AH82" s="9" t="str">
        <f>VLOOKUP($AE82,products[],MATCH(AH$1,products[#Headers],0),0)</f>
        <v>Smart</v>
      </c>
      <c r="AI82" s="9" t="str">
        <f>VLOOKUP($AE82,products[],MATCH(AI$1,products[#Headers],0),0)</f>
        <v>Grewal-Sur</v>
      </c>
      <c r="AJ82" s="9">
        <f>VLOOKUP($AE82,products[],MATCH(AJ$1,products[#Headers],0),0)</f>
        <v>35282</v>
      </c>
      <c r="AK82" s="9">
        <f>VLOOKUP($AE82,products[],MATCH(AK$1,products[#Headers],0),0)</f>
        <v>6</v>
      </c>
      <c r="AL82" s="9">
        <f>VLOOKUP($AE82,products[],MATCH(AL$1,products[#Headers],0),0)</f>
        <v>129</v>
      </c>
      <c r="AM82" s="9">
        <f>VLOOKUP($AE82,products[],MATCH(AM$1,products[#Headers],0),0)</f>
        <v>36</v>
      </c>
      <c r="AN82" s="9" t="str">
        <f>VLOOKUP($AE82,products[],MATCH(AN$1,products[#Headers],0),0)</f>
        <v>India</v>
      </c>
      <c r="AO82" s="9" t="str">
        <f>VLOOKUP($AE82,products[],MATCH(AO$1,products[#Headers],0),0)</f>
        <v>Yes</v>
      </c>
      <c r="AP82" s="9">
        <f>VLOOKUP($AE82,products[],MATCH(AP$1,products[#Headers],0),0)</f>
        <v>3.7</v>
      </c>
      <c r="AQ82" s="9">
        <f>VLOOKUP($AE82,products[],MATCH(AQ$1,products[#Headers],0),0)</f>
        <v>45746</v>
      </c>
      <c r="AR82" s="9" t="str">
        <f>VLOOKUP($AE82,products[],MATCH(AR$1,products[#Headers],0),0)</f>
        <v>No</v>
      </c>
      <c r="AS82" s="9">
        <f>VLOOKUP($AE82,products[],MATCH(AS$1,products[#Headers],0),0)</f>
        <v>9409</v>
      </c>
      <c r="AT82" s="9">
        <f>VLOOKUP($AE82,products[],MATCH(AT$1,products[#Headers],0),0)</f>
        <v>32</v>
      </c>
      <c r="AU82" s="9">
        <f t="shared" si="5"/>
        <v>32</v>
      </c>
      <c r="AV82" s="9" t="str">
        <f>IFERROR(VLOOKUP($AU82,stores[],MATCH(AV$1,stores[#Headers],0),0),"")</f>
        <v>S032</v>
      </c>
      <c r="AW82" s="9" t="str">
        <f>IFERROR(VLOOKUP($AU82,stores[],MATCH(AW$1,stores[#Headers],0),0),"")</f>
        <v>Mangat Ltd Mart</v>
      </c>
      <c r="AX82" s="9" t="str">
        <f>IFERROR(VLOOKUP($AU82,stores[],MATCH(AX$1,stores[#Headers],0),0),"")</f>
        <v>Jaipur</v>
      </c>
      <c r="AY82" s="9" t="str">
        <f>IFERROR(VLOOKUP($AU82,stores[],MATCH(AY$1,stores[#Headers],0),0),"")</f>
        <v>Rajasthan</v>
      </c>
      <c r="AZ82" s="9">
        <f>IFERROR(VLOOKUP($AU82,stores[],MATCH(AZ$1,stores[#Headers],0),0),"")</f>
        <v>204380</v>
      </c>
      <c r="BA82" s="9" t="str">
        <f>IFERROR(VLOOKUP($AU82,stores[],MATCH(BA$1,stores[#Headers],0),0),"")</f>
        <v>Sneha Chaudry</v>
      </c>
      <c r="BB82" s="9">
        <f>IFERROR(VLOOKUP($AU82,stores[],MATCH(BB$1,stores[#Headers],0),0),"")</f>
        <v>2002</v>
      </c>
      <c r="BC82" s="9">
        <f>IFERROR(VLOOKUP($AU82,stores[],MATCH(BC$1,stores[#Headers],0),0),"")</f>
        <v>86</v>
      </c>
      <c r="BD82" s="9">
        <f>IFERROR(VLOOKUP($AU82,stores[],MATCH(BD$1,stores[#Headers],0),0),"")</f>
        <v>18582</v>
      </c>
      <c r="BE82" s="9">
        <f>IFERROR(VLOOKUP($AU82,stores[],MATCH(BE$1,stores[#Headers],0),0),"")</f>
        <v>4.0999999999999996</v>
      </c>
      <c r="BF82" s="9" t="str">
        <f>IFERROR(VLOOKUP($AU82,stores[],MATCH(BF$1,stores[#Headers],0),0),"")</f>
        <v>Yes</v>
      </c>
      <c r="BG82" s="9">
        <f>IFERROR(VLOOKUP($AU82,stores[],MATCH(BG$1,stores[#Headers],0),0),"")</f>
        <v>2773</v>
      </c>
      <c r="BH82" s="9" t="str">
        <f>IFERROR(VLOOKUP($AU82,stores[],MATCH(BH$1,stores[#Headers],0),0),"")</f>
        <v>Retail</v>
      </c>
      <c r="BI82" s="9">
        <f>IFERROR(VLOOKUP($AU82,stores[],MATCH(BI$1,stores[#Headers],0),0),"")</f>
        <v>8386384066</v>
      </c>
      <c r="BJ82" s="9" t="str">
        <f>IFERROR(VLOOKUP($AU82,stores[],MATCH(BJ$1,stores[#Headers],0),0),"")</f>
        <v>jmunshi@arya.com</v>
      </c>
    </row>
    <row r="83" spans="1:62" x14ac:dyDescent="0.3">
      <c r="A83" s="9" t="str">
        <v>O1082</v>
      </c>
      <c r="B83" s="9" t="str">
        <v>C041</v>
      </c>
      <c r="C83" s="9" t="str">
        <v>P123</v>
      </c>
      <c r="D83" s="9">
        <v>45765</v>
      </c>
      <c r="E83" s="9">
        <v>4</v>
      </c>
      <c r="F83" s="9">
        <v>19394</v>
      </c>
      <c r="G83" s="9">
        <v>58182</v>
      </c>
      <c r="H83" s="9">
        <v>18</v>
      </c>
      <c r="I83" s="9" t="str">
        <v>UPI</v>
      </c>
      <c r="J83" s="9" t="str">
        <v>Cancelled</v>
      </c>
      <c r="K83" s="9">
        <v>45861</v>
      </c>
      <c r="L83" s="9" t="str">
        <v>Yes</v>
      </c>
      <c r="M83" s="9">
        <v>166</v>
      </c>
      <c r="N83" s="9" t="str">
        <v>No</v>
      </c>
      <c r="O83" s="9" t="str">
        <v>No</v>
      </c>
      <c r="P83" s="9" t="str">
        <f t="shared" si="3"/>
        <v>C041</v>
      </c>
      <c r="Q83" s="9" t="str">
        <f>VLOOKUP($B83,Customers[],MATCH(Q$1,Customers[#Headers],0),0)</f>
        <v>Anthony Randhawa</v>
      </c>
      <c r="R83" s="9" t="str">
        <f>VLOOKUP($B83,Customers[],MATCH(R$1,Customers[#Headers],0),0)</f>
        <v>abhiram90@example.net</v>
      </c>
      <c r="S83" s="9">
        <f>VLOOKUP($B83,Customers[],MATCH(S$1,Customers[#Headers],0),0)</f>
        <v>7439533942</v>
      </c>
      <c r="T83" s="9" t="str">
        <f>VLOOKUP($B83,Customers[],MATCH(T$1,Customers[#Headers],0),0)</f>
        <v>Lucknow</v>
      </c>
      <c r="U83" s="9" t="str">
        <f>VLOOKUP($B83,Customers[],MATCH(U$1,Customers[#Headers],0),0)</f>
        <v>Uttar Pradesh</v>
      </c>
      <c r="V83" s="9">
        <f>VLOOKUP($B83,Customers[],MATCH(V$1,Customers[#Headers],0),0)</f>
        <v>47095</v>
      </c>
      <c r="W83" s="9" t="str">
        <f>VLOOKUP($B83,Customers[],MATCH(W$1,Customers[#Headers],0),0)</f>
        <v>Male</v>
      </c>
      <c r="X83" s="9">
        <f>VLOOKUP($B83,Customers[],MATCH(X$1,Customers[#Headers],0),0)</f>
        <v>25014</v>
      </c>
      <c r="Y83" s="9">
        <f>VLOOKUP($B83,Customers[],MATCH(Y$1,Customers[#Headers],0),0)</f>
        <v>44308</v>
      </c>
      <c r="Z83" s="9" t="str">
        <f>VLOOKUP($B83,Customers[],MATCH(Z$1,Customers[#Headers],0),0)</f>
        <v>Electronics</v>
      </c>
      <c r="AA83" s="9">
        <f>VLOOKUP($B83,Customers[],MATCH(AA$1,Customers[#Headers],0),0)</f>
        <v>6968</v>
      </c>
      <c r="AB83" s="9" t="str">
        <f>VLOOKUP($B83,Customers[],MATCH(AB$1,Customers[#Headers],0),0)</f>
        <v>Married</v>
      </c>
      <c r="AC83" s="9" t="str">
        <f>VLOOKUP($B83,Customers[],MATCH(AC$1,Customers[#Headers],0),0)</f>
        <v>Teacher</v>
      </c>
      <c r="AD83" s="9">
        <f>VLOOKUP($B83,Customers[],MATCH(AD$1,Customers[#Headers],0),0)</f>
        <v>628362</v>
      </c>
      <c r="AE83" s="9" t="str">
        <f t="shared" si="4"/>
        <v>P123</v>
      </c>
      <c r="AF83" s="9" t="str">
        <f>VLOOKUP($AE83,products[],MATCH(AF$1,products[#Headers],0),0)</f>
        <v>Perspiciatis TV</v>
      </c>
      <c r="AG83" s="9" t="str">
        <f>VLOOKUP($AE83,products[],MATCH(AG$1,products[#Headers],0),0)</f>
        <v>Grocery</v>
      </c>
      <c r="AH83" s="9" t="str">
        <f>VLOOKUP($AE83,products[],MATCH(AH$1,products[#Headers],0),0)</f>
        <v>Notebook</v>
      </c>
      <c r="AI83" s="9" t="str">
        <f>VLOOKUP($AE83,products[],MATCH(AI$1,products[#Headers],0),0)</f>
        <v>Merchant Group</v>
      </c>
      <c r="AJ83" s="9">
        <f>VLOOKUP($AE83,products[],MATCH(AJ$1,products[#Headers],0),0)</f>
        <v>19394</v>
      </c>
      <c r="AK83" s="9">
        <f>VLOOKUP($AE83,products[],MATCH(AK$1,products[#Headers],0),0)</f>
        <v>18</v>
      </c>
      <c r="AL83" s="9">
        <f>VLOOKUP($AE83,products[],MATCH(AL$1,products[#Headers],0),0)</f>
        <v>891</v>
      </c>
      <c r="AM83" s="9">
        <f>VLOOKUP($AE83,products[],MATCH(AM$1,products[#Headers],0),0)</f>
        <v>12</v>
      </c>
      <c r="AN83" s="9" t="str">
        <f>VLOOKUP($AE83,products[],MATCH(AN$1,products[#Headers],0),0)</f>
        <v>India</v>
      </c>
      <c r="AO83" s="9" t="str">
        <f>VLOOKUP($AE83,products[],MATCH(AO$1,products[#Headers],0),0)</f>
        <v>No</v>
      </c>
      <c r="AP83" s="9">
        <f>VLOOKUP($AE83,products[],MATCH(AP$1,products[#Headers],0),0)</f>
        <v>4.5</v>
      </c>
      <c r="AQ83" s="9">
        <f>VLOOKUP($AE83,products[],MATCH(AQ$1,products[#Headers],0),0)</f>
        <v>44892</v>
      </c>
      <c r="AR83" s="9" t="str">
        <f>VLOOKUP($AE83,products[],MATCH(AR$1,products[#Headers],0),0)</f>
        <v>No</v>
      </c>
      <c r="AS83" s="9">
        <f>VLOOKUP($AE83,products[],MATCH(AS$1,products[#Headers],0),0)</f>
        <v>6547</v>
      </c>
      <c r="AT83" s="9">
        <f>VLOOKUP($AE83,products[],MATCH(AT$1,products[#Headers],0),0)</f>
        <v>14</v>
      </c>
      <c r="AU83" s="9">
        <f t="shared" si="5"/>
        <v>14</v>
      </c>
      <c r="AV83" s="9" t="str">
        <f>IFERROR(VLOOKUP($AU83,stores[],MATCH(AV$1,stores[#Headers],0),0),"")</f>
        <v>S014</v>
      </c>
      <c r="AW83" s="9" t="str">
        <f>IFERROR(VLOOKUP($AU83,stores[],MATCH(AW$1,stores[#Headers],0),0),"")</f>
        <v>Khanna-Bawa Mart</v>
      </c>
      <c r="AX83" s="9" t="str">
        <f>IFERROR(VLOOKUP($AU83,stores[],MATCH(AX$1,stores[#Headers],0),0),"")</f>
        <v>Kolkata</v>
      </c>
      <c r="AY83" s="9" t="str">
        <f>IFERROR(VLOOKUP($AU83,stores[],MATCH(AY$1,stores[#Headers],0),0),"")</f>
        <v>West Bengal</v>
      </c>
      <c r="AZ83" s="9">
        <f>IFERROR(VLOOKUP($AU83,stores[],MATCH(AZ$1,stores[#Headers],0),0),"")</f>
        <v>450544</v>
      </c>
      <c r="BA83" s="9" t="str">
        <f>IFERROR(VLOOKUP($AU83,stores[],MATCH(BA$1,stores[#Headers],0),0),"")</f>
        <v>Vyanjana Chaudhari</v>
      </c>
      <c r="BB83" s="9">
        <f>IFERROR(VLOOKUP($AU83,stores[],MATCH(BB$1,stores[#Headers],0),0),"")</f>
        <v>2002</v>
      </c>
      <c r="BC83" s="9">
        <f>IFERROR(VLOOKUP($AU83,stores[],MATCH(BC$1,stores[#Headers],0),0),"")</f>
        <v>73</v>
      </c>
      <c r="BD83" s="9">
        <f>IFERROR(VLOOKUP($AU83,stores[],MATCH(BD$1,stores[#Headers],0),0),"")</f>
        <v>14032</v>
      </c>
      <c r="BE83" s="9">
        <f>IFERROR(VLOOKUP($AU83,stores[],MATCH(BE$1,stores[#Headers],0),0),"")</f>
        <v>3.4</v>
      </c>
      <c r="BF83" s="9" t="str">
        <f>IFERROR(VLOOKUP($AU83,stores[],MATCH(BF$1,stores[#Headers],0),0),"")</f>
        <v>No</v>
      </c>
      <c r="BG83" s="9">
        <f>IFERROR(VLOOKUP($AU83,stores[],MATCH(BG$1,stores[#Headers],0),0),"")</f>
        <v>2235</v>
      </c>
      <c r="BH83" s="9" t="str">
        <f>IFERROR(VLOOKUP($AU83,stores[],MATCH(BH$1,stores[#Headers],0),0),"")</f>
        <v>Franchise</v>
      </c>
      <c r="BI83" s="9">
        <f>IFERROR(VLOOKUP($AU83,stores[],MATCH(BI$1,stores[#Headers],0),0),"")</f>
        <v>912475469137</v>
      </c>
      <c r="BJ83" s="9" t="str">
        <f>IFERROR(VLOOKUP($AU83,stores[],MATCH(BJ$1,stores[#Headers],0),0),"")</f>
        <v>niharikasundaram@prakash.com</v>
      </c>
    </row>
    <row r="84" spans="1:62" x14ac:dyDescent="0.3">
      <c r="A84" s="9" t="str">
        <v>O1083</v>
      </c>
      <c r="B84" s="9" t="str">
        <v>C051</v>
      </c>
      <c r="C84" s="9" t="str">
        <v>P147</v>
      </c>
      <c r="D84" s="9">
        <v>45525</v>
      </c>
      <c r="E84" s="9">
        <v>1</v>
      </c>
      <c r="F84" s="9">
        <v>72764</v>
      </c>
      <c r="G84" s="9">
        <v>363820</v>
      </c>
      <c r="H84" s="9">
        <v>28</v>
      </c>
      <c r="I84" s="9" t="str">
        <v>Debit Card</v>
      </c>
      <c r="J84" s="9" t="str">
        <v>Shipped</v>
      </c>
      <c r="K84" s="9">
        <v>45856</v>
      </c>
      <c r="L84" s="9" t="str">
        <v>Yes</v>
      </c>
      <c r="M84" s="9">
        <v>487</v>
      </c>
      <c r="N84" s="9" t="str">
        <v>No</v>
      </c>
      <c r="O84" s="9" t="str">
        <v>Yes</v>
      </c>
      <c r="P84" s="9" t="str">
        <f t="shared" si="3"/>
        <v>C051</v>
      </c>
      <c r="Q84" s="9" t="str">
        <f>VLOOKUP($B84,Customers[],MATCH(Q$1,Customers[#Headers],0),0)</f>
        <v>Nandini Boase</v>
      </c>
      <c r="R84" s="9" t="str">
        <f>VLOOKUP($B84,Customers[],MATCH(R$1,Customers[#Headers],0),0)</f>
        <v>azaanchand@example.net</v>
      </c>
      <c r="S84" s="9">
        <f>VLOOKUP($B84,Customers[],MATCH(S$1,Customers[#Headers],0),0)</f>
        <v>3667525459</v>
      </c>
      <c r="T84" s="9" t="str">
        <f>VLOOKUP($B84,Customers[],MATCH(T$1,Customers[#Headers],0),0)</f>
        <v>Delhi</v>
      </c>
      <c r="U84" s="9" t="str">
        <f>VLOOKUP($B84,Customers[],MATCH(U$1,Customers[#Headers],0),0)</f>
        <v>Delhi</v>
      </c>
      <c r="V84" s="9">
        <f>VLOOKUP($B84,Customers[],MATCH(V$1,Customers[#Headers],0),0)</f>
        <v>22901</v>
      </c>
      <c r="W84" s="9" t="str">
        <f>VLOOKUP($B84,Customers[],MATCH(W$1,Customers[#Headers],0),0)</f>
        <v>Female</v>
      </c>
      <c r="X84" s="9">
        <f>VLOOKUP($B84,Customers[],MATCH(X$1,Customers[#Headers],0),0)</f>
        <v>28511</v>
      </c>
      <c r="Y84" s="9">
        <f>VLOOKUP($B84,Customers[],MATCH(Y$1,Customers[#Headers],0),0)</f>
        <v>45404</v>
      </c>
      <c r="Z84" s="9" t="str">
        <f>VLOOKUP($B84,Customers[],MATCH(Z$1,Customers[#Headers],0),0)</f>
        <v>Home Appliance</v>
      </c>
      <c r="AA84" s="9">
        <f>VLOOKUP($B84,Customers[],MATCH(AA$1,Customers[#Headers],0),0)</f>
        <v>7141</v>
      </c>
      <c r="AB84" s="9" t="str">
        <f>VLOOKUP($B84,Customers[],MATCH(AB$1,Customers[#Headers],0),0)</f>
        <v>Single</v>
      </c>
      <c r="AC84" s="9" t="str">
        <f>VLOOKUP($B84,Customers[],MATCH(AC$1,Customers[#Headers],0),0)</f>
        <v>Engineer</v>
      </c>
      <c r="AD84" s="9">
        <f>VLOOKUP($B84,Customers[],MATCH(AD$1,Customers[#Headers],0),0)</f>
        <v>846464</v>
      </c>
      <c r="AE84" s="9" t="str">
        <f t="shared" si="4"/>
        <v>P147</v>
      </c>
      <c r="AF84" s="9" t="str">
        <f>VLOOKUP($AE84,products[],MATCH(AF$1,products[#Headers],0),0)</f>
        <v>Earum Laptop</v>
      </c>
      <c r="AG84" s="9" t="str">
        <f>VLOOKUP($AE84,products[],MATCH(AG$1,products[#Headers],0),0)</f>
        <v>Electronics</v>
      </c>
      <c r="AH84" s="9" t="str">
        <f>VLOOKUP($AE84,products[],MATCH(AH$1,products[#Headers],0),0)</f>
        <v>Notebook</v>
      </c>
      <c r="AI84" s="9" t="str">
        <f>VLOOKUP($AE84,products[],MATCH(AI$1,products[#Headers],0),0)</f>
        <v>Tiwari-Talwar</v>
      </c>
      <c r="AJ84" s="9">
        <f>VLOOKUP($AE84,products[],MATCH(AJ$1,products[#Headers],0),0)</f>
        <v>72764</v>
      </c>
      <c r="AK84" s="9">
        <f>VLOOKUP($AE84,products[],MATCH(AK$1,products[#Headers],0),0)</f>
        <v>28</v>
      </c>
      <c r="AL84" s="9">
        <f>VLOOKUP($AE84,products[],MATCH(AL$1,products[#Headers],0),0)</f>
        <v>886</v>
      </c>
      <c r="AM84" s="9">
        <f>VLOOKUP($AE84,products[],MATCH(AM$1,products[#Headers],0),0)</f>
        <v>12</v>
      </c>
      <c r="AN84" s="9" t="str">
        <f>VLOOKUP($AE84,products[],MATCH(AN$1,products[#Headers],0),0)</f>
        <v>Japan</v>
      </c>
      <c r="AO84" s="9" t="str">
        <f>VLOOKUP($AE84,products[],MATCH(AO$1,products[#Headers],0),0)</f>
        <v>No</v>
      </c>
      <c r="AP84" s="9">
        <f>VLOOKUP($AE84,products[],MATCH(AP$1,products[#Headers],0),0)</f>
        <v>4.7</v>
      </c>
      <c r="AQ84" s="9">
        <f>VLOOKUP($AE84,products[],MATCH(AQ$1,products[#Headers],0),0)</f>
        <v>45394</v>
      </c>
      <c r="AR84" s="9" t="str">
        <f>VLOOKUP($AE84,products[],MATCH(AR$1,products[#Headers],0),0)</f>
        <v>No</v>
      </c>
      <c r="AS84" s="9">
        <f>VLOOKUP($AE84,products[],MATCH(AS$1,products[#Headers],0),0)</f>
        <v>6554</v>
      </c>
      <c r="AT84" s="9">
        <f>VLOOKUP($AE84,products[],MATCH(AT$1,products[#Headers],0),0)</f>
        <v>21</v>
      </c>
      <c r="AU84" s="9">
        <f t="shared" si="5"/>
        <v>21</v>
      </c>
      <c r="AV84" s="9" t="str">
        <f>IFERROR(VLOOKUP($AU84,stores[],MATCH(AV$1,stores[#Headers],0),0),"")</f>
        <v>S021</v>
      </c>
      <c r="AW84" s="9" t="str">
        <f>IFERROR(VLOOKUP($AU84,stores[],MATCH(AW$1,stores[#Headers],0),0),"")</f>
        <v>Walla and Sons Mart</v>
      </c>
      <c r="AX84" s="9" t="str">
        <f>IFERROR(VLOOKUP($AU84,stores[],MATCH(AX$1,stores[#Headers],0),0),"")</f>
        <v>Kolkata</v>
      </c>
      <c r="AY84" s="9" t="str">
        <f>IFERROR(VLOOKUP($AU84,stores[],MATCH(AY$1,stores[#Headers],0),0),"")</f>
        <v>West Bengal</v>
      </c>
      <c r="AZ84" s="9">
        <f>IFERROR(VLOOKUP($AU84,stores[],MATCH(AZ$1,stores[#Headers],0),0),"")</f>
        <v>58300</v>
      </c>
      <c r="BA84" s="9" t="str">
        <f>IFERROR(VLOOKUP($AU84,stores[],MATCH(BA$1,stores[#Headers],0),0),"")</f>
        <v>Upkaar Padmanabhan</v>
      </c>
      <c r="BB84" s="9">
        <f>IFERROR(VLOOKUP($AU84,stores[],MATCH(BB$1,stores[#Headers],0),0),"")</f>
        <v>2003</v>
      </c>
      <c r="BC84" s="9">
        <f>IFERROR(VLOOKUP($AU84,stores[],MATCH(BC$1,stores[#Headers],0),0),"")</f>
        <v>59</v>
      </c>
      <c r="BD84" s="9">
        <f>IFERROR(VLOOKUP($AU84,stores[],MATCH(BD$1,stores[#Headers],0),0),"")</f>
        <v>5331</v>
      </c>
      <c r="BE84" s="9">
        <f>IFERROR(VLOOKUP($AU84,stores[],MATCH(BE$1,stores[#Headers],0),0),"")</f>
        <v>4</v>
      </c>
      <c r="BF84" s="9" t="str">
        <f>IFERROR(VLOOKUP($AU84,stores[],MATCH(BF$1,stores[#Headers],0),0),"")</f>
        <v>Yes</v>
      </c>
      <c r="BG84" s="9">
        <f>IFERROR(VLOOKUP($AU84,stores[],MATCH(BG$1,stores[#Headers],0),0),"")</f>
        <v>3638</v>
      </c>
      <c r="BH84" s="9" t="str">
        <f>IFERROR(VLOOKUP($AU84,stores[],MATCH(BH$1,stores[#Headers],0),0),"")</f>
        <v>Retail</v>
      </c>
      <c r="BI84" s="9">
        <f>IFERROR(VLOOKUP($AU84,stores[],MATCH(BI$1,stores[#Headers],0),0),"")</f>
        <v>2168942104</v>
      </c>
      <c r="BJ84" s="9" t="str">
        <f>IFERROR(VLOOKUP($AU84,stores[],MATCH(BJ$1,stores[#Headers],0),0),"")</f>
        <v>tamanna89@nazareth.com</v>
      </c>
    </row>
    <row r="85" spans="1:62" x14ac:dyDescent="0.3">
      <c r="A85" s="9" t="str">
        <v>O1084</v>
      </c>
      <c r="B85" s="9" t="str">
        <v>C057</v>
      </c>
      <c r="C85" s="9" t="str">
        <v>P138</v>
      </c>
      <c r="D85" s="9">
        <v>45846</v>
      </c>
      <c r="E85" s="9">
        <v>1</v>
      </c>
      <c r="F85" s="9">
        <v>97904</v>
      </c>
      <c r="G85" s="9">
        <v>391616</v>
      </c>
      <c r="H85" s="9">
        <v>27</v>
      </c>
      <c r="I85" s="9" t="str">
        <v>Net Banking</v>
      </c>
      <c r="J85" s="9" t="str">
        <v>Shipped</v>
      </c>
      <c r="K85" s="9">
        <v>45860</v>
      </c>
      <c r="L85" s="9" t="str">
        <v>No</v>
      </c>
      <c r="M85" s="9">
        <v>123</v>
      </c>
      <c r="N85" s="9" t="str">
        <v>No</v>
      </c>
      <c r="O85" s="9" t="str">
        <v>Yes</v>
      </c>
      <c r="P85" s="9" t="str">
        <f t="shared" si="3"/>
        <v>C057</v>
      </c>
      <c r="Q85" s="9" t="str">
        <f>VLOOKUP($B85,Customers[],MATCH(Q$1,Customers[#Headers],0),0)</f>
        <v>Vamakshi Thaker</v>
      </c>
      <c r="R85" s="9" t="str">
        <f>VLOOKUP($B85,Customers[],MATCH(R$1,Customers[#Headers],0),0)</f>
        <v>davidseshadri@example.org</v>
      </c>
      <c r="S85" s="9">
        <f>VLOOKUP($B85,Customers[],MATCH(S$1,Customers[#Headers],0),0)</f>
        <v>1820377889</v>
      </c>
      <c r="T85" s="9" t="str">
        <f>VLOOKUP($B85,Customers[],MATCH(T$1,Customers[#Headers],0),0)</f>
        <v>Hyderabad</v>
      </c>
      <c r="U85" s="9" t="str">
        <f>VLOOKUP($B85,Customers[],MATCH(U$1,Customers[#Headers],0),0)</f>
        <v>Telangana</v>
      </c>
      <c r="V85" s="9">
        <f>VLOOKUP($B85,Customers[],MATCH(V$1,Customers[#Headers],0),0)</f>
        <v>554665</v>
      </c>
      <c r="W85" s="9" t="str">
        <f>VLOOKUP($B85,Customers[],MATCH(W$1,Customers[#Headers],0),0)</f>
        <v>Female</v>
      </c>
      <c r="X85" s="9">
        <f>VLOOKUP($B85,Customers[],MATCH(X$1,Customers[#Headers],0),0)</f>
        <v>38622</v>
      </c>
      <c r="Y85" s="9">
        <f>VLOOKUP($B85,Customers[],MATCH(Y$1,Customers[#Headers],0),0)</f>
        <v>44190</v>
      </c>
      <c r="Z85" s="9" t="str">
        <f>VLOOKUP($B85,Customers[],MATCH(Z$1,Customers[#Headers],0),0)</f>
        <v>Fashion</v>
      </c>
      <c r="AA85" s="9">
        <f>VLOOKUP($B85,Customers[],MATCH(AA$1,Customers[#Headers],0),0)</f>
        <v>4664</v>
      </c>
      <c r="AB85" s="9" t="str">
        <f>VLOOKUP($B85,Customers[],MATCH(AB$1,Customers[#Headers],0),0)</f>
        <v>Single</v>
      </c>
      <c r="AC85" s="9" t="str">
        <f>VLOOKUP($B85,Customers[],MATCH(AC$1,Customers[#Headers],0),0)</f>
        <v>Teacher</v>
      </c>
      <c r="AD85" s="9">
        <f>VLOOKUP($B85,Customers[],MATCH(AD$1,Customers[#Headers],0),0)</f>
        <v>936406</v>
      </c>
      <c r="AE85" s="9" t="str">
        <f t="shared" si="4"/>
        <v>P138</v>
      </c>
      <c r="AF85" s="9" t="str">
        <f>VLOOKUP($AE85,products[],MATCH(AF$1,products[#Headers],0),0)</f>
        <v>Molestias Phone</v>
      </c>
      <c r="AG85" s="9" t="str">
        <f>VLOOKUP($AE85,products[],MATCH(AG$1,products[#Headers],0),0)</f>
        <v>Grocery</v>
      </c>
      <c r="AH85" s="9" t="str">
        <f>VLOOKUP($AE85,products[],MATCH(AH$1,products[#Headers],0),0)</f>
        <v>Notebook</v>
      </c>
      <c r="AI85" s="9" t="str">
        <f>VLOOKUP($AE85,products[],MATCH(AI$1,products[#Headers],0),0)</f>
        <v>Ramanathan, Comar and Pall</v>
      </c>
      <c r="AJ85" s="9">
        <f>VLOOKUP($AE85,products[],MATCH(AJ$1,products[#Headers],0),0)</f>
        <v>97904</v>
      </c>
      <c r="AK85" s="9">
        <f>VLOOKUP($AE85,products[],MATCH(AK$1,products[#Headers],0),0)</f>
        <v>27</v>
      </c>
      <c r="AL85" s="9">
        <f>VLOOKUP($AE85,products[],MATCH(AL$1,products[#Headers],0),0)</f>
        <v>968</v>
      </c>
      <c r="AM85" s="9">
        <f>VLOOKUP($AE85,products[],MATCH(AM$1,products[#Headers],0),0)</f>
        <v>36</v>
      </c>
      <c r="AN85" s="9" t="str">
        <f>VLOOKUP($AE85,products[],MATCH(AN$1,products[#Headers],0),0)</f>
        <v>China</v>
      </c>
      <c r="AO85" s="9" t="str">
        <f>VLOOKUP($AE85,products[],MATCH(AO$1,products[#Headers],0),0)</f>
        <v>No</v>
      </c>
      <c r="AP85" s="9">
        <f>VLOOKUP($AE85,products[],MATCH(AP$1,products[#Headers],0),0)</f>
        <v>4.0999999999999996</v>
      </c>
      <c r="AQ85" s="9">
        <f>VLOOKUP($AE85,products[],MATCH(AQ$1,products[#Headers],0),0)</f>
        <v>45305</v>
      </c>
      <c r="AR85" s="9" t="str">
        <f>VLOOKUP($AE85,products[],MATCH(AR$1,products[#Headers],0),0)</f>
        <v>No</v>
      </c>
      <c r="AS85" s="9">
        <f>VLOOKUP($AE85,products[],MATCH(AS$1,products[#Headers],0),0)</f>
        <v>7687</v>
      </c>
      <c r="AT85" s="9">
        <f>VLOOKUP($AE85,products[],MATCH(AT$1,products[#Headers],0),0)</f>
        <v>181</v>
      </c>
      <c r="AU85" s="9">
        <f t="shared" si="5"/>
        <v>181</v>
      </c>
      <c r="AV85" s="9" t="str">
        <f>IFERROR(VLOOKUP($AU85,stores[],MATCH(AV$1,stores[#Headers],0),0),"")</f>
        <v/>
      </c>
      <c r="AW85" s="9" t="str">
        <f>IFERROR(VLOOKUP($AU85,stores[],MATCH(AW$1,stores[#Headers],0),0),"")</f>
        <v/>
      </c>
      <c r="AX85" s="9" t="str">
        <f>IFERROR(VLOOKUP($AU85,stores[],MATCH(AX$1,stores[#Headers],0),0),"")</f>
        <v/>
      </c>
      <c r="AY85" s="9" t="str">
        <f>IFERROR(VLOOKUP($AU85,stores[],MATCH(AY$1,stores[#Headers],0),0),"")</f>
        <v/>
      </c>
      <c r="AZ85" s="9" t="str">
        <f>IFERROR(VLOOKUP($AU85,stores[],MATCH(AZ$1,stores[#Headers],0),0),"")</f>
        <v/>
      </c>
      <c r="BA85" s="9" t="str">
        <f>IFERROR(VLOOKUP($AU85,stores[],MATCH(BA$1,stores[#Headers],0),0),"")</f>
        <v/>
      </c>
      <c r="BB85" s="9" t="str">
        <f>IFERROR(VLOOKUP($AU85,stores[],MATCH(BB$1,stores[#Headers],0),0),"")</f>
        <v/>
      </c>
      <c r="BC85" s="9" t="str">
        <f>IFERROR(VLOOKUP($AU85,stores[],MATCH(BC$1,stores[#Headers],0),0),"")</f>
        <v/>
      </c>
      <c r="BD85" s="9" t="str">
        <f>IFERROR(VLOOKUP($AU85,stores[],MATCH(BD$1,stores[#Headers],0),0),"")</f>
        <v/>
      </c>
      <c r="BE85" s="9" t="str">
        <f>IFERROR(VLOOKUP($AU85,stores[],MATCH(BE$1,stores[#Headers],0),0),"")</f>
        <v/>
      </c>
      <c r="BF85" s="9" t="str">
        <f>IFERROR(VLOOKUP($AU85,stores[],MATCH(BF$1,stores[#Headers],0),0),"")</f>
        <v/>
      </c>
      <c r="BG85" s="9" t="str">
        <f>IFERROR(VLOOKUP($AU85,stores[],MATCH(BG$1,stores[#Headers],0),0),"")</f>
        <v/>
      </c>
      <c r="BH85" s="9" t="str">
        <f>IFERROR(VLOOKUP($AU85,stores[],MATCH(BH$1,stores[#Headers],0),0),"")</f>
        <v/>
      </c>
      <c r="BI85" s="9" t="str">
        <f>IFERROR(VLOOKUP($AU85,stores[],MATCH(BI$1,stores[#Headers],0),0),"")</f>
        <v/>
      </c>
      <c r="BJ85" s="9" t="str">
        <f>IFERROR(VLOOKUP($AU85,stores[],MATCH(BJ$1,stores[#Headers],0),0),"")</f>
        <v/>
      </c>
    </row>
    <row r="86" spans="1:62" x14ac:dyDescent="0.3">
      <c r="A86" s="9" t="str">
        <v>O1085</v>
      </c>
      <c r="B86" s="9" t="str">
        <v>C092</v>
      </c>
      <c r="C86" s="9" t="str">
        <v>P155</v>
      </c>
      <c r="D86" s="9">
        <v>45837</v>
      </c>
      <c r="E86" s="9">
        <v>4</v>
      </c>
      <c r="F86" s="9">
        <v>56076</v>
      </c>
      <c r="G86" s="9">
        <v>56076</v>
      </c>
      <c r="H86" s="9">
        <v>20</v>
      </c>
      <c r="I86" s="9" t="str">
        <v>Net Banking</v>
      </c>
      <c r="J86" s="9" t="str">
        <v>Cancelled</v>
      </c>
      <c r="K86" s="9">
        <v>45867</v>
      </c>
      <c r="L86" s="9" t="str">
        <v>No</v>
      </c>
      <c r="M86" s="9">
        <v>273</v>
      </c>
      <c r="N86" s="9" t="str">
        <v>No</v>
      </c>
      <c r="O86" s="9" t="str">
        <v>Yes</v>
      </c>
      <c r="P86" s="9" t="str">
        <f t="shared" si="3"/>
        <v>C092</v>
      </c>
      <c r="Q86" s="9" t="str">
        <f>VLOOKUP($B86,Customers[],MATCH(Q$1,Customers[#Headers],0),0)</f>
        <v>Ranveer Dalal</v>
      </c>
      <c r="R86" s="9" t="str">
        <f>VLOOKUP($B86,Customers[],MATCH(R$1,Customers[#Headers],0),0)</f>
        <v>skibe@example.net</v>
      </c>
      <c r="S86" s="9">
        <f>VLOOKUP($B86,Customers[],MATCH(S$1,Customers[#Headers],0),0)</f>
        <v>3638546785</v>
      </c>
      <c r="T86" s="9" t="str">
        <f>VLOOKUP($B86,Customers[],MATCH(T$1,Customers[#Headers],0),0)</f>
        <v>Pune</v>
      </c>
      <c r="U86" s="9" t="str">
        <f>VLOOKUP($B86,Customers[],MATCH(U$1,Customers[#Headers],0),0)</f>
        <v>Maharashtra</v>
      </c>
      <c r="V86" s="9">
        <f>VLOOKUP($B86,Customers[],MATCH(V$1,Customers[#Headers],0),0)</f>
        <v>458771</v>
      </c>
      <c r="W86" s="9" t="str">
        <f>VLOOKUP($B86,Customers[],MATCH(W$1,Customers[#Headers],0),0)</f>
        <v>Female</v>
      </c>
      <c r="X86" s="9">
        <f>VLOOKUP($B86,Customers[],MATCH(X$1,Customers[#Headers],0),0)</f>
        <v>33417</v>
      </c>
      <c r="Y86" s="9">
        <f>VLOOKUP($B86,Customers[],MATCH(Y$1,Customers[#Headers],0),0)</f>
        <v>45022</v>
      </c>
      <c r="Z86" s="9" t="str">
        <f>VLOOKUP($B86,Customers[],MATCH(Z$1,Customers[#Headers],0),0)</f>
        <v>Electronics</v>
      </c>
      <c r="AA86" s="9">
        <f>VLOOKUP($B86,Customers[],MATCH(AA$1,Customers[#Headers],0),0)</f>
        <v>6982</v>
      </c>
      <c r="AB86" s="9" t="str">
        <f>VLOOKUP($B86,Customers[],MATCH(AB$1,Customers[#Headers],0),0)</f>
        <v>Married</v>
      </c>
      <c r="AC86" s="9" t="str">
        <f>VLOOKUP($B86,Customers[],MATCH(AC$1,Customers[#Headers],0),0)</f>
        <v>Engineer</v>
      </c>
      <c r="AD86" s="9">
        <f>VLOOKUP($B86,Customers[],MATCH(AD$1,Customers[#Headers],0),0)</f>
        <v>1109164</v>
      </c>
      <c r="AE86" s="9" t="str">
        <f t="shared" si="4"/>
        <v>P155</v>
      </c>
      <c r="AF86" s="9" t="str">
        <f>VLOOKUP($AE86,products[],MATCH(AF$1,products[#Headers],0),0)</f>
        <v>Odio Washing Machine</v>
      </c>
      <c r="AG86" s="9" t="str">
        <f>VLOOKUP($AE86,products[],MATCH(AG$1,products[#Headers],0),0)</f>
        <v>Fashion</v>
      </c>
      <c r="AH86" s="9" t="str">
        <f>VLOOKUP($AE86,products[],MATCH(AH$1,products[#Headers],0),0)</f>
        <v>Notebook</v>
      </c>
      <c r="AI86" s="9" t="str">
        <f>VLOOKUP($AE86,products[],MATCH(AI$1,products[#Headers],0),0)</f>
        <v>Pall-Chahal</v>
      </c>
      <c r="AJ86" s="9">
        <f>VLOOKUP($AE86,products[],MATCH(AJ$1,products[#Headers],0),0)</f>
        <v>56076</v>
      </c>
      <c r="AK86" s="9">
        <f>VLOOKUP($AE86,products[],MATCH(AK$1,products[#Headers],0),0)</f>
        <v>20</v>
      </c>
      <c r="AL86" s="9">
        <f>VLOOKUP($AE86,products[],MATCH(AL$1,products[#Headers],0),0)</f>
        <v>621</v>
      </c>
      <c r="AM86" s="9">
        <f>VLOOKUP($AE86,products[],MATCH(AM$1,products[#Headers],0),0)</f>
        <v>36</v>
      </c>
      <c r="AN86" s="9" t="str">
        <f>VLOOKUP($AE86,products[],MATCH(AN$1,products[#Headers],0),0)</f>
        <v>Japan</v>
      </c>
      <c r="AO86" s="9" t="str">
        <f>VLOOKUP($AE86,products[],MATCH(AO$1,products[#Headers],0),0)</f>
        <v>No</v>
      </c>
      <c r="AP86" s="9">
        <f>VLOOKUP($AE86,products[],MATCH(AP$1,products[#Headers],0),0)</f>
        <v>3</v>
      </c>
      <c r="AQ86" s="9">
        <f>VLOOKUP($AE86,products[],MATCH(AQ$1,products[#Headers],0),0)</f>
        <v>45441</v>
      </c>
      <c r="AR86" s="9" t="str">
        <f>VLOOKUP($AE86,products[],MATCH(AR$1,products[#Headers],0),0)</f>
        <v>Yes</v>
      </c>
      <c r="AS86" s="9">
        <f>VLOOKUP($AE86,products[],MATCH(AS$1,products[#Headers],0),0)</f>
        <v>6656</v>
      </c>
      <c r="AT86" s="9">
        <f>VLOOKUP($AE86,products[],MATCH(AT$1,products[#Headers],0),0)</f>
        <v>109</v>
      </c>
      <c r="AU86" s="9">
        <f t="shared" si="5"/>
        <v>109</v>
      </c>
      <c r="AV86" s="9" t="str">
        <f>IFERROR(VLOOKUP($AU86,stores[],MATCH(AV$1,stores[#Headers],0),0),"")</f>
        <v/>
      </c>
      <c r="AW86" s="9" t="str">
        <f>IFERROR(VLOOKUP($AU86,stores[],MATCH(AW$1,stores[#Headers],0),0),"")</f>
        <v/>
      </c>
      <c r="AX86" s="9" t="str">
        <f>IFERROR(VLOOKUP($AU86,stores[],MATCH(AX$1,stores[#Headers],0),0),"")</f>
        <v/>
      </c>
      <c r="AY86" s="9" t="str">
        <f>IFERROR(VLOOKUP($AU86,stores[],MATCH(AY$1,stores[#Headers],0),0),"")</f>
        <v/>
      </c>
      <c r="AZ86" s="9" t="str">
        <f>IFERROR(VLOOKUP($AU86,stores[],MATCH(AZ$1,stores[#Headers],0),0),"")</f>
        <v/>
      </c>
      <c r="BA86" s="9" t="str">
        <f>IFERROR(VLOOKUP($AU86,stores[],MATCH(BA$1,stores[#Headers],0),0),"")</f>
        <v/>
      </c>
      <c r="BB86" s="9" t="str">
        <f>IFERROR(VLOOKUP($AU86,stores[],MATCH(BB$1,stores[#Headers],0),0),"")</f>
        <v/>
      </c>
      <c r="BC86" s="9" t="str">
        <f>IFERROR(VLOOKUP($AU86,stores[],MATCH(BC$1,stores[#Headers],0),0),"")</f>
        <v/>
      </c>
      <c r="BD86" s="9" t="str">
        <f>IFERROR(VLOOKUP($AU86,stores[],MATCH(BD$1,stores[#Headers],0),0),"")</f>
        <v/>
      </c>
      <c r="BE86" s="9" t="str">
        <f>IFERROR(VLOOKUP($AU86,stores[],MATCH(BE$1,stores[#Headers],0),0),"")</f>
        <v/>
      </c>
      <c r="BF86" s="9" t="str">
        <f>IFERROR(VLOOKUP($AU86,stores[],MATCH(BF$1,stores[#Headers],0),0),"")</f>
        <v/>
      </c>
      <c r="BG86" s="9" t="str">
        <f>IFERROR(VLOOKUP($AU86,stores[],MATCH(BG$1,stores[#Headers],0),0),"")</f>
        <v/>
      </c>
      <c r="BH86" s="9" t="str">
        <f>IFERROR(VLOOKUP($AU86,stores[],MATCH(BH$1,stores[#Headers],0),0),"")</f>
        <v/>
      </c>
      <c r="BI86" s="9" t="str">
        <f>IFERROR(VLOOKUP($AU86,stores[],MATCH(BI$1,stores[#Headers],0),0),"")</f>
        <v/>
      </c>
      <c r="BJ86" s="9" t="str">
        <f>IFERROR(VLOOKUP($AU86,stores[],MATCH(BJ$1,stores[#Headers],0),0),"")</f>
        <v/>
      </c>
    </row>
    <row r="87" spans="1:62" x14ac:dyDescent="0.3">
      <c r="A87" s="9" t="str">
        <v>O1086</v>
      </c>
      <c r="B87" s="9" t="str">
        <v>C047</v>
      </c>
      <c r="C87" s="9" t="str">
        <v>P190</v>
      </c>
      <c r="D87" s="9">
        <v>45649</v>
      </c>
      <c r="E87" s="9">
        <v>5</v>
      </c>
      <c r="F87" s="9">
        <v>10335</v>
      </c>
      <c r="G87" s="9">
        <v>51675</v>
      </c>
      <c r="H87" s="9">
        <v>26</v>
      </c>
      <c r="I87" s="9" t="str">
        <v>Credit Card</v>
      </c>
      <c r="J87" s="9" t="str">
        <v>Delivered</v>
      </c>
      <c r="K87" s="9">
        <v>45864</v>
      </c>
      <c r="L87" s="9" t="str">
        <v>Yes</v>
      </c>
      <c r="M87" s="9">
        <v>336</v>
      </c>
      <c r="N87" s="9" t="str">
        <v>No</v>
      </c>
      <c r="O87" s="9" t="str">
        <v>Yes</v>
      </c>
      <c r="P87" s="9" t="str">
        <f t="shared" si="3"/>
        <v>C047</v>
      </c>
      <c r="Q87" s="9" t="str">
        <f>VLOOKUP($B87,Customers[],MATCH(Q$1,Customers[#Headers],0),0)</f>
        <v>Caleb Verma</v>
      </c>
      <c r="R87" s="9" t="str">
        <f>VLOOKUP($B87,Customers[],MATCH(R$1,Customers[#Headers],0),0)</f>
        <v>tara00@example.com</v>
      </c>
      <c r="S87" s="9">
        <f>VLOOKUP($B87,Customers[],MATCH(S$1,Customers[#Headers],0),0)</f>
        <v>6177115921</v>
      </c>
      <c r="T87" s="9" t="str">
        <f>VLOOKUP($B87,Customers[],MATCH(T$1,Customers[#Headers],0),0)</f>
        <v>Mumbai</v>
      </c>
      <c r="U87" s="9" t="str">
        <f>VLOOKUP($B87,Customers[],MATCH(U$1,Customers[#Headers],0),0)</f>
        <v>Maharashtra</v>
      </c>
      <c r="V87" s="9">
        <f>VLOOKUP($B87,Customers[],MATCH(V$1,Customers[#Headers],0),0)</f>
        <v>499856</v>
      </c>
      <c r="W87" s="9" t="str">
        <f>VLOOKUP($B87,Customers[],MATCH(W$1,Customers[#Headers],0),0)</f>
        <v>Male</v>
      </c>
      <c r="X87" s="9">
        <f>VLOOKUP($B87,Customers[],MATCH(X$1,Customers[#Headers],0),0)</f>
        <v>36596</v>
      </c>
      <c r="Y87" s="9">
        <f>VLOOKUP($B87,Customers[],MATCH(Y$1,Customers[#Headers],0),0)</f>
        <v>45676</v>
      </c>
      <c r="Z87" s="9" t="str">
        <f>VLOOKUP($B87,Customers[],MATCH(Z$1,Customers[#Headers],0),0)</f>
        <v>Fashion</v>
      </c>
      <c r="AA87" s="9">
        <f>VLOOKUP($B87,Customers[],MATCH(AA$1,Customers[#Headers],0),0)</f>
        <v>4716</v>
      </c>
      <c r="AB87" s="9" t="str">
        <f>VLOOKUP($B87,Customers[],MATCH(AB$1,Customers[#Headers],0),0)</f>
        <v>Single</v>
      </c>
      <c r="AC87" s="9" t="str">
        <f>VLOOKUP($B87,Customers[],MATCH(AC$1,Customers[#Headers],0),0)</f>
        <v>Teacher</v>
      </c>
      <c r="AD87" s="9">
        <f>VLOOKUP($B87,Customers[],MATCH(AD$1,Customers[#Headers],0),0)</f>
        <v>626974</v>
      </c>
      <c r="AE87" s="9" t="str">
        <f t="shared" si="4"/>
        <v>P190</v>
      </c>
      <c r="AF87" s="9" t="str">
        <f>VLOOKUP($AE87,products[],MATCH(AF$1,products[#Headers],0),0)</f>
        <v>Sapiente Laptop</v>
      </c>
      <c r="AG87" s="9" t="str">
        <f>VLOOKUP($AE87,products[],MATCH(AG$1,products[#Headers],0),0)</f>
        <v>Fashion</v>
      </c>
      <c r="AH87" s="9" t="str">
        <f>VLOOKUP($AE87,products[],MATCH(AH$1,products[#Headers],0),0)</f>
        <v>LED</v>
      </c>
      <c r="AI87" s="9" t="str">
        <f>VLOOKUP($AE87,products[],MATCH(AI$1,products[#Headers],0),0)</f>
        <v>Mane, Bala and Mitra</v>
      </c>
      <c r="AJ87" s="9">
        <f>VLOOKUP($AE87,products[],MATCH(AJ$1,products[#Headers],0),0)</f>
        <v>10335</v>
      </c>
      <c r="AK87" s="9">
        <f>VLOOKUP($AE87,products[],MATCH(AK$1,products[#Headers],0),0)</f>
        <v>26</v>
      </c>
      <c r="AL87" s="9">
        <f>VLOOKUP($AE87,products[],MATCH(AL$1,products[#Headers],0),0)</f>
        <v>652</v>
      </c>
      <c r="AM87" s="9">
        <f>VLOOKUP($AE87,products[],MATCH(AM$1,products[#Headers],0),0)</f>
        <v>36</v>
      </c>
      <c r="AN87" s="9" t="str">
        <f>VLOOKUP($AE87,products[],MATCH(AN$1,products[#Headers],0),0)</f>
        <v>Vietnam</v>
      </c>
      <c r="AO87" s="9" t="str">
        <f>VLOOKUP($AE87,products[],MATCH(AO$1,products[#Headers],0),0)</f>
        <v>Yes</v>
      </c>
      <c r="AP87" s="9">
        <f>VLOOKUP($AE87,products[],MATCH(AP$1,products[#Headers],0),0)</f>
        <v>4.9000000000000004</v>
      </c>
      <c r="AQ87" s="9">
        <f>VLOOKUP($AE87,products[],MATCH(AQ$1,products[#Headers],0),0)</f>
        <v>45078</v>
      </c>
      <c r="AR87" s="9" t="str">
        <f>VLOOKUP($AE87,products[],MATCH(AR$1,products[#Headers],0),0)</f>
        <v>Yes</v>
      </c>
      <c r="AS87" s="9">
        <f>VLOOKUP($AE87,products[],MATCH(AS$1,products[#Headers],0),0)</f>
        <v>8180</v>
      </c>
      <c r="AT87" s="9">
        <f>VLOOKUP($AE87,products[],MATCH(AT$1,products[#Headers],0),0)</f>
        <v>38</v>
      </c>
      <c r="AU87" s="9">
        <f t="shared" si="5"/>
        <v>38</v>
      </c>
      <c r="AV87" s="9" t="str">
        <f>IFERROR(VLOOKUP($AU87,stores[],MATCH(AV$1,stores[#Headers],0),0),"")</f>
        <v>S038</v>
      </c>
      <c r="AW87" s="9" t="str">
        <f>IFERROR(VLOOKUP($AU87,stores[],MATCH(AW$1,stores[#Headers],0),0),"")</f>
        <v>Prakash, Apte and Dhaliwal Mart</v>
      </c>
      <c r="AX87" s="9" t="str">
        <f>IFERROR(VLOOKUP($AU87,stores[],MATCH(AX$1,stores[#Headers],0),0),"")</f>
        <v>Mumbai</v>
      </c>
      <c r="AY87" s="9" t="str">
        <f>IFERROR(VLOOKUP($AU87,stores[],MATCH(AY$1,stores[#Headers],0),0),"")</f>
        <v>Maharashtra</v>
      </c>
      <c r="AZ87" s="9">
        <f>IFERROR(VLOOKUP($AU87,stores[],MATCH(AZ$1,stores[#Headers],0),0),"")</f>
        <v>9968</v>
      </c>
      <c r="BA87" s="9" t="str">
        <f>IFERROR(VLOOKUP($AU87,stores[],MATCH(BA$1,stores[#Headers],0),0),"")</f>
        <v>Dalaja Kade</v>
      </c>
      <c r="BB87" s="9">
        <f>IFERROR(VLOOKUP($AU87,stores[],MATCH(BB$1,stores[#Headers],0),0),"")</f>
        <v>2000</v>
      </c>
      <c r="BC87" s="9">
        <f>IFERROR(VLOOKUP($AU87,stores[],MATCH(BC$1,stores[#Headers],0),0),"")</f>
        <v>47</v>
      </c>
      <c r="BD87" s="9">
        <f>IFERROR(VLOOKUP($AU87,stores[],MATCH(BD$1,stores[#Headers],0),0),"")</f>
        <v>15068</v>
      </c>
      <c r="BE87" s="9">
        <f>IFERROR(VLOOKUP($AU87,stores[],MATCH(BE$1,stores[#Headers],0),0),"")</f>
        <v>3.5</v>
      </c>
      <c r="BF87" s="9" t="str">
        <f>IFERROR(VLOOKUP($AU87,stores[],MATCH(BF$1,stores[#Headers],0),0),"")</f>
        <v>Yes</v>
      </c>
      <c r="BG87" s="9">
        <f>IFERROR(VLOOKUP($AU87,stores[],MATCH(BG$1,stores[#Headers],0),0),"")</f>
        <v>2654</v>
      </c>
      <c r="BH87" s="9" t="str">
        <f>IFERROR(VLOOKUP($AU87,stores[],MATCH(BH$1,stores[#Headers],0),0),"")</f>
        <v>Outlet</v>
      </c>
      <c r="BI87" s="9">
        <f>IFERROR(VLOOKUP($AU87,stores[],MATCH(BI$1,stores[#Headers],0),0),"")</f>
        <v>5368222394</v>
      </c>
      <c r="BJ87" s="9" t="str">
        <f>IFERROR(VLOOKUP($AU87,stores[],MATCH(BJ$1,stores[#Headers],0),0),"")</f>
        <v>ishwargolla@bhagat.com</v>
      </c>
    </row>
    <row r="88" spans="1:62" x14ac:dyDescent="0.3">
      <c r="A88" s="9" t="str">
        <v>O1087</v>
      </c>
      <c r="B88" s="9" t="str">
        <v>C083</v>
      </c>
      <c r="C88" s="9" t="str">
        <v>P179</v>
      </c>
      <c r="D88" s="9">
        <v>45667</v>
      </c>
      <c r="E88" s="9">
        <v>1</v>
      </c>
      <c r="F88" s="9">
        <v>59299</v>
      </c>
      <c r="G88" s="9">
        <v>296495</v>
      </c>
      <c r="H88" s="9">
        <v>24</v>
      </c>
      <c r="I88" s="9" t="str">
        <v>Net Banking</v>
      </c>
      <c r="J88" s="9" t="str">
        <v>Pending</v>
      </c>
      <c r="K88" s="9">
        <v>45857</v>
      </c>
      <c r="L88" s="9" t="str">
        <v>No</v>
      </c>
      <c r="M88" s="9">
        <v>54</v>
      </c>
      <c r="N88" s="9" t="str">
        <v>Yes</v>
      </c>
      <c r="O88" s="9" t="str">
        <v>Yes</v>
      </c>
      <c r="P88" s="9" t="str">
        <f t="shared" si="3"/>
        <v>C083</v>
      </c>
      <c r="Q88" s="9" t="str">
        <f>VLOOKUP($B88,Customers[],MATCH(Q$1,Customers[#Headers],0),0)</f>
        <v>Aarini Grewal</v>
      </c>
      <c r="R88" s="9" t="str">
        <f>VLOOKUP($B88,Customers[],MATCH(R$1,Customers[#Headers],0),0)</f>
        <v>nazarethchakrika@example.net</v>
      </c>
      <c r="S88" s="9">
        <f>VLOOKUP($B88,Customers[],MATCH(S$1,Customers[#Headers],0),0)</f>
        <v>3296685161</v>
      </c>
      <c r="T88" s="9" t="str">
        <f>VLOOKUP($B88,Customers[],MATCH(T$1,Customers[#Headers],0),0)</f>
        <v>Jaipur</v>
      </c>
      <c r="U88" s="9" t="str">
        <f>VLOOKUP($B88,Customers[],MATCH(U$1,Customers[#Headers],0),0)</f>
        <v>Rajasthan</v>
      </c>
      <c r="V88" s="9">
        <f>VLOOKUP($B88,Customers[],MATCH(V$1,Customers[#Headers],0),0)</f>
        <v>275304</v>
      </c>
      <c r="W88" s="9" t="str">
        <f>VLOOKUP($B88,Customers[],MATCH(W$1,Customers[#Headers],0),0)</f>
        <v>Male</v>
      </c>
      <c r="X88" s="9">
        <f>VLOOKUP($B88,Customers[],MATCH(X$1,Customers[#Headers],0),0)</f>
        <v>31281</v>
      </c>
      <c r="Y88" s="9">
        <f>VLOOKUP($B88,Customers[],MATCH(Y$1,Customers[#Headers],0),0)</f>
        <v>44759</v>
      </c>
      <c r="Z88" s="9" t="str">
        <f>VLOOKUP($B88,Customers[],MATCH(Z$1,Customers[#Headers],0),0)</f>
        <v>Grocery</v>
      </c>
      <c r="AA88" s="9">
        <f>VLOOKUP($B88,Customers[],MATCH(AA$1,Customers[#Headers],0),0)</f>
        <v>3077</v>
      </c>
      <c r="AB88" s="9" t="str">
        <f>VLOOKUP($B88,Customers[],MATCH(AB$1,Customers[#Headers],0),0)</f>
        <v>Single</v>
      </c>
      <c r="AC88" s="9" t="str">
        <f>VLOOKUP($B88,Customers[],MATCH(AC$1,Customers[#Headers],0),0)</f>
        <v>Teacher</v>
      </c>
      <c r="AD88" s="9">
        <f>VLOOKUP($B88,Customers[],MATCH(AD$1,Customers[#Headers],0),0)</f>
        <v>995038</v>
      </c>
      <c r="AE88" s="9" t="str">
        <f t="shared" si="4"/>
        <v>P179</v>
      </c>
      <c r="AF88" s="9" t="str">
        <f>VLOOKUP($AE88,products[],MATCH(AF$1,products[#Headers],0),0)</f>
        <v>Delectus Laptop</v>
      </c>
      <c r="AG88" s="9" t="str">
        <f>VLOOKUP($AE88,products[],MATCH(AG$1,products[#Headers],0),0)</f>
        <v>Home Appliance</v>
      </c>
      <c r="AH88" s="9" t="str">
        <f>VLOOKUP($AE88,products[],MATCH(AH$1,products[#Headers],0),0)</f>
        <v>Android</v>
      </c>
      <c r="AI88" s="9" t="str">
        <f>VLOOKUP($AE88,products[],MATCH(AI$1,products[#Headers],0),0)</f>
        <v>Kara, Venkataraman and Saxena</v>
      </c>
      <c r="AJ88" s="9">
        <f>VLOOKUP($AE88,products[],MATCH(AJ$1,products[#Headers],0),0)</f>
        <v>59299</v>
      </c>
      <c r="AK88" s="9">
        <f>VLOOKUP($AE88,products[],MATCH(AK$1,products[#Headers],0),0)</f>
        <v>24</v>
      </c>
      <c r="AL88" s="9">
        <f>VLOOKUP($AE88,products[],MATCH(AL$1,products[#Headers],0),0)</f>
        <v>5</v>
      </c>
      <c r="AM88" s="9">
        <f>VLOOKUP($AE88,products[],MATCH(AM$1,products[#Headers],0),0)</f>
        <v>6</v>
      </c>
      <c r="AN88" s="9" t="str">
        <f>VLOOKUP($AE88,products[],MATCH(AN$1,products[#Headers],0),0)</f>
        <v>India</v>
      </c>
      <c r="AO88" s="9" t="str">
        <f>VLOOKUP($AE88,products[],MATCH(AO$1,products[#Headers],0),0)</f>
        <v>No</v>
      </c>
      <c r="AP88" s="9">
        <f>VLOOKUP($AE88,products[],MATCH(AP$1,products[#Headers],0),0)</f>
        <v>3</v>
      </c>
      <c r="AQ88" s="9">
        <f>VLOOKUP($AE88,products[],MATCH(AQ$1,products[#Headers],0),0)</f>
        <v>44773</v>
      </c>
      <c r="AR88" s="9" t="str">
        <f>VLOOKUP($AE88,products[],MATCH(AR$1,products[#Headers],0),0)</f>
        <v>Yes</v>
      </c>
      <c r="AS88" s="9">
        <f>VLOOKUP($AE88,products[],MATCH(AS$1,products[#Headers],0),0)</f>
        <v>9992</v>
      </c>
      <c r="AT88" s="9">
        <f>VLOOKUP($AE88,products[],MATCH(AT$1,products[#Headers],0),0)</f>
        <v>63</v>
      </c>
      <c r="AU88" s="9">
        <f t="shared" si="5"/>
        <v>63</v>
      </c>
      <c r="AV88" s="9" t="str">
        <f>IFERROR(VLOOKUP($AU88,stores[],MATCH(AV$1,stores[#Headers],0),0),"")</f>
        <v>S063</v>
      </c>
      <c r="AW88" s="9" t="str">
        <f>IFERROR(VLOOKUP($AU88,stores[],MATCH(AW$1,stores[#Headers],0),0),"")</f>
        <v>Misra, Issac and Patel Mart</v>
      </c>
      <c r="AX88" s="9" t="str">
        <f>IFERROR(VLOOKUP($AU88,stores[],MATCH(AX$1,stores[#Headers],0),0),"")</f>
        <v>Delhi</v>
      </c>
      <c r="AY88" s="9" t="str">
        <f>IFERROR(VLOOKUP($AU88,stores[],MATCH(AY$1,stores[#Headers],0),0),"")</f>
        <v>Delhi</v>
      </c>
      <c r="AZ88" s="9">
        <f>IFERROR(VLOOKUP($AU88,stores[],MATCH(AZ$1,stores[#Headers],0),0),"")</f>
        <v>313650</v>
      </c>
      <c r="BA88" s="9" t="str">
        <f>IFERROR(VLOOKUP($AU88,stores[],MATCH(BA$1,stores[#Headers],0),0),"")</f>
        <v>Anya Dar</v>
      </c>
      <c r="BB88" s="9">
        <f>IFERROR(VLOOKUP($AU88,stores[],MATCH(BB$1,stores[#Headers],0),0),"")</f>
        <v>2012</v>
      </c>
      <c r="BC88" s="9">
        <f>IFERROR(VLOOKUP($AU88,stores[],MATCH(BC$1,stores[#Headers],0),0),"")</f>
        <v>92</v>
      </c>
      <c r="BD88" s="9">
        <f>IFERROR(VLOOKUP($AU88,stores[],MATCH(BD$1,stores[#Headers],0),0),"")</f>
        <v>14980</v>
      </c>
      <c r="BE88" s="9">
        <f>IFERROR(VLOOKUP($AU88,stores[],MATCH(BE$1,stores[#Headers],0),0),"")</f>
        <v>3.3</v>
      </c>
      <c r="BF88" s="9" t="str">
        <f>IFERROR(VLOOKUP($AU88,stores[],MATCH(BF$1,stores[#Headers],0),0),"")</f>
        <v>Yes</v>
      </c>
      <c r="BG88" s="9">
        <f>IFERROR(VLOOKUP($AU88,stores[],MATCH(BG$1,stores[#Headers],0),0),"")</f>
        <v>2033</v>
      </c>
      <c r="BH88" s="9" t="str">
        <f>IFERROR(VLOOKUP($AU88,stores[],MATCH(BH$1,stores[#Headers],0),0),"")</f>
        <v>Franchise</v>
      </c>
      <c r="BI88" s="9">
        <f>IFERROR(VLOOKUP($AU88,stores[],MATCH(BI$1,stores[#Headers],0),0),"")</f>
        <v>3009792513</v>
      </c>
      <c r="BJ88" s="9" t="str">
        <f>IFERROR(VLOOKUP($AU88,stores[],MATCH(BJ$1,stores[#Headers],0),0),"")</f>
        <v>xalakchand@nigam.com</v>
      </c>
    </row>
    <row r="89" spans="1:62" x14ac:dyDescent="0.3">
      <c r="A89" s="9" t="str">
        <v>O1088</v>
      </c>
      <c r="B89" s="9" t="str">
        <v>C034</v>
      </c>
      <c r="C89" s="9" t="str">
        <v>P129</v>
      </c>
      <c r="D89" s="9">
        <v>45714</v>
      </c>
      <c r="E89" s="9">
        <v>5</v>
      </c>
      <c r="F89" s="9">
        <v>39710</v>
      </c>
      <c r="G89" s="9">
        <v>198550</v>
      </c>
      <c r="H89" s="9">
        <v>25</v>
      </c>
      <c r="I89" s="9" t="str">
        <v>Cash on Delivery</v>
      </c>
      <c r="J89" s="9" t="str">
        <v>Shipped</v>
      </c>
      <c r="K89" s="9">
        <v>45857</v>
      </c>
      <c r="L89" s="9" t="str">
        <v>No</v>
      </c>
      <c r="M89" s="9">
        <v>191</v>
      </c>
      <c r="N89" s="9" t="str">
        <v>No</v>
      </c>
      <c r="O89" s="9" t="str">
        <v>No</v>
      </c>
      <c r="P89" s="9" t="str">
        <f t="shared" si="3"/>
        <v>C034</v>
      </c>
      <c r="Q89" s="9" t="str">
        <f>VLOOKUP($B89,Customers[],MATCH(Q$1,Customers[#Headers],0),0)</f>
        <v>Nandini Bansal</v>
      </c>
      <c r="R89" s="9" t="str">
        <f>VLOOKUP($B89,Customers[],MATCH(R$1,Customers[#Headers],0),0)</f>
        <v>uchakrabarti@example.com</v>
      </c>
      <c r="S89" s="9">
        <f>VLOOKUP($B89,Customers[],MATCH(S$1,Customers[#Headers],0),0)</f>
        <v>1680876038</v>
      </c>
      <c r="T89" s="9" t="str">
        <f>VLOOKUP($B89,Customers[],MATCH(T$1,Customers[#Headers],0),0)</f>
        <v>Pune</v>
      </c>
      <c r="U89" s="9" t="str">
        <f>VLOOKUP($B89,Customers[],MATCH(U$1,Customers[#Headers],0),0)</f>
        <v>Maharashtra</v>
      </c>
      <c r="V89" s="9">
        <f>VLOOKUP($B89,Customers[],MATCH(V$1,Customers[#Headers],0),0)</f>
        <v>977034</v>
      </c>
      <c r="W89" s="9" t="str">
        <f>VLOOKUP($B89,Customers[],MATCH(W$1,Customers[#Headers],0),0)</f>
        <v>Male</v>
      </c>
      <c r="X89" s="9">
        <f>VLOOKUP($B89,Customers[],MATCH(X$1,Customers[#Headers],0),0)</f>
        <v>35398</v>
      </c>
      <c r="Y89" s="9">
        <f>VLOOKUP($B89,Customers[],MATCH(Y$1,Customers[#Headers],0),0)</f>
        <v>44435</v>
      </c>
      <c r="Z89" s="9" t="str">
        <f>VLOOKUP($B89,Customers[],MATCH(Z$1,Customers[#Headers],0),0)</f>
        <v>Electronics</v>
      </c>
      <c r="AA89" s="9">
        <f>VLOOKUP($B89,Customers[],MATCH(AA$1,Customers[#Headers],0),0)</f>
        <v>3972</v>
      </c>
      <c r="AB89" s="9" t="str">
        <f>VLOOKUP($B89,Customers[],MATCH(AB$1,Customers[#Headers],0),0)</f>
        <v>Single</v>
      </c>
      <c r="AC89" s="9" t="str">
        <f>VLOOKUP($B89,Customers[],MATCH(AC$1,Customers[#Headers],0),0)</f>
        <v>Business</v>
      </c>
      <c r="AD89" s="9">
        <f>VLOOKUP($B89,Customers[],MATCH(AD$1,Customers[#Headers],0),0)</f>
        <v>1218463</v>
      </c>
      <c r="AE89" s="9" t="str">
        <f t="shared" si="4"/>
        <v>P129</v>
      </c>
      <c r="AF89" s="9" t="str">
        <f>VLOOKUP($AE89,products[],MATCH(AF$1,products[#Headers],0),0)</f>
        <v>Corrupti Phone</v>
      </c>
      <c r="AG89" s="9" t="str">
        <f>VLOOKUP($AE89,products[],MATCH(AG$1,products[#Headers],0),0)</f>
        <v>Grocery</v>
      </c>
      <c r="AH89" s="9" t="str">
        <f>VLOOKUP($AE89,products[],MATCH(AH$1,products[#Headers],0),0)</f>
        <v>Organic</v>
      </c>
      <c r="AI89" s="9" t="str">
        <f>VLOOKUP($AE89,products[],MATCH(AI$1,products[#Headers],0),0)</f>
        <v>Gala, Kohli and Varty</v>
      </c>
      <c r="AJ89" s="9">
        <f>VLOOKUP($AE89,products[],MATCH(AJ$1,products[#Headers],0),0)</f>
        <v>39710</v>
      </c>
      <c r="AK89" s="9">
        <f>VLOOKUP($AE89,products[],MATCH(AK$1,products[#Headers],0),0)</f>
        <v>25</v>
      </c>
      <c r="AL89" s="9">
        <f>VLOOKUP($AE89,products[],MATCH(AL$1,products[#Headers],0),0)</f>
        <v>985</v>
      </c>
      <c r="AM89" s="9">
        <f>VLOOKUP($AE89,products[],MATCH(AM$1,products[#Headers],0),0)</f>
        <v>36</v>
      </c>
      <c r="AN89" s="9" t="str">
        <f>VLOOKUP($AE89,products[],MATCH(AN$1,products[#Headers],0),0)</f>
        <v>Vietnam</v>
      </c>
      <c r="AO89" s="9" t="str">
        <f>VLOOKUP($AE89,products[],MATCH(AO$1,products[#Headers],0),0)</f>
        <v>No</v>
      </c>
      <c r="AP89" s="9">
        <f>VLOOKUP($AE89,products[],MATCH(AP$1,products[#Headers],0),0)</f>
        <v>4.5999999999999996</v>
      </c>
      <c r="AQ89" s="9">
        <f>VLOOKUP($AE89,products[],MATCH(AQ$1,products[#Headers],0),0)</f>
        <v>45030</v>
      </c>
      <c r="AR89" s="9" t="str">
        <f>VLOOKUP($AE89,products[],MATCH(AR$1,products[#Headers],0),0)</f>
        <v>Yes</v>
      </c>
      <c r="AS89" s="9">
        <f>VLOOKUP($AE89,products[],MATCH(AS$1,products[#Headers],0),0)</f>
        <v>7303</v>
      </c>
      <c r="AT89" s="9">
        <f>VLOOKUP($AE89,products[],MATCH(AT$1,products[#Headers],0),0)</f>
        <v>44</v>
      </c>
      <c r="AU89" s="9">
        <f t="shared" si="5"/>
        <v>44</v>
      </c>
      <c r="AV89" s="9" t="str">
        <f>IFERROR(VLOOKUP($AU89,stores[],MATCH(AV$1,stores[#Headers],0),0),"")</f>
        <v>S044</v>
      </c>
      <c r="AW89" s="9" t="str">
        <f>IFERROR(VLOOKUP($AU89,stores[],MATCH(AW$1,stores[#Headers],0),0),"")</f>
        <v>Edwin Ltd Mart</v>
      </c>
      <c r="AX89" s="9" t="str">
        <f>IFERROR(VLOOKUP($AU89,stores[],MATCH(AX$1,stores[#Headers],0),0),"")</f>
        <v>Pune</v>
      </c>
      <c r="AY89" s="9" t="str">
        <f>IFERROR(VLOOKUP($AU89,stores[],MATCH(AY$1,stores[#Headers],0),0),"")</f>
        <v>Maharashtra</v>
      </c>
      <c r="AZ89" s="9">
        <f>IFERROR(VLOOKUP($AU89,stores[],MATCH(AZ$1,stores[#Headers],0),0),"")</f>
        <v>30299</v>
      </c>
      <c r="BA89" s="9" t="str">
        <f>IFERROR(VLOOKUP($AU89,stores[],MATCH(BA$1,stores[#Headers],0),0),"")</f>
        <v>Krish Vala</v>
      </c>
      <c r="BB89" s="9">
        <f>IFERROR(VLOOKUP($AU89,stores[],MATCH(BB$1,stores[#Headers],0),0),"")</f>
        <v>2021</v>
      </c>
      <c r="BC89" s="9">
        <f>IFERROR(VLOOKUP($AU89,stores[],MATCH(BC$1,stores[#Headers],0),0),"")</f>
        <v>11</v>
      </c>
      <c r="BD89" s="9">
        <f>IFERROR(VLOOKUP($AU89,stores[],MATCH(BD$1,stores[#Headers],0),0),"")</f>
        <v>6876</v>
      </c>
      <c r="BE89" s="9">
        <f>IFERROR(VLOOKUP($AU89,stores[],MATCH(BE$1,stores[#Headers],0),0),"")</f>
        <v>3.4</v>
      </c>
      <c r="BF89" s="9" t="str">
        <f>IFERROR(VLOOKUP($AU89,stores[],MATCH(BF$1,stores[#Headers],0),0),"")</f>
        <v>Yes</v>
      </c>
      <c r="BG89" s="9">
        <f>IFERROR(VLOOKUP($AU89,stores[],MATCH(BG$1,stores[#Headers],0),0),"")</f>
        <v>3784</v>
      </c>
      <c r="BH89" s="9" t="str">
        <f>IFERROR(VLOOKUP($AU89,stores[],MATCH(BH$1,stores[#Headers],0),0),"")</f>
        <v>Retail</v>
      </c>
      <c r="BI89" s="9">
        <f>IFERROR(VLOOKUP($AU89,stores[],MATCH(BI$1,stores[#Headers],0),0),"")</f>
        <v>919202428699</v>
      </c>
      <c r="BJ89" s="9" t="str">
        <f>IFERROR(VLOOKUP($AU89,stores[],MATCH(BJ$1,stores[#Headers],0),0),"")</f>
        <v>manderfrederick@sen.info</v>
      </c>
    </row>
    <row r="90" spans="1:62" x14ac:dyDescent="0.3">
      <c r="A90" s="9" t="str">
        <v>O1089</v>
      </c>
      <c r="B90" s="9" t="str">
        <v>C099</v>
      </c>
      <c r="C90" s="9" t="str">
        <v>P187</v>
      </c>
      <c r="D90" s="9">
        <v>45685</v>
      </c>
      <c r="E90" s="9">
        <v>5</v>
      </c>
      <c r="F90" s="9">
        <v>52931</v>
      </c>
      <c r="G90" s="9">
        <v>264655</v>
      </c>
      <c r="H90" s="9">
        <v>28</v>
      </c>
      <c r="I90" s="9" t="str">
        <v>Debit Card</v>
      </c>
      <c r="J90" s="9" t="str">
        <v>Pending</v>
      </c>
      <c r="K90" s="9">
        <v>45858</v>
      </c>
      <c r="L90" s="9" t="str">
        <v>Yes</v>
      </c>
      <c r="M90" s="9">
        <v>247</v>
      </c>
      <c r="N90" s="9" t="str">
        <v>Yes</v>
      </c>
      <c r="O90" s="9" t="str">
        <v>No</v>
      </c>
      <c r="P90" s="9" t="str">
        <f t="shared" si="3"/>
        <v>C099</v>
      </c>
      <c r="Q90" s="9" t="str">
        <f>VLOOKUP($B90,Customers[],MATCH(Q$1,Customers[#Headers],0),0)</f>
        <v>Frederick Merchant</v>
      </c>
      <c r="R90" s="9" t="str">
        <f>VLOOKUP($B90,Customers[],MATCH(R$1,Customers[#Headers],0),0)</f>
        <v>ethanbutala@example.com</v>
      </c>
      <c r="S90" s="9">
        <f>VLOOKUP($B90,Customers[],MATCH(S$1,Customers[#Headers],0),0)</f>
        <v>916265511047</v>
      </c>
      <c r="T90" s="9" t="str">
        <f>VLOOKUP($B90,Customers[],MATCH(T$1,Customers[#Headers],0),0)</f>
        <v>Pune</v>
      </c>
      <c r="U90" s="9" t="str">
        <f>VLOOKUP($B90,Customers[],MATCH(U$1,Customers[#Headers],0),0)</f>
        <v>Maharashtra</v>
      </c>
      <c r="V90" s="9">
        <f>VLOOKUP($B90,Customers[],MATCH(V$1,Customers[#Headers],0),0)</f>
        <v>412126</v>
      </c>
      <c r="W90" s="9" t="str">
        <f>VLOOKUP($B90,Customers[],MATCH(W$1,Customers[#Headers],0),0)</f>
        <v>Male</v>
      </c>
      <c r="X90" s="9">
        <f>VLOOKUP($B90,Customers[],MATCH(X$1,Customers[#Headers],0),0)</f>
        <v>32904</v>
      </c>
      <c r="Y90" s="9">
        <f>VLOOKUP($B90,Customers[],MATCH(Y$1,Customers[#Headers],0),0)</f>
        <v>45758</v>
      </c>
      <c r="Z90" s="9" t="str">
        <f>VLOOKUP($B90,Customers[],MATCH(Z$1,Customers[#Headers],0),0)</f>
        <v>Grocery</v>
      </c>
      <c r="AA90" s="9">
        <f>VLOOKUP($B90,Customers[],MATCH(AA$1,Customers[#Headers],0),0)</f>
        <v>8141</v>
      </c>
      <c r="AB90" s="9" t="str">
        <f>VLOOKUP($B90,Customers[],MATCH(AB$1,Customers[#Headers],0),0)</f>
        <v>Married</v>
      </c>
      <c r="AC90" s="9" t="str">
        <f>VLOOKUP($B90,Customers[],MATCH(AC$1,Customers[#Headers],0),0)</f>
        <v>Engineer</v>
      </c>
      <c r="AD90" s="9">
        <f>VLOOKUP($B90,Customers[],MATCH(AD$1,Customers[#Headers],0),0)</f>
        <v>395147</v>
      </c>
      <c r="AE90" s="9" t="str">
        <f t="shared" si="4"/>
        <v>P187</v>
      </c>
      <c r="AF90" s="9" t="str">
        <f>VLOOKUP($AE90,products[],MATCH(AF$1,products[#Headers],0),0)</f>
        <v>Commodi Phone</v>
      </c>
      <c r="AG90" s="9" t="str">
        <f>VLOOKUP($AE90,products[],MATCH(AG$1,products[#Headers],0),0)</f>
        <v>Electronics</v>
      </c>
      <c r="AH90" s="9" t="str">
        <f>VLOOKUP($AE90,products[],MATCH(AH$1,products[#Headers],0),0)</f>
        <v>Android</v>
      </c>
      <c r="AI90" s="9" t="str">
        <f>VLOOKUP($AE90,products[],MATCH(AI$1,products[#Headers],0),0)</f>
        <v>Dey Inc</v>
      </c>
      <c r="AJ90" s="9">
        <f>VLOOKUP($AE90,products[],MATCH(AJ$1,products[#Headers],0),0)</f>
        <v>52931</v>
      </c>
      <c r="AK90" s="9">
        <f>VLOOKUP($AE90,products[],MATCH(AK$1,products[#Headers],0),0)</f>
        <v>28</v>
      </c>
      <c r="AL90" s="9">
        <f>VLOOKUP($AE90,products[],MATCH(AL$1,products[#Headers],0),0)</f>
        <v>450</v>
      </c>
      <c r="AM90" s="9">
        <f>VLOOKUP($AE90,products[],MATCH(AM$1,products[#Headers],0),0)</f>
        <v>36</v>
      </c>
      <c r="AN90" s="9" t="str">
        <f>VLOOKUP($AE90,products[],MATCH(AN$1,products[#Headers],0),0)</f>
        <v>Vietnam</v>
      </c>
      <c r="AO90" s="9" t="str">
        <f>VLOOKUP($AE90,products[],MATCH(AO$1,products[#Headers],0),0)</f>
        <v>Yes</v>
      </c>
      <c r="AP90" s="9">
        <f>VLOOKUP($AE90,products[],MATCH(AP$1,products[#Headers],0),0)</f>
        <v>3.7</v>
      </c>
      <c r="AQ90" s="9">
        <f>VLOOKUP($AE90,products[],MATCH(AQ$1,products[#Headers],0),0)</f>
        <v>45674</v>
      </c>
      <c r="AR90" s="9" t="str">
        <f>VLOOKUP($AE90,products[],MATCH(AR$1,products[#Headers],0),0)</f>
        <v>No</v>
      </c>
      <c r="AS90" s="9">
        <f>VLOOKUP($AE90,products[],MATCH(AS$1,products[#Headers],0),0)</f>
        <v>7019</v>
      </c>
      <c r="AT90" s="9">
        <f>VLOOKUP($AE90,products[],MATCH(AT$1,products[#Headers],0),0)</f>
        <v>60</v>
      </c>
      <c r="AU90" s="9">
        <f t="shared" si="5"/>
        <v>60</v>
      </c>
      <c r="AV90" s="9" t="str">
        <f>IFERROR(VLOOKUP($AU90,stores[],MATCH(AV$1,stores[#Headers],0),0),"")</f>
        <v>S060</v>
      </c>
      <c r="AW90" s="9" t="str">
        <f>IFERROR(VLOOKUP($AU90,stores[],MATCH(AW$1,stores[#Headers],0),0),"")</f>
        <v>Prakash, Gulati and Sabharwal Mart</v>
      </c>
      <c r="AX90" s="9" t="str">
        <f>IFERROR(VLOOKUP($AU90,stores[],MATCH(AX$1,stores[#Headers],0),0),"")</f>
        <v>Jaipur</v>
      </c>
      <c r="AY90" s="9" t="str">
        <f>IFERROR(VLOOKUP($AU90,stores[],MATCH(AY$1,stores[#Headers],0),0),"")</f>
        <v>Rajasthan</v>
      </c>
      <c r="AZ90" s="9">
        <f>IFERROR(VLOOKUP($AU90,stores[],MATCH(AZ$1,stores[#Headers],0),0),"")</f>
        <v>632663</v>
      </c>
      <c r="BA90" s="9" t="str">
        <f>IFERROR(VLOOKUP($AU90,stores[],MATCH(BA$1,stores[#Headers],0),0),"")</f>
        <v>Fariq Sami</v>
      </c>
      <c r="BB90" s="9">
        <f>IFERROR(VLOOKUP($AU90,stores[],MATCH(BB$1,stores[#Headers],0),0),"")</f>
        <v>2011</v>
      </c>
      <c r="BC90" s="9">
        <f>IFERROR(VLOOKUP($AU90,stores[],MATCH(BC$1,stores[#Headers],0),0),"")</f>
        <v>92</v>
      </c>
      <c r="BD90" s="9">
        <f>IFERROR(VLOOKUP($AU90,stores[],MATCH(BD$1,stores[#Headers],0),0),"")</f>
        <v>3753</v>
      </c>
      <c r="BE90" s="9">
        <f>IFERROR(VLOOKUP($AU90,stores[],MATCH(BE$1,stores[#Headers],0),0),"")</f>
        <v>4.2</v>
      </c>
      <c r="BF90" s="9" t="str">
        <f>IFERROR(VLOOKUP($AU90,stores[],MATCH(BF$1,stores[#Headers],0),0),"")</f>
        <v>No</v>
      </c>
      <c r="BG90" s="9">
        <f>IFERROR(VLOOKUP($AU90,stores[],MATCH(BG$1,stores[#Headers],0),0),"")</f>
        <v>1114</v>
      </c>
      <c r="BH90" s="9" t="str">
        <f>IFERROR(VLOOKUP($AU90,stores[],MATCH(BH$1,stores[#Headers],0),0),"")</f>
        <v>Retail</v>
      </c>
      <c r="BI90" s="9">
        <f>IFERROR(VLOOKUP($AU90,stores[],MATCH(BI$1,stores[#Headers],0),0),"")</f>
        <v>3894484631</v>
      </c>
      <c r="BJ90" s="9" t="str">
        <f>IFERROR(VLOOKUP($AU90,stores[],MATCH(BJ$1,stores[#Headers],0),0),"")</f>
        <v>labanmann@shah.info</v>
      </c>
    </row>
    <row r="91" spans="1:62" x14ac:dyDescent="0.3">
      <c r="A91" s="9" t="str">
        <v>O1090</v>
      </c>
      <c r="B91" s="9" t="str">
        <v>C054</v>
      </c>
      <c r="C91" s="9" t="str">
        <v>P111</v>
      </c>
      <c r="D91" s="9">
        <v>45736</v>
      </c>
      <c r="E91" s="9">
        <v>1</v>
      </c>
      <c r="F91" s="9">
        <v>90766</v>
      </c>
      <c r="G91" s="9">
        <v>181532</v>
      </c>
      <c r="H91" s="9">
        <v>14</v>
      </c>
      <c r="I91" s="9" t="str">
        <v>UPI</v>
      </c>
      <c r="J91" s="9" t="str">
        <v>Pending</v>
      </c>
      <c r="K91" s="9">
        <v>45864</v>
      </c>
      <c r="L91" s="9" t="str">
        <v>No</v>
      </c>
      <c r="M91" s="9">
        <v>233</v>
      </c>
      <c r="N91" s="9" t="str">
        <v>Yes</v>
      </c>
      <c r="O91" s="9" t="str">
        <v>No</v>
      </c>
      <c r="P91" s="9" t="str">
        <f t="shared" si="3"/>
        <v>C054</v>
      </c>
      <c r="Q91" s="9" t="str">
        <f>VLOOKUP($B91,Customers[],MATCH(Q$1,Customers[#Headers],0),0)</f>
        <v>Ishwar Ravel</v>
      </c>
      <c r="R91" s="9" t="str">
        <f>VLOOKUP($B91,Customers[],MATCH(R$1,Customers[#Headers],0),0)</f>
        <v>naironveer@example.net</v>
      </c>
      <c r="S91" s="9">
        <f>VLOOKUP($B91,Customers[],MATCH(S$1,Customers[#Headers],0),0)</f>
        <v>5161369681</v>
      </c>
      <c r="T91" s="9" t="str">
        <f>VLOOKUP($B91,Customers[],MATCH(T$1,Customers[#Headers],0),0)</f>
        <v>Delhi</v>
      </c>
      <c r="U91" s="9" t="str">
        <f>VLOOKUP($B91,Customers[],MATCH(U$1,Customers[#Headers],0),0)</f>
        <v>Delhi</v>
      </c>
      <c r="V91" s="9">
        <f>VLOOKUP($B91,Customers[],MATCH(V$1,Customers[#Headers],0),0)</f>
        <v>453521</v>
      </c>
      <c r="W91" s="9" t="str">
        <f>VLOOKUP($B91,Customers[],MATCH(W$1,Customers[#Headers],0),0)</f>
        <v>Male</v>
      </c>
      <c r="X91" s="9">
        <f>VLOOKUP($B91,Customers[],MATCH(X$1,Customers[#Headers],0),0)</f>
        <v>34436</v>
      </c>
      <c r="Y91" s="9">
        <f>VLOOKUP($B91,Customers[],MATCH(Y$1,Customers[#Headers],0),0)</f>
        <v>44382</v>
      </c>
      <c r="Z91" s="9" t="str">
        <f>VLOOKUP($B91,Customers[],MATCH(Z$1,Customers[#Headers],0),0)</f>
        <v>Fashion</v>
      </c>
      <c r="AA91" s="9">
        <f>VLOOKUP($B91,Customers[],MATCH(AA$1,Customers[#Headers],0),0)</f>
        <v>6845</v>
      </c>
      <c r="AB91" s="9" t="str">
        <f>VLOOKUP($B91,Customers[],MATCH(AB$1,Customers[#Headers],0),0)</f>
        <v>Single</v>
      </c>
      <c r="AC91" s="9" t="str">
        <f>VLOOKUP($B91,Customers[],MATCH(AC$1,Customers[#Headers],0),0)</f>
        <v>Teacher</v>
      </c>
      <c r="AD91" s="9">
        <f>VLOOKUP($B91,Customers[],MATCH(AD$1,Customers[#Headers],0),0)</f>
        <v>533862</v>
      </c>
      <c r="AE91" s="9" t="str">
        <f t="shared" si="4"/>
        <v>P111</v>
      </c>
      <c r="AF91" s="9" t="str">
        <f>VLOOKUP($AE91,products[],MATCH(AF$1,products[#Headers],0),0)</f>
        <v>Ducimus TV</v>
      </c>
      <c r="AG91" s="9" t="str">
        <f>VLOOKUP($AE91,products[],MATCH(AG$1,products[#Headers],0),0)</f>
        <v>Grocery</v>
      </c>
      <c r="AH91" s="9" t="str">
        <f>VLOOKUP($AE91,products[],MATCH(AH$1,products[#Headers],0),0)</f>
        <v>Android</v>
      </c>
      <c r="AI91" s="9" t="str">
        <f>VLOOKUP($AE91,products[],MATCH(AI$1,products[#Headers],0),0)</f>
        <v>Bala, Shenoy and Kadakia</v>
      </c>
      <c r="AJ91" s="9">
        <f>VLOOKUP($AE91,products[],MATCH(AJ$1,products[#Headers],0),0)</f>
        <v>90766</v>
      </c>
      <c r="AK91" s="9">
        <f>VLOOKUP($AE91,products[],MATCH(AK$1,products[#Headers],0),0)</f>
        <v>14</v>
      </c>
      <c r="AL91" s="9">
        <f>VLOOKUP($AE91,products[],MATCH(AL$1,products[#Headers],0),0)</f>
        <v>716</v>
      </c>
      <c r="AM91" s="9">
        <f>VLOOKUP($AE91,products[],MATCH(AM$1,products[#Headers],0),0)</f>
        <v>36</v>
      </c>
      <c r="AN91" s="9" t="str">
        <f>VLOOKUP($AE91,products[],MATCH(AN$1,products[#Headers],0),0)</f>
        <v>Vietnam</v>
      </c>
      <c r="AO91" s="9" t="str">
        <f>VLOOKUP($AE91,products[],MATCH(AO$1,products[#Headers],0),0)</f>
        <v>No</v>
      </c>
      <c r="AP91" s="9">
        <f>VLOOKUP($AE91,products[],MATCH(AP$1,products[#Headers],0),0)</f>
        <v>3.6</v>
      </c>
      <c r="AQ91" s="9">
        <f>VLOOKUP($AE91,products[],MATCH(AQ$1,products[#Headers],0),0)</f>
        <v>45440</v>
      </c>
      <c r="AR91" s="9" t="str">
        <f>VLOOKUP($AE91,products[],MATCH(AR$1,products[#Headers],0),0)</f>
        <v>Yes</v>
      </c>
      <c r="AS91" s="9">
        <f>VLOOKUP($AE91,products[],MATCH(AS$1,products[#Headers],0),0)</f>
        <v>8079</v>
      </c>
      <c r="AT91" s="9">
        <f>VLOOKUP($AE91,products[],MATCH(AT$1,products[#Headers],0),0)</f>
        <v>200</v>
      </c>
      <c r="AU91" s="9">
        <f t="shared" si="5"/>
        <v>200</v>
      </c>
      <c r="AV91" s="9" t="str">
        <f>IFERROR(VLOOKUP($AU91,stores[],MATCH(AV$1,stores[#Headers],0),0),"")</f>
        <v/>
      </c>
      <c r="AW91" s="9" t="str">
        <f>IFERROR(VLOOKUP($AU91,stores[],MATCH(AW$1,stores[#Headers],0),0),"")</f>
        <v/>
      </c>
      <c r="AX91" s="9" t="str">
        <f>IFERROR(VLOOKUP($AU91,stores[],MATCH(AX$1,stores[#Headers],0),0),"")</f>
        <v/>
      </c>
      <c r="AY91" s="9" t="str">
        <f>IFERROR(VLOOKUP($AU91,stores[],MATCH(AY$1,stores[#Headers],0),0),"")</f>
        <v/>
      </c>
      <c r="AZ91" s="9" t="str">
        <f>IFERROR(VLOOKUP($AU91,stores[],MATCH(AZ$1,stores[#Headers],0),0),"")</f>
        <v/>
      </c>
      <c r="BA91" s="9" t="str">
        <f>IFERROR(VLOOKUP($AU91,stores[],MATCH(BA$1,stores[#Headers],0),0),"")</f>
        <v/>
      </c>
      <c r="BB91" s="9" t="str">
        <f>IFERROR(VLOOKUP($AU91,stores[],MATCH(BB$1,stores[#Headers],0),0),"")</f>
        <v/>
      </c>
      <c r="BC91" s="9" t="str">
        <f>IFERROR(VLOOKUP($AU91,stores[],MATCH(BC$1,stores[#Headers],0),0),"")</f>
        <v/>
      </c>
      <c r="BD91" s="9" t="str">
        <f>IFERROR(VLOOKUP($AU91,stores[],MATCH(BD$1,stores[#Headers],0),0),"")</f>
        <v/>
      </c>
      <c r="BE91" s="9" t="str">
        <f>IFERROR(VLOOKUP($AU91,stores[],MATCH(BE$1,stores[#Headers],0),0),"")</f>
        <v/>
      </c>
      <c r="BF91" s="9" t="str">
        <f>IFERROR(VLOOKUP($AU91,stores[],MATCH(BF$1,stores[#Headers],0),0),"")</f>
        <v/>
      </c>
      <c r="BG91" s="9" t="str">
        <f>IFERROR(VLOOKUP($AU91,stores[],MATCH(BG$1,stores[#Headers],0),0),"")</f>
        <v/>
      </c>
      <c r="BH91" s="9" t="str">
        <f>IFERROR(VLOOKUP($AU91,stores[],MATCH(BH$1,stores[#Headers],0),0),"")</f>
        <v/>
      </c>
      <c r="BI91" s="9" t="str">
        <f>IFERROR(VLOOKUP($AU91,stores[],MATCH(BI$1,stores[#Headers],0),0),"")</f>
        <v/>
      </c>
      <c r="BJ91" s="9" t="str">
        <f>IFERROR(VLOOKUP($AU91,stores[],MATCH(BJ$1,stores[#Headers],0),0),"")</f>
        <v/>
      </c>
    </row>
    <row r="92" spans="1:62" x14ac:dyDescent="0.3">
      <c r="A92" s="9" t="str">
        <v>O1091</v>
      </c>
      <c r="B92" s="9" t="str">
        <v>C045</v>
      </c>
      <c r="C92" s="9" t="str">
        <v>P161</v>
      </c>
      <c r="D92" s="9">
        <v>45518</v>
      </c>
      <c r="E92" s="9">
        <v>1</v>
      </c>
      <c r="F92" s="9">
        <v>98254</v>
      </c>
      <c r="G92" s="9">
        <v>393016</v>
      </c>
      <c r="H92" s="9">
        <v>15</v>
      </c>
      <c r="I92" s="9" t="str">
        <v>Net Banking</v>
      </c>
      <c r="J92" s="9" t="str">
        <v>Pending</v>
      </c>
      <c r="K92" s="9">
        <v>45869</v>
      </c>
      <c r="L92" s="9" t="str">
        <v>Yes</v>
      </c>
      <c r="M92" s="9">
        <v>153</v>
      </c>
      <c r="N92" s="9" t="str">
        <v>Yes</v>
      </c>
      <c r="O92" s="9" t="str">
        <v>Yes</v>
      </c>
      <c r="P92" s="9" t="str">
        <f t="shared" si="3"/>
        <v>C045</v>
      </c>
      <c r="Q92" s="9" t="str">
        <f>VLOOKUP($B92,Customers[],MATCH(Q$1,Customers[#Headers],0),0)</f>
        <v>Darsh Rao</v>
      </c>
      <c r="R92" s="9" t="str">
        <f>VLOOKUP($B92,Customers[],MATCH(R$1,Customers[#Headers],0),0)</f>
        <v>ranveer17@example.org</v>
      </c>
      <c r="S92" s="9">
        <f>VLOOKUP($B92,Customers[],MATCH(S$1,Customers[#Headers],0),0)</f>
        <v>3900532931</v>
      </c>
      <c r="T92" s="9" t="str">
        <f>VLOOKUP($B92,Customers[],MATCH(T$1,Customers[#Headers],0),0)</f>
        <v>Chennai</v>
      </c>
      <c r="U92" s="9" t="str">
        <f>VLOOKUP($B92,Customers[],MATCH(U$1,Customers[#Headers],0),0)</f>
        <v>Tamil Nadu</v>
      </c>
      <c r="V92" s="9">
        <f>VLOOKUP($B92,Customers[],MATCH(V$1,Customers[#Headers],0),0)</f>
        <v>933529</v>
      </c>
      <c r="W92" s="9" t="str">
        <f>VLOOKUP($B92,Customers[],MATCH(W$1,Customers[#Headers],0),0)</f>
        <v>Male</v>
      </c>
      <c r="X92" s="9">
        <f>VLOOKUP($B92,Customers[],MATCH(X$1,Customers[#Headers],0),0)</f>
        <v>21818</v>
      </c>
      <c r="Y92" s="9">
        <f>VLOOKUP($B92,Customers[],MATCH(Y$1,Customers[#Headers],0),0)</f>
        <v>44889</v>
      </c>
      <c r="Z92" s="9" t="str">
        <f>VLOOKUP($B92,Customers[],MATCH(Z$1,Customers[#Headers],0),0)</f>
        <v>Grocery</v>
      </c>
      <c r="AA92" s="9">
        <f>VLOOKUP($B92,Customers[],MATCH(AA$1,Customers[#Headers],0),0)</f>
        <v>9000</v>
      </c>
      <c r="AB92" s="9" t="str">
        <f>VLOOKUP($B92,Customers[],MATCH(AB$1,Customers[#Headers],0),0)</f>
        <v>Married</v>
      </c>
      <c r="AC92" s="9" t="str">
        <f>VLOOKUP($B92,Customers[],MATCH(AC$1,Customers[#Headers],0),0)</f>
        <v>Student</v>
      </c>
      <c r="AD92" s="9">
        <f>VLOOKUP($B92,Customers[],MATCH(AD$1,Customers[#Headers],0),0)</f>
        <v>1892611</v>
      </c>
      <c r="AE92" s="9" t="str">
        <f t="shared" si="4"/>
        <v>P161</v>
      </c>
      <c r="AF92" s="9" t="str">
        <f>VLOOKUP($AE92,products[],MATCH(AF$1,products[#Headers],0),0)</f>
        <v>Veritatis Washing Machine</v>
      </c>
      <c r="AG92" s="9" t="str">
        <f>VLOOKUP($AE92,products[],MATCH(AG$1,products[#Headers],0),0)</f>
        <v>Electronics</v>
      </c>
      <c r="AH92" s="9" t="str">
        <f>VLOOKUP($AE92,products[],MATCH(AH$1,products[#Headers],0),0)</f>
        <v>Cotton</v>
      </c>
      <c r="AI92" s="9" t="str">
        <f>VLOOKUP($AE92,products[],MATCH(AI$1,products[#Headers],0),0)</f>
        <v>Deshmukh Group</v>
      </c>
      <c r="AJ92" s="9">
        <f>VLOOKUP($AE92,products[],MATCH(AJ$1,products[#Headers],0),0)</f>
        <v>98254</v>
      </c>
      <c r="AK92" s="9">
        <f>VLOOKUP($AE92,products[],MATCH(AK$1,products[#Headers],0),0)</f>
        <v>15</v>
      </c>
      <c r="AL92" s="9">
        <f>VLOOKUP($AE92,products[],MATCH(AL$1,products[#Headers],0),0)</f>
        <v>226</v>
      </c>
      <c r="AM92" s="9">
        <f>VLOOKUP($AE92,products[],MATCH(AM$1,products[#Headers],0),0)</f>
        <v>24</v>
      </c>
      <c r="AN92" s="9" t="str">
        <f>VLOOKUP($AE92,products[],MATCH(AN$1,products[#Headers],0),0)</f>
        <v>China</v>
      </c>
      <c r="AO92" s="9" t="str">
        <f>VLOOKUP($AE92,products[],MATCH(AO$1,products[#Headers],0),0)</f>
        <v>Yes</v>
      </c>
      <c r="AP92" s="9">
        <f>VLOOKUP($AE92,products[],MATCH(AP$1,products[#Headers],0),0)</f>
        <v>3.8</v>
      </c>
      <c r="AQ92" s="9">
        <f>VLOOKUP($AE92,products[],MATCH(AQ$1,products[#Headers],0),0)</f>
        <v>44851</v>
      </c>
      <c r="AR92" s="9" t="str">
        <f>VLOOKUP($AE92,products[],MATCH(AR$1,products[#Headers],0),0)</f>
        <v>Yes</v>
      </c>
      <c r="AS92" s="9">
        <f>VLOOKUP($AE92,products[],MATCH(AS$1,products[#Headers],0),0)</f>
        <v>9694</v>
      </c>
      <c r="AT92" s="9">
        <f>VLOOKUP($AE92,products[],MATCH(AT$1,products[#Headers],0),0)</f>
        <v>70</v>
      </c>
      <c r="AU92" s="9">
        <f t="shared" si="5"/>
        <v>70</v>
      </c>
      <c r="AV92" s="9" t="str">
        <f>IFERROR(VLOOKUP($AU92,stores[],MATCH(AV$1,stores[#Headers],0),0),"")</f>
        <v>S070</v>
      </c>
      <c r="AW92" s="9" t="str">
        <f>IFERROR(VLOOKUP($AU92,stores[],MATCH(AW$1,stores[#Headers],0),0),"")</f>
        <v>Chandran-Mital Mart</v>
      </c>
      <c r="AX92" s="9" t="str">
        <f>IFERROR(VLOOKUP($AU92,stores[],MATCH(AX$1,stores[#Headers],0),0),"")</f>
        <v>Hyderabad</v>
      </c>
      <c r="AY92" s="9" t="str">
        <f>IFERROR(VLOOKUP($AU92,stores[],MATCH(AY$1,stores[#Headers],0),0),"")</f>
        <v>Telangana</v>
      </c>
      <c r="AZ92" s="9">
        <f>IFERROR(VLOOKUP($AU92,stores[],MATCH(AZ$1,stores[#Headers],0),0),"")</f>
        <v>961055</v>
      </c>
      <c r="BA92" s="9" t="str">
        <f>IFERROR(VLOOKUP($AU92,stores[],MATCH(BA$1,stores[#Headers],0),0),"")</f>
        <v>Omaja Dara</v>
      </c>
      <c r="BB92" s="9">
        <f>IFERROR(VLOOKUP($AU92,stores[],MATCH(BB$1,stores[#Headers],0),0),"")</f>
        <v>2008</v>
      </c>
      <c r="BC92" s="9">
        <f>IFERROR(VLOOKUP($AU92,stores[],MATCH(BC$1,stores[#Headers],0),0),"")</f>
        <v>73</v>
      </c>
      <c r="BD92" s="9">
        <f>IFERROR(VLOOKUP($AU92,stores[],MATCH(BD$1,stores[#Headers],0),0),"")</f>
        <v>2832</v>
      </c>
      <c r="BE92" s="9">
        <f>IFERROR(VLOOKUP($AU92,stores[],MATCH(BE$1,stores[#Headers],0),0),"")</f>
        <v>4.5</v>
      </c>
      <c r="BF92" s="9" t="str">
        <f>IFERROR(VLOOKUP($AU92,stores[],MATCH(BF$1,stores[#Headers],0),0),"")</f>
        <v>Yes</v>
      </c>
      <c r="BG92" s="9">
        <f>IFERROR(VLOOKUP($AU92,stores[],MATCH(BG$1,stores[#Headers],0),0),"")</f>
        <v>3681</v>
      </c>
      <c r="BH92" s="9" t="str">
        <f>IFERROR(VLOOKUP($AU92,stores[],MATCH(BH$1,stores[#Headers],0),0),"")</f>
        <v>Franchise</v>
      </c>
      <c r="BI92" s="9">
        <f>IFERROR(VLOOKUP($AU92,stores[],MATCH(BI$1,stores[#Headers],0),0),"")</f>
        <v>919060480589</v>
      </c>
      <c r="BJ92" s="9" t="str">
        <f>IFERROR(VLOOKUP($AU92,stores[],MATCH(BJ$1,stores[#Headers],0),0),"")</f>
        <v>etathakkar@kant.biz</v>
      </c>
    </row>
    <row r="93" spans="1:62" x14ac:dyDescent="0.3">
      <c r="A93" s="9" t="str">
        <v>O1092</v>
      </c>
      <c r="B93" s="9" t="str">
        <v>C003</v>
      </c>
      <c r="C93" s="9" t="str">
        <v>P144</v>
      </c>
      <c r="D93" s="9">
        <v>45709</v>
      </c>
      <c r="E93" s="9">
        <v>1</v>
      </c>
      <c r="F93" s="9">
        <v>29538</v>
      </c>
      <c r="G93" s="9">
        <v>59076</v>
      </c>
      <c r="H93" s="9">
        <v>24</v>
      </c>
      <c r="I93" s="9" t="str">
        <v>Debit Card</v>
      </c>
      <c r="J93" s="9" t="str">
        <v>Shipped</v>
      </c>
      <c r="K93" s="9">
        <v>45856</v>
      </c>
      <c r="L93" s="9" t="str">
        <v>Yes</v>
      </c>
      <c r="M93" s="9">
        <v>169</v>
      </c>
      <c r="N93" s="9" t="str">
        <v>No</v>
      </c>
      <c r="O93" s="9" t="str">
        <v>No</v>
      </c>
      <c r="P93" s="9" t="str">
        <f t="shared" si="3"/>
        <v>C003</v>
      </c>
      <c r="Q93" s="9" t="str">
        <f>VLOOKUP($B93,Customers[],MATCH(Q$1,Customers[#Headers],0),0)</f>
        <v>Chakradev Kari</v>
      </c>
      <c r="R93" s="9" t="str">
        <f>VLOOKUP($B93,Customers[],MATCH(R$1,Customers[#Headers],0),0)</f>
        <v>fariq31@example.com</v>
      </c>
      <c r="S93" s="9">
        <f>VLOOKUP($B93,Customers[],MATCH(S$1,Customers[#Headers],0),0)</f>
        <v>7525534192</v>
      </c>
      <c r="T93" s="9" t="str">
        <f>VLOOKUP($B93,Customers[],MATCH(T$1,Customers[#Headers],0),0)</f>
        <v>Hyderabad</v>
      </c>
      <c r="U93" s="9" t="str">
        <f>VLOOKUP($B93,Customers[],MATCH(U$1,Customers[#Headers],0),0)</f>
        <v>Telangana</v>
      </c>
      <c r="V93" s="9">
        <f>VLOOKUP($B93,Customers[],MATCH(V$1,Customers[#Headers],0),0)</f>
        <v>276483</v>
      </c>
      <c r="W93" s="9" t="str">
        <f>VLOOKUP($B93,Customers[],MATCH(W$1,Customers[#Headers],0),0)</f>
        <v>Male</v>
      </c>
      <c r="X93" s="9">
        <f>VLOOKUP($B93,Customers[],MATCH(X$1,Customers[#Headers],0),0)</f>
        <v>38764</v>
      </c>
      <c r="Y93" s="9">
        <f>VLOOKUP($B93,Customers[],MATCH(Y$1,Customers[#Headers],0),0)</f>
        <v>45035</v>
      </c>
      <c r="Z93" s="9" t="str">
        <f>VLOOKUP($B93,Customers[],MATCH(Z$1,Customers[#Headers],0),0)</f>
        <v>Home Appliance</v>
      </c>
      <c r="AA93" s="9">
        <f>VLOOKUP($B93,Customers[],MATCH(AA$1,Customers[#Headers],0),0)</f>
        <v>9028</v>
      </c>
      <c r="AB93" s="9" t="str">
        <f>VLOOKUP($B93,Customers[],MATCH(AB$1,Customers[#Headers],0),0)</f>
        <v>Married</v>
      </c>
      <c r="AC93" s="9" t="str">
        <f>VLOOKUP($B93,Customers[],MATCH(AC$1,Customers[#Headers],0),0)</f>
        <v>Doctor</v>
      </c>
      <c r="AD93" s="9">
        <f>VLOOKUP($B93,Customers[],MATCH(AD$1,Customers[#Headers],0),0)</f>
        <v>1142059</v>
      </c>
      <c r="AE93" s="9" t="str">
        <f t="shared" si="4"/>
        <v>P144</v>
      </c>
      <c r="AF93" s="9" t="str">
        <f>VLOOKUP($AE93,products[],MATCH(AF$1,products[#Headers],0),0)</f>
        <v>Quidem Washing Machine</v>
      </c>
      <c r="AG93" s="9" t="str">
        <f>VLOOKUP($AE93,products[],MATCH(AG$1,products[#Headers],0),0)</f>
        <v>Electronics</v>
      </c>
      <c r="AH93" s="9" t="str">
        <f>VLOOKUP($AE93,products[],MATCH(AH$1,products[#Headers],0),0)</f>
        <v>Organic</v>
      </c>
      <c r="AI93" s="9" t="str">
        <f>VLOOKUP($AE93,products[],MATCH(AI$1,products[#Headers],0),0)</f>
        <v>Ghose, Ganesan and Suri</v>
      </c>
      <c r="AJ93" s="9">
        <f>VLOOKUP($AE93,products[],MATCH(AJ$1,products[#Headers],0),0)</f>
        <v>29538</v>
      </c>
      <c r="AK93" s="9">
        <f>VLOOKUP($AE93,products[],MATCH(AK$1,products[#Headers],0),0)</f>
        <v>24</v>
      </c>
      <c r="AL93" s="9">
        <f>VLOOKUP($AE93,products[],MATCH(AL$1,products[#Headers],0),0)</f>
        <v>44</v>
      </c>
      <c r="AM93" s="9">
        <f>VLOOKUP($AE93,products[],MATCH(AM$1,products[#Headers],0),0)</f>
        <v>24</v>
      </c>
      <c r="AN93" s="9" t="str">
        <f>VLOOKUP($AE93,products[],MATCH(AN$1,products[#Headers],0),0)</f>
        <v>Japan</v>
      </c>
      <c r="AO93" s="9" t="str">
        <f>VLOOKUP($AE93,products[],MATCH(AO$1,products[#Headers],0),0)</f>
        <v>Yes</v>
      </c>
      <c r="AP93" s="9">
        <f>VLOOKUP($AE93,products[],MATCH(AP$1,products[#Headers],0),0)</f>
        <v>2.7</v>
      </c>
      <c r="AQ93" s="9">
        <f>VLOOKUP($AE93,products[],MATCH(AQ$1,products[#Headers],0),0)</f>
        <v>45207</v>
      </c>
      <c r="AR93" s="9" t="str">
        <f>VLOOKUP($AE93,products[],MATCH(AR$1,products[#Headers],0),0)</f>
        <v>No</v>
      </c>
      <c r="AS93" s="9">
        <f>VLOOKUP($AE93,products[],MATCH(AS$1,products[#Headers],0),0)</f>
        <v>7581</v>
      </c>
      <c r="AT93" s="9">
        <f>VLOOKUP($AE93,products[],MATCH(AT$1,products[#Headers],0),0)</f>
        <v>131</v>
      </c>
      <c r="AU93" s="9">
        <f t="shared" si="5"/>
        <v>131</v>
      </c>
      <c r="AV93" s="9" t="str">
        <f>IFERROR(VLOOKUP($AU93,stores[],MATCH(AV$1,stores[#Headers],0),0),"")</f>
        <v/>
      </c>
      <c r="AW93" s="9" t="str">
        <f>IFERROR(VLOOKUP($AU93,stores[],MATCH(AW$1,stores[#Headers],0),0),"")</f>
        <v/>
      </c>
      <c r="AX93" s="9" t="str">
        <f>IFERROR(VLOOKUP($AU93,stores[],MATCH(AX$1,stores[#Headers],0),0),"")</f>
        <v/>
      </c>
      <c r="AY93" s="9" t="str">
        <f>IFERROR(VLOOKUP($AU93,stores[],MATCH(AY$1,stores[#Headers],0),0),"")</f>
        <v/>
      </c>
      <c r="AZ93" s="9" t="str">
        <f>IFERROR(VLOOKUP($AU93,stores[],MATCH(AZ$1,stores[#Headers],0),0),"")</f>
        <v/>
      </c>
      <c r="BA93" s="9" t="str">
        <f>IFERROR(VLOOKUP($AU93,stores[],MATCH(BA$1,stores[#Headers],0),0),"")</f>
        <v/>
      </c>
      <c r="BB93" s="9" t="str">
        <f>IFERROR(VLOOKUP($AU93,stores[],MATCH(BB$1,stores[#Headers],0),0),"")</f>
        <v/>
      </c>
      <c r="BC93" s="9" t="str">
        <f>IFERROR(VLOOKUP($AU93,stores[],MATCH(BC$1,stores[#Headers],0),0),"")</f>
        <v/>
      </c>
      <c r="BD93" s="9" t="str">
        <f>IFERROR(VLOOKUP($AU93,stores[],MATCH(BD$1,stores[#Headers],0),0),"")</f>
        <v/>
      </c>
      <c r="BE93" s="9" t="str">
        <f>IFERROR(VLOOKUP($AU93,stores[],MATCH(BE$1,stores[#Headers],0),0),"")</f>
        <v/>
      </c>
      <c r="BF93" s="9" t="str">
        <f>IFERROR(VLOOKUP($AU93,stores[],MATCH(BF$1,stores[#Headers],0),0),"")</f>
        <v/>
      </c>
      <c r="BG93" s="9" t="str">
        <f>IFERROR(VLOOKUP($AU93,stores[],MATCH(BG$1,stores[#Headers],0),0),"")</f>
        <v/>
      </c>
      <c r="BH93" s="9" t="str">
        <f>IFERROR(VLOOKUP($AU93,stores[],MATCH(BH$1,stores[#Headers],0),0),"")</f>
        <v/>
      </c>
      <c r="BI93" s="9" t="str">
        <f>IFERROR(VLOOKUP($AU93,stores[],MATCH(BI$1,stores[#Headers],0),0),"")</f>
        <v/>
      </c>
      <c r="BJ93" s="9" t="str">
        <f>IFERROR(VLOOKUP($AU93,stores[],MATCH(BJ$1,stores[#Headers],0),0),"")</f>
        <v/>
      </c>
    </row>
    <row r="94" spans="1:62" x14ac:dyDescent="0.3">
      <c r="A94" s="9" t="str">
        <v>O1093</v>
      </c>
      <c r="B94" s="9" t="str">
        <v>C030</v>
      </c>
      <c r="C94" s="9" t="str">
        <v>P152</v>
      </c>
      <c r="D94" s="9">
        <v>45657</v>
      </c>
      <c r="E94" s="9">
        <v>2</v>
      </c>
      <c r="F94" s="9">
        <v>92604</v>
      </c>
      <c r="G94" s="9">
        <v>185208</v>
      </c>
      <c r="H94" s="9">
        <v>29</v>
      </c>
      <c r="I94" s="9" t="str">
        <v>Net Banking</v>
      </c>
      <c r="J94" s="9" t="str">
        <v>Cancelled</v>
      </c>
      <c r="K94" s="9">
        <v>45858</v>
      </c>
      <c r="L94" s="9" t="str">
        <v>Yes</v>
      </c>
      <c r="M94" s="9">
        <v>377</v>
      </c>
      <c r="N94" s="9" t="str">
        <v>Yes</v>
      </c>
      <c r="O94" s="9" t="str">
        <v>No</v>
      </c>
      <c r="P94" s="9" t="str">
        <f t="shared" si="3"/>
        <v>C030</v>
      </c>
      <c r="Q94" s="9" t="str">
        <f>VLOOKUP($B94,Customers[],MATCH(Q$1,Customers[#Headers],0),0)</f>
        <v>Manthan Modi</v>
      </c>
      <c r="R94" s="9" t="str">
        <f>VLOOKUP($B94,Customers[],MATCH(R$1,Customers[#Headers],0),0)</f>
        <v>kotharijagat@example.net</v>
      </c>
      <c r="S94" s="9">
        <f>VLOOKUP($B94,Customers[],MATCH(S$1,Customers[#Headers],0),0)</f>
        <v>9993867749</v>
      </c>
      <c r="T94" s="9" t="str">
        <f>VLOOKUP($B94,Customers[],MATCH(T$1,Customers[#Headers],0),0)</f>
        <v>Jaipur</v>
      </c>
      <c r="U94" s="9" t="str">
        <f>VLOOKUP($B94,Customers[],MATCH(U$1,Customers[#Headers],0),0)</f>
        <v>Rajasthan</v>
      </c>
      <c r="V94" s="9">
        <f>VLOOKUP($B94,Customers[],MATCH(V$1,Customers[#Headers],0),0)</f>
        <v>499091</v>
      </c>
      <c r="W94" s="9" t="str">
        <f>VLOOKUP($B94,Customers[],MATCH(W$1,Customers[#Headers],0),0)</f>
        <v>Female</v>
      </c>
      <c r="X94" s="9">
        <f>VLOOKUP($B94,Customers[],MATCH(X$1,Customers[#Headers],0),0)</f>
        <v>26912</v>
      </c>
      <c r="Y94" s="9">
        <f>VLOOKUP($B94,Customers[],MATCH(Y$1,Customers[#Headers],0),0)</f>
        <v>44683</v>
      </c>
      <c r="Z94" s="9" t="str">
        <f>VLOOKUP($B94,Customers[],MATCH(Z$1,Customers[#Headers],0),0)</f>
        <v>Grocery</v>
      </c>
      <c r="AA94" s="9">
        <f>VLOOKUP($B94,Customers[],MATCH(AA$1,Customers[#Headers],0),0)</f>
        <v>6835</v>
      </c>
      <c r="AB94" s="9" t="str">
        <f>VLOOKUP($B94,Customers[],MATCH(AB$1,Customers[#Headers],0),0)</f>
        <v>Married</v>
      </c>
      <c r="AC94" s="9" t="str">
        <f>VLOOKUP($B94,Customers[],MATCH(AC$1,Customers[#Headers],0),0)</f>
        <v>Engineer</v>
      </c>
      <c r="AD94" s="9">
        <f>VLOOKUP($B94,Customers[],MATCH(AD$1,Customers[#Headers],0),0)</f>
        <v>1612147</v>
      </c>
      <c r="AE94" s="9" t="str">
        <f t="shared" si="4"/>
        <v>P152</v>
      </c>
      <c r="AF94" s="9" t="str">
        <f>VLOOKUP($AE94,products[],MATCH(AF$1,products[#Headers],0),0)</f>
        <v>Rem Shirt</v>
      </c>
      <c r="AG94" s="9" t="str">
        <f>VLOOKUP($AE94,products[],MATCH(AG$1,products[#Headers],0),0)</f>
        <v>Electronics</v>
      </c>
      <c r="AH94" s="9" t="str">
        <f>VLOOKUP($AE94,products[],MATCH(AH$1,products[#Headers],0),0)</f>
        <v>Cotton</v>
      </c>
      <c r="AI94" s="9" t="str">
        <f>VLOOKUP($AE94,products[],MATCH(AI$1,products[#Headers],0),0)</f>
        <v>Loyal PLC</v>
      </c>
      <c r="AJ94" s="9">
        <f>VLOOKUP($AE94,products[],MATCH(AJ$1,products[#Headers],0),0)</f>
        <v>92604</v>
      </c>
      <c r="AK94" s="9">
        <f>VLOOKUP($AE94,products[],MATCH(AK$1,products[#Headers],0),0)</f>
        <v>29</v>
      </c>
      <c r="AL94" s="9">
        <f>VLOOKUP($AE94,products[],MATCH(AL$1,products[#Headers],0),0)</f>
        <v>316</v>
      </c>
      <c r="AM94" s="9">
        <f>VLOOKUP($AE94,products[],MATCH(AM$1,products[#Headers],0),0)</f>
        <v>24</v>
      </c>
      <c r="AN94" s="9" t="str">
        <f>VLOOKUP($AE94,products[],MATCH(AN$1,products[#Headers],0),0)</f>
        <v>Vietnam</v>
      </c>
      <c r="AO94" s="9" t="str">
        <f>VLOOKUP($AE94,products[],MATCH(AO$1,products[#Headers],0),0)</f>
        <v>Yes</v>
      </c>
      <c r="AP94" s="9">
        <f>VLOOKUP($AE94,products[],MATCH(AP$1,products[#Headers],0),0)</f>
        <v>3</v>
      </c>
      <c r="AQ94" s="9">
        <f>VLOOKUP($AE94,products[],MATCH(AQ$1,products[#Headers],0),0)</f>
        <v>45328</v>
      </c>
      <c r="AR94" s="9" t="str">
        <f>VLOOKUP($AE94,products[],MATCH(AR$1,products[#Headers],0),0)</f>
        <v>Yes</v>
      </c>
      <c r="AS94" s="9">
        <f>VLOOKUP($AE94,products[],MATCH(AS$1,products[#Headers],0),0)</f>
        <v>7567</v>
      </c>
      <c r="AT94" s="9">
        <f>VLOOKUP($AE94,products[],MATCH(AT$1,products[#Headers],0),0)</f>
        <v>35</v>
      </c>
      <c r="AU94" s="9">
        <f t="shared" si="5"/>
        <v>35</v>
      </c>
      <c r="AV94" s="9" t="str">
        <f>IFERROR(VLOOKUP($AU94,stores[],MATCH(AV$1,stores[#Headers],0),0),"")</f>
        <v>S035</v>
      </c>
      <c r="AW94" s="9" t="str">
        <f>IFERROR(VLOOKUP($AU94,stores[],MATCH(AW$1,stores[#Headers],0),0),"")</f>
        <v>Wali, Soman and Andra Mart</v>
      </c>
      <c r="AX94" s="9" t="str">
        <f>IFERROR(VLOOKUP($AU94,stores[],MATCH(AX$1,stores[#Headers],0),0),"")</f>
        <v>Hyderabad</v>
      </c>
      <c r="AY94" s="9" t="str">
        <f>IFERROR(VLOOKUP($AU94,stores[],MATCH(AY$1,stores[#Headers],0),0),"")</f>
        <v>Telangana</v>
      </c>
      <c r="AZ94" s="9">
        <f>IFERROR(VLOOKUP($AU94,stores[],MATCH(AZ$1,stores[#Headers],0),0),"")</f>
        <v>573993</v>
      </c>
      <c r="BA94" s="9" t="str">
        <f>IFERROR(VLOOKUP($AU94,stores[],MATCH(BA$1,stores[#Headers],0),0),"")</f>
        <v>Ekani Raj</v>
      </c>
      <c r="BB94" s="9">
        <f>IFERROR(VLOOKUP($AU94,stores[],MATCH(BB$1,stores[#Headers],0),0),"")</f>
        <v>2002</v>
      </c>
      <c r="BC94" s="9">
        <f>IFERROR(VLOOKUP($AU94,stores[],MATCH(BC$1,stores[#Headers],0),0),"")</f>
        <v>60</v>
      </c>
      <c r="BD94" s="9">
        <f>IFERROR(VLOOKUP($AU94,stores[],MATCH(BD$1,stores[#Headers],0),0),"")</f>
        <v>4800</v>
      </c>
      <c r="BE94" s="9">
        <f>IFERROR(VLOOKUP($AU94,stores[],MATCH(BE$1,stores[#Headers],0),0),"")</f>
        <v>3.9</v>
      </c>
      <c r="BF94" s="9" t="str">
        <f>IFERROR(VLOOKUP($AU94,stores[],MATCH(BF$1,stores[#Headers],0),0),"")</f>
        <v>Yes</v>
      </c>
      <c r="BG94" s="9">
        <f>IFERROR(VLOOKUP($AU94,stores[],MATCH(BG$1,stores[#Headers],0),0),"")</f>
        <v>3033</v>
      </c>
      <c r="BH94" s="9" t="str">
        <f>IFERROR(VLOOKUP($AU94,stores[],MATCH(BH$1,stores[#Headers],0),0),"")</f>
        <v>Outlet</v>
      </c>
      <c r="BI94" s="9">
        <f>IFERROR(VLOOKUP($AU94,stores[],MATCH(BI$1,stores[#Headers],0),0),"")</f>
        <v>916484085887</v>
      </c>
      <c r="BJ94" s="9" t="str">
        <f>IFERROR(VLOOKUP($AU94,stores[],MATCH(BJ$1,stores[#Headers],0),0),"")</f>
        <v>sbassi@hans.com</v>
      </c>
    </row>
    <row r="95" spans="1:62" x14ac:dyDescent="0.3">
      <c r="A95" s="9" t="str">
        <v>O1094</v>
      </c>
      <c r="B95" s="9" t="str">
        <v>C076</v>
      </c>
      <c r="C95" s="9" t="str">
        <v>P155</v>
      </c>
      <c r="D95" s="9">
        <v>45580</v>
      </c>
      <c r="E95" s="9">
        <v>4</v>
      </c>
      <c r="F95" s="9">
        <v>56076</v>
      </c>
      <c r="G95" s="9">
        <v>56076</v>
      </c>
      <c r="H95" s="9">
        <v>20</v>
      </c>
      <c r="I95" s="9" t="str">
        <v>Debit Card</v>
      </c>
      <c r="J95" s="9" t="str">
        <v>Shipped</v>
      </c>
      <c r="K95" s="9">
        <v>45862</v>
      </c>
      <c r="L95" s="9" t="str">
        <v>No</v>
      </c>
      <c r="M95" s="9">
        <v>385</v>
      </c>
      <c r="N95" s="9" t="str">
        <v>Yes</v>
      </c>
      <c r="O95" s="9" t="str">
        <v>Yes</v>
      </c>
      <c r="P95" s="9" t="str">
        <f t="shared" si="3"/>
        <v>C076</v>
      </c>
      <c r="Q95" s="9" t="str">
        <f>VLOOKUP($B95,Customers[],MATCH(Q$1,Customers[#Headers],0),0)</f>
        <v>Jagat Dave</v>
      </c>
      <c r="R95" s="9" t="str">
        <f>VLOOKUP($B95,Customers[],MATCH(R$1,Customers[#Headers],0),0)</f>
        <v>rameshkashvi@example.com</v>
      </c>
      <c r="S95" s="9">
        <f>VLOOKUP($B95,Customers[],MATCH(S$1,Customers[#Headers],0),0)</f>
        <v>5239868000</v>
      </c>
      <c r="T95" s="9" t="str">
        <f>VLOOKUP($B95,Customers[],MATCH(T$1,Customers[#Headers],0),0)</f>
        <v>Bangalore</v>
      </c>
      <c r="U95" s="9" t="str">
        <f>VLOOKUP($B95,Customers[],MATCH(U$1,Customers[#Headers],0),0)</f>
        <v>Karnataka</v>
      </c>
      <c r="V95" s="9">
        <f>VLOOKUP($B95,Customers[],MATCH(V$1,Customers[#Headers],0),0)</f>
        <v>578729</v>
      </c>
      <c r="W95" s="9" t="str">
        <f>VLOOKUP($B95,Customers[],MATCH(W$1,Customers[#Headers],0),0)</f>
        <v>Male</v>
      </c>
      <c r="X95" s="9">
        <f>VLOOKUP($B95,Customers[],MATCH(X$1,Customers[#Headers],0),0)</f>
        <v>34560</v>
      </c>
      <c r="Y95" s="9">
        <f>VLOOKUP($B95,Customers[],MATCH(Y$1,Customers[#Headers],0),0)</f>
        <v>44462</v>
      </c>
      <c r="Z95" s="9" t="str">
        <f>VLOOKUP($B95,Customers[],MATCH(Z$1,Customers[#Headers],0),0)</f>
        <v>Home Appliance</v>
      </c>
      <c r="AA95" s="9">
        <f>VLOOKUP($B95,Customers[],MATCH(AA$1,Customers[#Headers],0),0)</f>
        <v>6375</v>
      </c>
      <c r="AB95" s="9" t="str">
        <f>VLOOKUP($B95,Customers[],MATCH(AB$1,Customers[#Headers],0),0)</f>
        <v>Single</v>
      </c>
      <c r="AC95" s="9" t="str">
        <f>VLOOKUP($B95,Customers[],MATCH(AC$1,Customers[#Headers],0),0)</f>
        <v>Doctor</v>
      </c>
      <c r="AD95" s="9">
        <f>VLOOKUP($B95,Customers[],MATCH(AD$1,Customers[#Headers],0),0)</f>
        <v>334697</v>
      </c>
      <c r="AE95" s="9" t="str">
        <f t="shared" si="4"/>
        <v>P155</v>
      </c>
      <c r="AF95" s="9" t="str">
        <f>VLOOKUP($AE95,products[],MATCH(AF$1,products[#Headers],0),0)</f>
        <v>Odio Washing Machine</v>
      </c>
      <c r="AG95" s="9" t="str">
        <f>VLOOKUP($AE95,products[],MATCH(AG$1,products[#Headers],0),0)</f>
        <v>Fashion</v>
      </c>
      <c r="AH95" s="9" t="str">
        <f>VLOOKUP($AE95,products[],MATCH(AH$1,products[#Headers],0),0)</f>
        <v>Notebook</v>
      </c>
      <c r="AI95" s="9" t="str">
        <f>VLOOKUP($AE95,products[],MATCH(AI$1,products[#Headers],0),0)</f>
        <v>Pall-Chahal</v>
      </c>
      <c r="AJ95" s="9">
        <f>VLOOKUP($AE95,products[],MATCH(AJ$1,products[#Headers],0),0)</f>
        <v>56076</v>
      </c>
      <c r="AK95" s="9">
        <f>VLOOKUP($AE95,products[],MATCH(AK$1,products[#Headers],0),0)</f>
        <v>20</v>
      </c>
      <c r="AL95" s="9">
        <f>VLOOKUP($AE95,products[],MATCH(AL$1,products[#Headers],0),0)</f>
        <v>621</v>
      </c>
      <c r="AM95" s="9">
        <f>VLOOKUP($AE95,products[],MATCH(AM$1,products[#Headers],0),0)</f>
        <v>36</v>
      </c>
      <c r="AN95" s="9" t="str">
        <f>VLOOKUP($AE95,products[],MATCH(AN$1,products[#Headers],0),0)</f>
        <v>Japan</v>
      </c>
      <c r="AO95" s="9" t="str">
        <f>VLOOKUP($AE95,products[],MATCH(AO$1,products[#Headers],0),0)</f>
        <v>No</v>
      </c>
      <c r="AP95" s="9">
        <f>VLOOKUP($AE95,products[],MATCH(AP$1,products[#Headers],0),0)</f>
        <v>3</v>
      </c>
      <c r="AQ95" s="9">
        <f>VLOOKUP($AE95,products[],MATCH(AQ$1,products[#Headers],0),0)</f>
        <v>45441</v>
      </c>
      <c r="AR95" s="9" t="str">
        <f>VLOOKUP($AE95,products[],MATCH(AR$1,products[#Headers],0),0)</f>
        <v>Yes</v>
      </c>
      <c r="AS95" s="9">
        <f>VLOOKUP($AE95,products[],MATCH(AS$1,products[#Headers],0),0)</f>
        <v>6656</v>
      </c>
      <c r="AT95" s="9">
        <f>VLOOKUP($AE95,products[],MATCH(AT$1,products[#Headers],0),0)</f>
        <v>109</v>
      </c>
      <c r="AU95" s="9">
        <f t="shared" si="5"/>
        <v>109</v>
      </c>
      <c r="AV95" s="9" t="str">
        <f>IFERROR(VLOOKUP($AU95,stores[],MATCH(AV$1,stores[#Headers],0),0),"")</f>
        <v/>
      </c>
      <c r="AW95" s="9" t="str">
        <f>IFERROR(VLOOKUP($AU95,stores[],MATCH(AW$1,stores[#Headers],0),0),"")</f>
        <v/>
      </c>
      <c r="AX95" s="9" t="str">
        <f>IFERROR(VLOOKUP($AU95,stores[],MATCH(AX$1,stores[#Headers],0),0),"")</f>
        <v/>
      </c>
      <c r="AY95" s="9" t="str">
        <f>IFERROR(VLOOKUP($AU95,stores[],MATCH(AY$1,stores[#Headers],0),0),"")</f>
        <v/>
      </c>
      <c r="AZ95" s="9" t="str">
        <f>IFERROR(VLOOKUP($AU95,stores[],MATCH(AZ$1,stores[#Headers],0),0),"")</f>
        <v/>
      </c>
      <c r="BA95" s="9" t="str">
        <f>IFERROR(VLOOKUP($AU95,stores[],MATCH(BA$1,stores[#Headers],0),0),"")</f>
        <v/>
      </c>
      <c r="BB95" s="9" t="str">
        <f>IFERROR(VLOOKUP($AU95,stores[],MATCH(BB$1,stores[#Headers],0),0),"")</f>
        <v/>
      </c>
      <c r="BC95" s="9" t="str">
        <f>IFERROR(VLOOKUP($AU95,stores[],MATCH(BC$1,stores[#Headers],0),0),"")</f>
        <v/>
      </c>
      <c r="BD95" s="9" t="str">
        <f>IFERROR(VLOOKUP($AU95,stores[],MATCH(BD$1,stores[#Headers],0),0),"")</f>
        <v/>
      </c>
      <c r="BE95" s="9" t="str">
        <f>IFERROR(VLOOKUP($AU95,stores[],MATCH(BE$1,stores[#Headers],0),0),"")</f>
        <v/>
      </c>
      <c r="BF95" s="9" t="str">
        <f>IFERROR(VLOOKUP($AU95,stores[],MATCH(BF$1,stores[#Headers],0),0),"")</f>
        <v/>
      </c>
      <c r="BG95" s="9" t="str">
        <f>IFERROR(VLOOKUP($AU95,stores[],MATCH(BG$1,stores[#Headers],0),0),"")</f>
        <v/>
      </c>
      <c r="BH95" s="9" t="str">
        <f>IFERROR(VLOOKUP($AU95,stores[],MATCH(BH$1,stores[#Headers],0),0),"")</f>
        <v/>
      </c>
      <c r="BI95" s="9" t="str">
        <f>IFERROR(VLOOKUP($AU95,stores[],MATCH(BI$1,stores[#Headers],0),0),"")</f>
        <v/>
      </c>
      <c r="BJ95" s="9" t="str">
        <f>IFERROR(VLOOKUP($AU95,stores[],MATCH(BJ$1,stores[#Headers],0),0),"")</f>
        <v/>
      </c>
    </row>
    <row r="96" spans="1:62" x14ac:dyDescent="0.3">
      <c r="A96" s="9" t="str">
        <v>O1095</v>
      </c>
      <c r="B96" s="9" t="str">
        <v>C069</v>
      </c>
      <c r="C96" s="9" t="str">
        <v>P124</v>
      </c>
      <c r="D96" s="9">
        <v>45590</v>
      </c>
      <c r="E96" s="9">
        <v>3</v>
      </c>
      <c r="F96" s="9">
        <v>43565</v>
      </c>
      <c r="G96" s="9">
        <v>130695</v>
      </c>
      <c r="H96" s="9">
        <v>26</v>
      </c>
      <c r="I96" s="9" t="str">
        <v>Debit Card</v>
      </c>
      <c r="J96" s="9" t="str">
        <v>Cancelled</v>
      </c>
      <c r="K96" s="9">
        <v>45862</v>
      </c>
      <c r="L96" s="9" t="str">
        <v>Yes</v>
      </c>
      <c r="M96" s="9">
        <v>134</v>
      </c>
      <c r="N96" s="9" t="str">
        <v>No</v>
      </c>
      <c r="O96" s="9" t="str">
        <v>No</v>
      </c>
      <c r="P96" s="9" t="str">
        <f t="shared" si="3"/>
        <v>C069</v>
      </c>
      <c r="Q96" s="9" t="str">
        <f>VLOOKUP($B96,Customers[],MATCH(Q$1,Customers[#Headers],0),0)</f>
        <v>Ryan Das</v>
      </c>
      <c r="R96" s="9" t="str">
        <f>VLOOKUP($B96,Customers[],MATCH(R$1,Customers[#Headers],0),0)</f>
        <v>ethanseth@example.org</v>
      </c>
      <c r="S96" s="9">
        <f>VLOOKUP($B96,Customers[],MATCH(S$1,Customers[#Headers],0),0)</f>
        <v>7155188442</v>
      </c>
      <c r="T96" s="9" t="str">
        <f>VLOOKUP($B96,Customers[],MATCH(T$1,Customers[#Headers],0),0)</f>
        <v>Mumbai</v>
      </c>
      <c r="U96" s="9" t="str">
        <f>VLOOKUP($B96,Customers[],MATCH(U$1,Customers[#Headers],0),0)</f>
        <v>Maharashtra</v>
      </c>
      <c r="V96" s="9">
        <f>VLOOKUP($B96,Customers[],MATCH(V$1,Customers[#Headers],0),0)</f>
        <v>583132</v>
      </c>
      <c r="W96" s="9" t="str">
        <f>VLOOKUP($B96,Customers[],MATCH(W$1,Customers[#Headers],0),0)</f>
        <v>Female</v>
      </c>
      <c r="X96" s="9">
        <f>VLOOKUP($B96,Customers[],MATCH(X$1,Customers[#Headers],0),0)</f>
        <v>27632</v>
      </c>
      <c r="Y96" s="9">
        <f>VLOOKUP($B96,Customers[],MATCH(Y$1,Customers[#Headers],0),0)</f>
        <v>45562</v>
      </c>
      <c r="Z96" s="9" t="str">
        <f>VLOOKUP($B96,Customers[],MATCH(Z$1,Customers[#Headers],0),0)</f>
        <v>Grocery</v>
      </c>
      <c r="AA96" s="9">
        <f>VLOOKUP($B96,Customers[],MATCH(AA$1,Customers[#Headers],0),0)</f>
        <v>9531</v>
      </c>
      <c r="AB96" s="9" t="str">
        <f>VLOOKUP($B96,Customers[],MATCH(AB$1,Customers[#Headers],0),0)</f>
        <v>Single</v>
      </c>
      <c r="AC96" s="9" t="str">
        <f>VLOOKUP($B96,Customers[],MATCH(AC$1,Customers[#Headers],0),0)</f>
        <v>Business</v>
      </c>
      <c r="AD96" s="9">
        <f>VLOOKUP($B96,Customers[],MATCH(AD$1,Customers[#Headers],0),0)</f>
        <v>1236784</v>
      </c>
      <c r="AE96" s="9" t="str">
        <f t="shared" si="4"/>
        <v>P124</v>
      </c>
      <c r="AF96" s="9" t="str">
        <f>VLOOKUP($AE96,products[],MATCH(AF$1,products[#Headers],0),0)</f>
        <v>Cum Laptop</v>
      </c>
      <c r="AG96" s="9" t="str">
        <f>VLOOKUP($AE96,products[],MATCH(AG$1,products[#Headers],0),0)</f>
        <v>Grocery</v>
      </c>
      <c r="AH96" s="9" t="str">
        <f>VLOOKUP($AE96,products[],MATCH(AH$1,products[#Headers],0),0)</f>
        <v>LED</v>
      </c>
      <c r="AI96" s="9" t="str">
        <f>VLOOKUP($AE96,products[],MATCH(AI$1,products[#Headers],0),0)</f>
        <v>Dhar, Pall and Muni</v>
      </c>
      <c r="AJ96" s="9">
        <f>VLOOKUP($AE96,products[],MATCH(AJ$1,products[#Headers],0),0)</f>
        <v>43565</v>
      </c>
      <c r="AK96" s="9">
        <f>VLOOKUP($AE96,products[],MATCH(AK$1,products[#Headers],0),0)</f>
        <v>26</v>
      </c>
      <c r="AL96" s="9">
        <f>VLOOKUP($AE96,products[],MATCH(AL$1,products[#Headers],0),0)</f>
        <v>879</v>
      </c>
      <c r="AM96" s="9">
        <f>VLOOKUP($AE96,products[],MATCH(AM$1,products[#Headers],0),0)</f>
        <v>36</v>
      </c>
      <c r="AN96" s="9" t="str">
        <f>VLOOKUP($AE96,products[],MATCH(AN$1,products[#Headers],0),0)</f>
        <v>Vietnam</v>
      </c>
      <c r="AO96" s="9" t="str">
        <f>VLOOKUP($AE96,products[],MATCH(AO$1,products[#Headers],0),0)</f>
        <v>No</v>
      </c>
      <c r="AP96" s="9">
        <f>VLOOKUP($AE96,products[],MATCH(AP$1,products[#Headers],0),0)</f>
        <v>4.7</v>
      </c>
      <c r="AQ96" s="9">
        <f>VLOOKUP($AE96,products[],MATCH(AQ$1,products[#Headers],0),0)</f>
        <v>45291</v>
      </c>
      <c r="AR96" s="9" t="str">
        <f>VLOOKUP($AE96,products[],MATCH(AR$1,products[#Headers],0),0)</f>
        <v>Yes</v>
      </c>
      <c r="AS96" s="9">
        <f>VLOOKUP($AE96,products[],MATCH(AS$1,products[#Headers],0),0)</f>
        <v>2122</v>
      </c>
      <c r="AT96" s="9">
        <f>VLOOKUP($AE96,products[],MATCH(AT$1,products[#Headers],0),0)</f>
        <v>128</v>
      </c>
      <c r="AU96" s="9">
        <f t="shared" si="5"/>
        <v>128</v>
      </c>
      <c r="AV96" s="9" t="str">
        <f>IFERROR(VLOOKUP($AU96,stores[],MATCH(AV$1,stores[#Headers],0),0),"")</f>
        <v/>
      </c>
      <c r="AW96" s="9" t="str">
        <f>IFERROR(VLOOKUP($AU96,stores[],MATCH(AW$1,stores[#Headers],0),0),"")</f>
        <v/>
      </c>
      <c r="AX96" s="9" t="str">
        <f>IFERROR(VLOOKUP($AU96,stores[],MATCH(AX$1,stores[#Headers],0),0),"")</f>
        <v/>
      </c>
      <c r="AY96" s="9" t="str">
        <f>IFERROR(VLOOKUP($AU96,stores[],MATCH(AY$1,stores[#Headers],0),0),"")</f>
        <v/>
      </c>
      <c r="AZ96" s="9" t="str">
        <f>IFERROR(VLOOKUP($AU96,stores[],MATCH(AZ$1,stores[#Headers],0),0),"")</f>
        <v/>
      </c>
      <c r="BA96" s="9" t="str">
        <f>IFERROR(VLOOKUP($AU96,stores[],MATCH(BA$1,stores[#Headers],0),0),"")</f>
        <v/>
      </c>
      <c r="BB96" s="9" t="str">
        <f>IFERROR(VLOOKUP($AU96,stores[],MATCH(BB$1,stores[#Headers],0),0),"")</f>
        <v/>
      </c>
      <c r="BC96" s="9" t="str">
        <f>IFERROR(VLOOKUP($AU96,stores[],MATCH(BC$1,stores[#Headers],0),0),"")</f>
        <v/>
      </c>
      <c r="BD96" s="9" t="str">
        <f>IFERROR(VLOOKUP($AU96,stores[],MATCH(BD$1,stores[#Headers],0),0),"")</f>
        <v/>
      </c>
      <c r="BE96" s="9" t="str">
        <f>IFERROR(VLOOKUP($AU96,stores[],MATCH(BE$1,stores[#Headers],0),0),"")</f>
        <v/>
      </c>
      <c r="BF96" s="9" t="str">
        <f>IFERROR(VLOOKUP($AU96,stores[],MATCH(BF$1,stores[#Headers],0),0),"")</f>
        <v/>
      </c>
      <c r="BG96" s="9" t="str">
        <f>IFERROR(VLOOKUP($AU96,stores[],MATCH(BG$1,stores[#Headers],0),0),"")</f>
        <v/>
      </c>
      <c r="BH96" s="9" t="str">
        <f>IFERROR(VLOOKUP($AU96,stores[],MATCH(BH$1,stores[#Headers],0),0),"")</f>
        <v/>
      </c>
      <c r="BI96" s="9" t="str">
        <f>IFERROR(VLOOKUP($AU96,stores[],MATCH(BI$1,stores[#Headers],0),0),"")</f>
        <v/>
      </c>
      <c r="BJ96" s="9" t="str">
        <f>IFERROR(VLOOKUP($AU96,stores[],MATCH(BJ$1,stores[#Headers],0),0),"")</f>
        <v/>
      </c>
    </row>
    <row r="97" spans="1:62" x14ac:dyDescent="0.3">
      <c r="A97" s="9" t="str">
        <v>O1096</v>
      </c>
      <c r="B97" s="9" t="str">
        <v>C077</v>
      </c>
      <c r="C97" s="9" t="str">
        <v>P150</v>
      </c>
      <c r="D97" s="9">
        <v>45848</v>
      </c>
      <c r="E97" s="9">
        <v>5</v>
      </c>
      <c r="F97" s="9">
        <v>98841</v>
      </c>
      <c r="G97" s="9">
        <v>395364</v>
      </c>
      <c r="H97" s="9">
        <v>18</v>
      </c>
      <c r="I97" s="9" t="str">
        <v>Cash on Delivery</v>
      </c>
      <c r="J97" s="9" t="str">
        <v>Delivered</v>
      </c>
      <c r="K97" s="9">
        <v>45864</v>
      </c>
      <c r="L97" s="9" t="str">
        <v>No</v>
      </c>
      <c r="M97" s="9">
        <v>180</v>
      </c>
      <c r="N97" s="9" t="str">
        <v>No</v>
      </c>
      <c r="O97" s="9" t="str">
        <v>Yes</v>
      </c>
      <c r="P97" s="9" t="str">
        <f t="shared" si="3"/>
        <v>C077</v>
      </c>
      <c r="Q97" s="9" t="str">
        <f>VLOOKUP($B97,Customers[],MATCH(Q$1,Customers[#Headers],0),0)</f>
        <v>Eiravati Gaba</v>
      </c>
      <c r="R97" s="9" t="str">
        <f>VLOOKUP($B97,Customers[],MATCH(R$1,Customers[#Headers],0),0)</f>
        <v>lmistry@example.com</v>
      </c>
      <c r="S97" s="9">
        <f>VLOOKUP($B97,Customers[],MATCH(S$1,Customers[#Headers],0),0)</f>
        <v>8879470551</v>
      </c>
      <c r="T97" s="9" t="str">
        <f>VLOOKUP($B97,Customers[],MATCH(T$1,Customers[#Headers],0),0)</f>
        <v>Jaipur</v>
      </c>
      <c r="U97" s="9" t="str">
        <f>VLOOKUP($B97,Customers[],MATCH(U$1,Customers[#Headers],0),0)</f>
        <v>Rajasthan</v>
      </c>
      <c r="V97" s="9">
        <f>VLOOKUP($B97,Customers[],MATCH(V$1,Customers[#Headers],0),0)</f>
        <v>940974</v>
      </c>
      <c r="W97" s="9" t="str">
        <f>VLOOKUP($B97,Customers[],MATCH(W$1,Customers[#Headers],0),0)</f>
        <v>Female</v>
      </c>
      <c r="X97" s="9">
        <f>VLOOKUP($B97,Customers[],MATCH(X$1,Customers[#Headers],0),0)</f>
        <v>38042</v>
      </c>
      <c r="Y97" s="9">
        <f>VLOOKUP($B97,Customers[],MATCH(Y$1,Customers[#Headers],0),0)</f>
        <v>45825</v>
      </c>
      <c r="Z97" s="9" t="str">
        <f>VLOOKUP($B97,Customers[],MATCH(Z$1,Customers[#Headers],0),0)</f>
        <v>Fashion</v>
      </c>
      <c r="AA97" s="9">
        <f>VLOOKUP($B97,Customers[],MATCH(AA$1,Customers[#Headers],0),0)</f>
        <v>8990</v>
      </c>
      <c r="AB97" s="9" t="str">
        <f>VLOOKUP($B97,Customers[],MATCH(AB$1,Customers[#Headers],0),0)</f>
        <v>Married</v>
      </c>
      <c r="AC97" s="9" t="str">
        <f>VLOOKUP($B97,Customers[],MATCH(AC$1,Customers[#Headers],0),0)</f>
        <v>Business</v>
      </c>
      <c r="AD97" s="9">
        <f>VLOOKUP($B97,Customers[],MATCH(AD$1,Customers[#Headers],0),0)</f>
        <v>330580</v>
      </c>
      <c r="AE97" s="9" t="str">
        <f t="shared" si="4"/>
        <v>P150</v>
      </c>
      <c r="AF97" s="9" t="str">
        <f>VLOOKUP($AE97,products[],MATCH(AF$1,products[#Headers],0),0)</f>
        <v>Aliquid Phone</v>
      </c>
      <c r="AG97" s="9" t="str">
        <f>VLOOKUP($AE97,products[],MATCH(AG$1,products[#Headers],0),0)</f>
        <v>Grocery</v>
      </c>
      <c r="AH97" s="9" t="str">
        <f>VLOOKUP($AE97,products[],MATCH(AH$1,products[#Headers],0),0)</f>
        <v>Notebook</v>
      </c>
      <c r="AI97" s="9" t="str">
        <f>VLOOKUP($AE97,products[],MATCH(AI$1,products[#Headers],0),0)</f>
        <v>Kar-Yogi</v>
      </c>
      <c r="AJ97" s="9">
        <f>VLOOKUP($AE97,products[],MATCH(AJ$1,products[#Headers],0),0)</f>
        <v>98841</v>
      </c>
      <c r="AK97" s="9">
        <f>VLOOKUP($AE97,products[],MATCH(AK$1,products[#Headers],0),0)</f>
        <v>18</v>
      </c>
      <c r="AL97" s="9">
        <f>VLOOKUP($AE97,products[],MATCH(AL$1,products[#Headers],0),0)</f>
        <v>888</v>
      </c>
      <c r="AM97" s="9">
        <f>VLOOKUP($AE97,products[],MATCH(AM$1,products[#Headers],0),0)</f>
        <v>6</v>
      </c>
      <c r="AN97" s="9" t="str">
        <f>VLOOKUP($AE97,products[],MATCH(AN$1,products[#Headers],0),0)</f>
        <v>Vietnam</v>
      </c>
      <c r="AO97" s="9" t="str">
        <f>VLOOKUP($AE97,products[],MATCH(AO$1,products[#Headers],0),0)</f>
        <v>No</v>
      </c>
      <c r="AP97" s="9">
        <f>VLOOKUP($AE97,products[],MATCH(AP$1,products[#Headers],0),0)</f>
        <v>3.4</v>
      </c>
      <c r="AQ97" s="9">
        <f>VLOOKUP($AE97,products[],MATCH(AQ$1,products[#Headers],0),0)</f>
        <v>45207</v>
      </c>
      <c r="AR97" s="9" t="str">
        <f>VLOOKUP($AE97,products[],MATCH(AR$1,products[#Headers],0),0)</f>
        <v>Yes</v>
      </c>
      <c r="AS97" s="9">
        <f>VLOOKUP($AE97,products[],MATCH(AS$1,products[#Headers],0),0)</f>
        <v>3536</v>
      </c>
      <c r="AT97" s="9">
        <f>VLOOKUP($AE97,products[],MATCH(AT$1,products[#Headers],0),0)</f>
        <v>40</v>
      </c>
      <c r="AU97" s="9">
        <f t="shared" si="5"/>
        <v>40</v>
      </c>
      <c r="AV97" s="9" t="str">
        <f>IFERROR(VLOOKUP($AU97,stores[],MATCH(AV$1,stores[#Headers],0),0),"")</f>
        <v>S040</v>
      </c>
      <c r="AW97" s="9" t="str">
        <f>IFERROR(VLOOKUP($AU97,stores[],MATCH(AW$1,stores[#Headers],0),0),"")</f>
        <v>Sarin, Malhotra and Parsa Mart</v>
      </c>
      <c r="AX97" s="9" t="str">
        <f>IFERROR(VLOOKUP($AU97,stores[],MATCH(AX$1,stores[#Headers],0),0),"")</f>
        <v>Lucknow</v>
      </c>
      <c r="AY97" s="9" t="str">
        <f>IFERROR(VLOOKUP($AU97,stores[],MATCH(AY$1,stores[#Headers],0),0),"")</f>
        <v>Uttar Pradesh</v>
      </c>
      <c r="AZ97" s="9">
        <f>IFERROR(VLOOKUP($AU97,stores[],MATCH(AZ$1,stores[#Headers],0),0),"")</f>
        <v>577754</v>
      </c>
      <c r="BA97" s="9" t="str">
        <f>IFERROR(VLOOKUP($AU97,stores[],MATCH(BA$1,stores[#Headers],0),0),"")</f>
        <v>Ikbal Gill</v>
      </c>
      <c r="BB97" s="9">
        <f>IFERROR(VLOOKUP($AU97,stores[],MATCH(BB$1,stores[#Headers],0),0),"")</f>
        <v>2005</v>
      </c>
      <c r="BC97" s="9">
        <f>IFERROR(VLOOKUP($AU97,stores[],MATCH(BC$1,stores[#Headers],0),0),"")</f>
        <v>52</v>
      </c>
      <c r="BD97" s="9">
        <f>IFERROR(VLOOKUP($AU97,stores[],MATCH(BD$1,stores[#Headers],0),0),"")</f>
        <v>6154</v>
      </c>
      <c r="BE97" s="9">
        <f>IFERROR(VLOOKUP($AU97,stores[],MATCH(BE$1,stores[#Headers],0),0),"")</f>
        <v>3.5</v>
      </c>
      <c r="BF97" s="9" t="str">
        <f>IFERROR(VLOOKUP($AU97,stores[],MATCH(BF$1,stores[#Headers],0),0),"")</f>
        <v>Yes</v>
      </c>
      <c r="BG97" s="9">
        <f>IFERROR(VLOOKUP($AU97,stores[],MATCH(BG$1,stores[#Headers],0),0),"")</f>
        <v>1444</v>
      </c>
      <c r="BH97" s="9" t="str">
        <f>IFERROR(VLOOKUP($AU97,stores[],MATCH(BH$1,stores[#Headers],0),0),"")</f>
        <v>Retail</v>
      </c>
      <c r="BI97" s="9">
        <f>IFERROR(VLOOKUP($AU97,stores[],MATCH(BI$1,stores[#Headers],0),0),"")</f>
        <v>9142834110</v>
      </c>
      <c r="BJ97" s="9" t="str">
        <f>IFERROR(VLOOKUP($AU97,stores[],MATCH(BJ$1,stores[#Headers],0),0),"")</f>
        <v>ravelsimon@lad.net</v>
      </c>
    </row>
    <row r="98" spans="1:62" x14ac:dyDescent="0.3">
      <c r="A98" s="9" t="str">
        <v>O1097</v>
      </c>
      <c r="B98" s="9" t="str">
        <v>C087</v>
      </c>
      <c r="C98" s="9" t="str">
        <v>P191</v>
      </c>
      <c r="D98" s="9">
        <v>45761</v>
      </c>
      <c r="E98" s="9">
        <v>3</v>
      </c>
      <c r="F98" s="9">
        <v>31432</v>
      </c>
      <c r="G98" s="9">
        <v>157160</v>
      </c>
      <c r="H98" s="9">
        <v>29</v>
      </c>
      <c r="I98" s="9" t="str">
        <v>Cash on Delivery</v>
      </c>
      <c r="J98" s="9" t="str">
        <v>Delivered</v>
      </c>
      <c r="K98" s="9">
        <v>45862</v>
      </c>
      <c r="L98" s="9" t="str">
        <v>Yes</v>
      </c>
      <c r="M98" s="9">
        <v>160</v>
      </c>
      <c r="N98" s="9" t="str">
        <v>Yes</v>
      </c>
      <c r="O98" s="9" t="str">
        <v>Yes</v>
      </c>
      <c r="P98" s="9" t="str">
        <f t="shared" si="3"/>
        <v>C087</v>
      </c>
      <c r="Q98" s="9" t="str">
        <f>VLOOKUP($B98,Customers[],MATCH(Q$1,Customers[#Headers],0),0)</f>
        <v>Urmi Balay</v>
      </c>
      <c r="R98" s="9" t="str">
        <f>VLOOKUP($B98,Customers[],MATCH(R$1,Customers[#Headers],0),0)</f>
        <v>nilima22@example.net</v>
      </c>
      <c r="S98" s="9">
        <f>VLOOKUP($B98,Customers[],MATCH(S$1,Customers[#Headers],0),0)</f>
        <v>6567661825</v>
      </c>
      <c r="T98" s="9" t="str">
        <f>VLOOKUP($B98,Customers[],MATCH(T$1,Customers[#Headers],0),0)</f>
        <v>Delhi</v>
      </c>
      <c r="U98" s="9" t="str">
        <f>VLOOKUP($B98,Customers[],MATCH(U$1,Customers[#Headers],0),0)</f>
        <v>Delhi</v>
      </c>
      <c r="V98" s="9">
        <f>VLOOKUP($B98,Customers[],MATCH(V$1,Customers[#Headers],0),0)</f>
        <v>286823</v>
      </c>
      <c r="W98" s="9" t="str">
        <f>VLOOKUP($B98,Customers[],MATCH(W$1,Customers[#Headers],0),0)</f>
        <v>Male</v>
      </c>
      <c r="X98" s="9">
        <f>VLOOKUP($B98,Customers[],MATCH(X$1,Customers[#Headers],0),0)</f>
        <v>21834</v>
      </c>
      <c r="Y98" s="9">
        <f>VLOOKUP($B98,Customers[],MATCH(Y$1,Customers[#Headers],0),0)</f>
        <v>44098</v>
      </c>
      <c r="Z98" s="9" t="str">
        <f>VLOOKUP($B98,Customers[],MATCH(Z$1,Customers[#Headers],0),0)</f>
        <v>Home Appliance</v>
      </c>
      <c r="AA98" s="9">
        <f>VLOOKUP($B98,Customers[],MATCH(AA$1,Customers[#Headers],0),0)</f>
        <v>2168</v>
      </c>
      <c r="AB98" s="9" t="str">
        <f>VLOOKUP($B98,Customers[],MATCH(AB$1,Customers[#Headers],0),0)</f>
        <v>Married</v>
      </c>
      <c r="AC98" s="9" t="str">
        <f>VLOOKUP($B98,Customers[],MATCH(AC$1,Customers[#Headers],0),0)</f>
        <v>Engineer</v>
      </c>
      <c r="AD98" s="9">
        <f>VLOOKUP($B98,Customers[],MATCH(AD$1,Customers[#Headers],0),0)</f>
        <v>1382729</v>
      </c>
      <c r="AE98" s="9" t="str">
        <f t="shared" si="4"/>
        <v>P191</v>
      </c>
      <c r="AF98" s="9" t="str">
        <f>VLOOKUP($AE98,products[],MATCH(AF$1,products[#Headers],0),0)</f>
        <v>Quas Shirt</v>
      </c>
      <c r="AG98" s="9" t="str">
        <f>VLOOKUP($AE98,products[],MATCH(AG$1,products[#Headers],0),0)</f>
        <v>Electronics</v>
      </c>
      <c r="AH98" s="9" t="str">
        <f>VLOOKUP($AE98,products[],MATCH(AH$1,products[#Headers],0),0)</f>
        <v>LED</v>
      </c>
      <c r="AI98" s="9" t="str">
        <f>VLOOKUP($AE98,products[],MATCH(AI$1,products[#Headers],0),0)</f>
        <v>Upadhyay, Gulati and Ramanathan</v>
      </c>
      <c r="AJ98" s="9">
        <f>VLOOKUP($AE98,products[],MATCH(AJ$1,products[#Headers],0),0)</f>
        <v>31432</v>
      </c>
      <c r="AK98" s="9">
        <f>VLOOKUP($AE98,products[],MATCH(AK$1,products[#Headers],0),0)</f>
        <v>29</v>
      </c>
      <c r="AL98" s="9">
        <f>VLOOKUP($AE98,products[],MATCH(AL$1,products[#Headers],0),0)</f>
        <v>660</v>
      </c>
      <c r="AM98" s="9">
        <f>VLOOKUP($AE98,products[],MATCH(AM$1,products[#Headers],0),0)</f>
        <v>24</v>
      </c>
      <c r="AN98" s="9" t="str">
        <f>VLOOKUP($AE98,products[],MATCH(AN$1,products[#Headers],0),0)</f>
        <v>Vietnam</v>
      </c>
      <c r="AO98" s="9" t="str">
        <f>VLOOKUP($AE98,products[],MATCH(AO$1,products[#Headers],0),0)</f>
        <v>No</v>
      </c>
      <c r="AP98" s="9">
        <f>VLOOKUP($AE98,products[],MATCH(AP$1,products[#Headers],0),0)</f>
        <v>4.9000000000000004</v>
      </c>
      <c r="AQ98" s="9">
        <f>VLOOKUP($AE98,products[],MATCH(AQ$1,products[#Headers],0),0)</f>
        <v>45218</v>
      </c>
      <c r="AR98" s="9" t="str">
        <f>VLOOKUP($AE98,products[],MATCH(AR$1,products[#Headers],0),0)</f>
        <v>Yes</v>
      </c>
      <c r="AS98" s="9">
        <f>VLOOKUP($AE98,products[],MATCH(AS$1,products[#Headers],0),0)</f>
        <v>3514</v>
      </c>
      <c r="AT98" s="9">
        <f>VLOOKUP($AE98,products[],MATCH(AT$1,products[#Headers],0),0)</f>
        <v>19</v>
      </c>
      <c r="AU98" s="9">
        <f t="shared" si="5"/>
        <v>19</v>
      </c>
      <c r="AV98" s="9" t="str">
        <f>IFERROR(VLOOKUP($AU98,stores[],MATCH(AV$1,stores[#Headers],0),0),"")</f>
        <v>S019</v>
      </c>
      <c r="AW98" s="9" t="str">
        <f>IFERROR(VLOOKUP($AU98,stores[],MATCH(AW$1,stores[#Headers],0),0),"")</f>
        <v>Kuruvilla, Goswami and Nayak Mart</v>
      </c>
      <c r="AX98" s="9" t="str">
        <f>IFERROR(VLOOKUP($AU98,stores[],MATCH(AX$1,stores[#Headers],0),0),"")</f>
        <v>Chennai</v>
      </c>
      <c r="AY98" s="9" t="str">
        <f>IFERROR(VLOOKUP($AU98,stores[],MATCH(AY$1,stores[#Headers],0),0),"")</f>
        <v>Tamil Nadu</v>
      </c>
      <c r="AZ98" s="9">
        <f>IFERROR(VLOOKUP($AU98,stores[],MATCH(AZ$1,stores[#Headers],0),0),"")</f>
        <v>353465</v>
      </c>
      <c r="BA98" s="9" t="str">
        <f>IFERROR(VLOOKUP($AU98,stores[],MATCH(BA$1,stores[#Headers],0),0),"")</f>
        <v>Abha Menon</v>
      </c>
      <c r="BB98" s="9">
        <f>IFERROR(VLOOKUP($AU98,stores[],MATCH(BB$1,stores[#Headers],0),0),"")</f>
        <v>2022</v>
      </c>
      <c r="BC98" s="9">
        <f>IFERROR(VLOOKUP($AU98,stores[],MATCH(BC$1,stores[#Headers],0),0),"")</f>
        <v>34</v>
      </c>
      <c r="BD98" s="9">
        <f>IFERROR(VLOOKUP($AU98,stores[],MATCH(BD$1,stores[#Headers],0),0),"")</f>
        <v>15065</v>
      </c>
      <c r="BE98" s="9">
        <f>IFERROR(VLOOKUP($AU98,stores[],MATCH(BE$1,stores[#Headers],0),0),"")</f>
        <v>4.3</v>
      </c>
      <c r="BF98" s="9" t="str">
        <f>IFERROR(VLOOKUP($AU98,stores[],MATCH(BF$1,stores[#Headers],0),0),"")</f>
        <v>Yes</v>
      </c>
      <c r="BG98" s="9">
        <f>IFERROR(VLOOKUP($AU98,stores[],MATCH(BG$1,stores[#Headers],0),0),"")</f>
        <v>508</v>
      </c>
      <c r="BH98" s="9" t="str">
        <f>IFERROR(VLOOKUP($AU98,stores[],MATCH(BH$1,stores[#Headers],0),0),"")</f>
        <v>Retail</v>
      </c>
      <c r="BI98" s="9">
        <f>IFERROR(VLOOKUP($AU98,stores[],MATCH(BI$1,stores[#Headers],0),0),"")</f>
        <v>1709991738</v>
      </c>
      <c r="BJ98" s="9" t="str">
        <f>IFERROR(VLOOKUP($AU98,stores[],MATCH(BJ$1,stores[#Headers],0),0),"")</f>
        <v>rajchanchal@bhagat-dora.com</v>
      </c>
    </row>
    <row r="99" spans="1:62" x14ac:dyDescent="0.3">
      <c r="A99" s="9" t="str">
        <v>O1098</v>
      </c>
      <c r="B99" s="9" t="str">
        <v>C040</v>
      </c>
      <c r="C99" s="9" t="str">
        <v>P115</v>
      </c>
      <c r="D99" s="9">
        <v>45612</v>
      </c>
      <c r="E99" s="9">
        <v>2</v>
      </c>
      <c r="F99" s="9">
        <v>67949</v>
      </c>
      <c r="G99" s="9">
        <v>203847</v>
      </c>
      <c r="H99" s="9">
        <v>5</v>
      </c>
      <c r="I99" s="9" t="str">
        <v>Debit Card</v>
      </c>
      <c r="J99" s="9" t="str">
        <v>Cancelled</v>
      </c>
      <c r="K99" s="9">
        <v>45865</v>
      </c>
      <c r="L99" s="9" t="str">
        <v>No</v>
      </c>
      <c r="M99" s="9">
        <v>305</v>
      </c>
      <c r="N99" s="9" t="str">
        <v>Yes</v>
      </c>
      <c r="O99" s="9" t="str">
        <v>No</v>
      </c>
      <c r="P99" s="9" t="str">
        <f t="shared" si="3"/>
        <v>C040</v>
      </c>
      <c r="Q99" s="9" t="str">
        <f>VLOOKUP($B99,Customers[],MATCH(Q$1,Customers[#Headers],0),0)</f>
        <v>Aadhya Andra</v>
      </c>
      <c r="R99" s="9" t="str">
        <f>VLOOKUP($B99,Customers[],MATCH(R$1,Customers[#Headers],0),0)</f>
        <v>rmani@example.net</v>
      </c>
      <c r="S99" s="9">
        <f>VLOOKUP($B99,Customers[],MATCH(S$1,Customers[#Headers],0),0)</f>
        <v>911759464743</v>
      </c>
      <c r="T99" s="9" t="str">
        <f>VLOOKUP($B99,Customers[],MATCH(T$1,Customers[#Headers],0),0)</f>
        <v>Lucknow</v>
      </c>
      <c r="U99" s="9" t="str">
        <f>VLOOKUP($B99,Customers[],MATCH(U$1,Customers[#Headers],0),0)</f>
        <v>Uttar Pradesh</v>
      </c>
      <c r="V99" s="9">
        <f>VLOOKUP($B99,Customers[],MATCH(V$1,Customers[#Headers],0),0)</f>
        <v>713695</v>
      </c>
      <c r="W99" s="9" t="str">
        <f>VLOOKUP($B99,Customers[],MATCH(W$1,Customers[#Headers],0),0)</f>
        <v>Male</v>
      </c>
      <c r="X99" s="9">
        <f>VLOOKUP($B99,Customers[],MATCH(X$1,Customers[#Headers],0),0)</f>
        <v>36035</v>
      </c>
      <c r="Y99" s="9">
        <f>VLOOKUP($B99,Customers[],MATCH(Y$1,Customers[#Headers],0),0)</f>
        <v>44947</v>
      </c>
      <c r="Z99" s="9" t="str">
        <f>VLOOKUP($B99,Customers[],MATCH(Z$1,Customers[#Headers],0),0)</f>
        <v>Home Appliance</v>
      </c>
      <c r="AA99" s="9">
        <f>VLOOKUP($B99,Customers[],MATCH(AA$1,Customers[#Headers],0),0)</f>
        <v>6715</v>
      </c>
      <c r="AB99" s="9" t="str">
        <f>VLOOKUP($B99,Customers[],MATCH(AB$1,Customers[#Headers],0),0)</f>
        <v>Single</v>
      </c>
      <c r="AC99" s="9" t="str">
        <f>VLOOKUP($B99,Customers[],MATCH(AC$1,Customers[#Headers],0),0)</f>
        <v>Student</v>
      </c>
      <c r="AD99" s="9">
        <f>VLOOKUP($B99,Customers[],MATCH(AD$1,Customers[#Headers],0),0)</f>
        <v>716351</v>
      </c>
      <c r="AE99" s="9" t="str">
        <f t="shared" si="4"/>
        <v>P115</v>
      </c>
      <c r="AF99" s="9" t="str">
        <f>VLOOKUP($AE99,products[],MATCH(AF$1,products[#Headers],0),0)</f>
        <v>Sapiente TV</v>
      </c>
      <c r="AG99" s="9" t="str">
        <f>VLOOKUP($AE99,products[],MATCH(AG$1,products[#Headers],0),0)</f>
        <v>Fashion</v>
      </c>
      <c r="AH99" s="9" t="str">
        <f>VLOOKUP($AE99,products[],MATCH(AH$1,products[#Headers],0),0)</f>
        <v>Android</v>
      </c>
      <c r="AI99" s="9" t="str">
        <f>VLOOKUP($AE99,products[],MATCH(AI$1,products[#Headers],0),0)</f>
        <v>Rattan-Warrior</v>
      </c>
      <c r="AJ99" s="9">
        <f>VLOOKUP($AE99,products[],MATCH(AJ$1,products[#Headers],0),0)</f>
        <v>67949</v>
      </c>
      <c r="AK99" s="9">
        <f>VLOOKUP($AE99,products[],MATCH(AK$1,products[#Headers],0),0)</f>
        <v>5</v>
      </c>
      <c r="AL99" s="9">
        <f>VLOOKUP($AE99,products[],MATCH(AL$1,products[#Headers],0),0)</f>
        <v>673</v>
      </c>
      <c r="AM99" s="9">
        <f>VLOOKUP($AE99,products[],MATCH(AM$1,products[#Headers],0),0)</f>
        <v>36</v>
      </c>
      <c r="AN99" s="9" t="str">
        <f>VLOOKUP($AE99,products[],MATCH(AN$1,products[#Headers],0),0)</f>
        <v>Japan</v>
      </c>
      <c r="AO99" s="9" t="str">
        <f>VLOOKUP($AE99,products[],MATCH(AO$1,products[#Headers],0),0)</f>
        <v>Yes</v>
      </c>
      <c r="AP99" s="9">
        <f>VLOOKUP($AE99,products[],MATCH(AP$1,products[#Headers],0),0)</f>
        <v>3</v>
      </c>
      <c r="AQ99" s="9">
        <f>VLOOKUP($AE99,products[],MATCH(AQ$1,products[#Headers],0),0)</f>
        <v>45545</v>
      </c>
      <c r="AR99" s="9" t="str">
        <f>VLOOKUP($AE99,products[],MATCH(AR$1,products[#Headers],0),0)</f>
        <v>No</v>
      </c>
      <c r="AS99" s="9">
        <f>VLOOKUP($AE99,products[],MATCH(AS$1,products[#Headers],0),0)</f>
        <v>9168</v>
      </c>
      <c r="AT99" s="9">
        <f>VLOOKUP($AE99,products[],MATCH(AT$1,products[#Headers],0),0)</f>
        <v>63</v>
      </c>
      <c r="AU99" s="9">
        <f t="shared" si="5"/>
        <v>63</v>
      </c>
      <c r="AV99" s="9" t="str">
        <f>IFERROR(VLOOKUP($AU99,stores[],MATCH(AV$1,stores[#Headers],0),0),"")</f>
        <v>S063</v>
      </c>
      <c r="AW99" s="9" t="str">
        <f>IFERROR(VLOOKUP($AU99,stores[],MATCH(AW$1,stores[#Headers],0),0),"")</f>
        <v>Misra, Issac and Patel Mart</v>
      </c>
      <c r="AX99" s="9" t="str">
        <f>IFERROR(VLOOKUP($AU99,stores[],MATCH(AX$1,stores[#Headers],0),0),"")</f>
        <v>Delhi</v>
      </c>
      <c r="AY99" s="9" t="str">
        <f>IFERROR(VLOOKUP($AU99,stores[],MATCH(AY$1,stores[#Headers],0),0),"")</f>
        <v>Delhi</v>
      </c>
      <c r="AZ99" s="9">
        <f>IFERROR(VLOOKUP($AU99,stores[],MATCH(AZ$1,stores[#Headers],0),0),"")</f>
        <v>313650</v>
      </c>
      <c r="BA99" s="9" t="str">
        <f>IFERROR(VLOOKUP($AU99,stores[],MATCH(BA$1,stores[#Headers],0),0),"")</f>
        <v>Anya Dar</v>
      </c>
      <c r="BB99" s="9">
        <f>IFERROR(VLOOKUP($AU99,stores[],MATCH(BB$1,stores[#Headers],0),0),"")</f>
        <v>2012</v>
      </c>
      <c r="BC99" s="9">
        <f>IFERROR(VLOOKUP($AU99,stores[],MATCH(BC$1,stores[#Headers],0),0),"")</f>
        <v>92</v>
      </c>
      <c r="BD99" s="9">
        <f>IFERROR(VLOOKUP($AU99,stores[],MATCH(BD$1,stores[#Headers],0),0),"")</f>
        <v>14980</v>
      </c>
      <c r="BE99" s="9">
        <f>IFERROR(VLOOKUP($AU99,stores[],MATCH(BE$1,stores[#Headers],0),0),"")</f>
        <v>3.3</v>
      </c>
      <c r="BF99" s="9" t="str">
        <f>IFERROR(VLOOKUP($AU99,stores[],MATCH(BF$1,stores[#Headers],0),0),"")</f>
        <v>Yes</v>
      </c>
      <c r="BG99" s="9">
        <f>IFERROR(VLOOKUP($AU99,stores[],MATCH(BG$1,stores[#Headers],0),0),"")</f>
        <v>2033</v>
      </c>
      <c r="BH99" s="9" t="str">
        <f>IFERROR(VLOOKUP($AU99,stores[],MATCH(BH$1,stores[#Headers],0),0),"")</f>
        <v>Franchise</v>
      </c>
      <c r="BI99" s="9">
        <f>IFERROR(VLOOKUP($AU99,stores[],MATCH(BI$1,stores[#Headers],0),0),"")</f>
        <v>3009792513</v>
      </c>
      <c r="BJ99" s="9" t="str">
        <f>IFERROR(VLOOKUP($AU99,stores[],MATCH(BJ$1,stores[#Headers],0),0),"")</f>
        <v>xalakchand@nigam.com</v>
      </c>
    </row>
    <row r="100" spans="1:62" x14ac:dyDescent="0.3">
      <c r="A100" s="9" t="str">
        <v>O1099</v>
      </c>
      <c r="B100" s="9" t="str">
        <v>C055</v>
      </c>
      <c r="C100" s="9" t="str">
        <v>P124</v>
      </c>
      <c r="D100" s="9">
        <v>45594</v>
      </c>
      <c r="E100" s="9">
        <v>4</v>
      </c>
      <c r="F100" s="9">
        <v>43565</v>
      </c>
      <c r="G100" s="9">
        <v>217825</v>
      </c>
      <c r="H100" s="9">
        <v>26</v>
      </c>
      <c r="I100" s="9" t="str">
        <v>Debit Card</v>
      </c>
      <c r="J100" s="9" t="str">
        <v>Shipped</v>
      </c>
      <c r="K100" s="9">
        <v>45860</v>
      </c>
      <c r="L100" s="9" t="str">
        <v>No</v>
      </c>
      <c r="M100" s="9">
        <v>147</v>
      </c>
      <c r="N100" s="9" t="str">
        <v>Yes</v>
      </c>
      <c r="O100" s="9" t="str">
        <v>Yes</v>
      </c>
      <c r="P100" s="9" t="str">
        <f t="shared" si="3"/>
        <v>C055</v>
      </c>
      <c r="Q100" s="9" t="str">
        <f>VLOOKUP($B100,Customers[],MATCH(Q$1,Customers[#Headers],0),0)</f>
        <v>Ikshita Panchal</v>
      </c>
      <c r="R100" s="9" t="str">
        <f>VLOOKUP($B100,Customers[],MATCH(R$1,Customers[#Headers],0),0)</f>
        <v>warinderchauhan@example.org</v>
      </c>
      <c r="S100" s="9">
        <f>VLOOKUP($B100,Customers[],MATCH(S$1,Customers[#Headers],0),0)</f>
        <v>3292127799</v>
      </c>
      <c r="T100" s="9" t="str">
        <f>VLOOKUP($B100,Customers[],MATCH(T$1,Customers[#Headers],0),0)</f>
        <v>Mumbai</v>
      </c>
      <c r="U100" s="9" t="str">
        <f>VLOOKUP($B100,Customers[],MATCH(U$1,Customers[#Headers],0),0)</f>
        <v>Maharashtra</v>
      </c>
      <c r="V100" s="9">
        <f>VLOOKUP($B100,Customers[],MATCH(V$1,Customers[#Headers],0),0)</f>
        <v>995527</v>
      </c>
      <c r="W100" s="9" t="str">
        <f>VLOOKUP($B100,Customers[],MATCH(W$1,Customers[#Headers],0),0)</f>
        <v>Female</v>
      </c>
      <c r="X100" s="9">
        <f>VLOOKUP($B100,Customers[],MATCH(X$1,Customers[#Headers],0),0)</f>
        <v>23445</v>
      </c>
      <c r="Y100" s="9">
        <f>VLOOKUP($B100,Customers[],MATCH(Y$1,Customers[#Headers],0),0)</f>
        <v>45484</v>
      </c>
      <c r="Z100" s="9" t="str">
        <f>VLOOKUP($B100,Customers[],MATCH(Z$1,Customers[#Headers],0),0)</f>
        <v>Electronics</v>
      </c>
      <c r="AA100" s="9">
        <f>VLOOKUP($B100,Customers[],MATCH(AA$1,Customers[#Headers],0),0)</f>
        <v>7811</v>
      </c>
      <c r="AB100" s="9" t="str">
        <f>VLOOKUP($B100,Customers[],MATCH(AB$1,Customers[#Headers],0),0)</f>
        <v>Single</v>
      </c>
      <c r="AC100" s="9" t="str">
        <f>VLOOKUP($B100,Customers[],MATCH(AC$1,Customers[#Headers],0),0)</f>
        <v>Doctor</v>
      </c>
      <c r="AD100" s="9">
        <f>VLOOKUP($B100,Customers[],MATCH(AD$1,Customers[#Headers],0),0)</f>
        <v>1912506</v>
      </c>
      <c r="AE100" s="9" t="str">
        <f t="shared" si="4"/>
        <v>P124</v>
      </c>
      <c r="AF100" s="9" t="str">
        <f>VLOOKUP($AE100,products[],MATCH(AF$1,products[#Headers],0),0)</f>
        <v>Cum Laptop</v>
      </c>
      <c r="AG100" s="9" t="str">
        <f>VLOOKUP($AE100,products[],MATCH(AG$1,products[#Headers],0),0)</f>
        <v>Grocery</v>
      </c>
      <c r="AH100" s="9" t="str">
        <f>VLOOKUP($AE100,products[],MATCH(AH$1,products[#Headers],0),0)</f>
        <v>LED</v>
      </c>
      <c r="AI100" s="9" t="str">
        <f>VLOOKUP($AE100,products[],MATCH(AI$1,products[#Headers],0),0)</f>
        <v>Dhar, Pall and Muni</v>
      </c>
      <c r="AJ100" s="9">
        <f>VLOOKUP($AE100,products[],MATCH(AJ$1,products[#Headers],0),0)</f>
        <v>43565</v>
      </c>
      <c r="AK100" s="9">
        <f>VLOOKUP($AE100,products[],MATCH(AK$1,products[#Headers],0),0)</f>
        <v>26</v>
      </c>
      <c r="AL100" s="9">
        <f>VLOOKUP($AE100,products[],MATCH(AL$1,products[#Headers],0),0)</f>
        <v>879</v>
      </c>
      <c r="AM100" s="9">
        <f>VLOOKUP($AE100,products[],MATCH(AM$1,products[#Headers],0),0)</f>
        <v>36</v>
      </c>
      <c r="AN100" s="9" t="str">
        <f>VLOOKUP($AE100,products[],MATCH(AN$1,products[#Headers],0),0)</f>
        <v>Vietnam</v>
      </c>
      <c r="AO100" s="9" t="str">
        <f>VLOOKUP($AE100,products[],MATCH(AO$1,products[#Headers],0),0)</f>
        <v>No</v>
      </c>
      <c r="AP100" s="9">
        <f>VLOOKUP($AE100,products[],MATCH(AP$1,products[#Headers],0),0)</f>
        <v>4.7</v>
      </c>
      <c r="AQ100" s="9">
        <f>VLOOKUP($AE100,products[],MATCH(AQ$1,products[#Headers],0),0)</f>
        <v>45291</v>
      </c>
      <c r="AR100" s="9" t="str">
        <f>VLOOKUP($AE100,products[],MATCH(AR$1,products[#Headers],0),0)</f>
        <v>Yes</v>
      </c>
      <c r="AS100" s="9">
        <f>VLOOKUP($AE100,products[],MATCH(AS$1,products[#Headers],0),0)</f>
        <v>2122</v>
      </c>
      <c r="AT100" s="9">
        <f>VLOOKUP($AE100,products[],MATCH(AT$1,products[#Headers],0),0)</f>
        <v>128</v>
      </c>
      <c r="AU100" s="9">
        <f t="shared" si="5"/>
        <v>128</v>
      </c>
      <c r="AV100" s="9" t="str">
        <f>IFERROR(VLOOKUP($AU100,stores[],MATCH(AV$1,stores[#Headers],0),0),"")</f>
        <v/>
      </c>
      <c r="AW100" s="9" t="str">
        <f>IFERROR(VLOOKUP($AU100,stores[],MATCH(AW$1,stores[#Headers],0),0),"")</f>
        <v/>
      </c>
      <c r="AX100" s="9" t="str">
        <f>IFERROR(VLOOKUP($AU100,stores[],MATCH(AX$1,stores[#Headers],0),0),"")</f>
        <v/>
      </c>
      <c r="AY100" s="9" t="str">
        <f>IFERROR(VLOOKUP($AU100,stores[],MATCH(AY$1,stores[#Headers],0),0),"")</f>
        <v/>
      </c>
      <c r="AZ100" s="9" t="str">
        <f>IFERROR(VLOOKUP($AU100,stores[],MATCH(AZ$1,stores[#Headers],0),0),"")</f>
        <v/>
      </c>
      <c r="BA100" s="9" t="str">
        <f>IFERROR(VLOOKUP($AU100,stores[],MATCH(BA$1,stores[#Headers],0),0),"")</f>
        <v/>
      </c>
      <c r="BB100" s="9" t="str">
        <f>IFERROR(VLOOKUP($AU100,stores[],MATCH(BB$1,stores[#Headers],0),0),"")</f>
        <v/>
      </c>
      <c r="BC100" s="9" t="str">
        <f>IFERROR(VLOOKUP($AU100,stores[],MATCH(BC$1,stores[#Headers],0),0),"")</f>
        <v/>
      </c>
      <c r="BD100" s="9" t="str">
        <f>IFERROR(VLOOKUP($AU100,stores[],MATCH(BD$1,stores[#Headers],0),0),"")</f>
        <v/>
      </c>
      <c r="BE100" s="9" t="str">
        <f>IFERROR(VLOOKUP($AU100,stores[],MATCH(BE$1,stores[#Headers],0),0),"")</f>
        <v/>
      </c>
      <c r="BF100" s="9" t="str">
        <f>IFERROR(VLOOKUP($AU100,stores[],MATCH(BF$1,stores[#Headers],0),0),"")</f>
        <v/>
      </c>
      <c r="BG100" s="9" t="str">
        <f>IFERROR(VLOOKUP($AU100,stores[],MATCH(BG$1,stores[#Headers],0),0),"")</f>
        <v/>
      </c>
      <c r="BH100" s="9" t="str">
        <f>IFERROR(VLOOKUP($AU100,stores[],MATCH(BH$1,stores[#Headers],0),0),"")</f>
        <v/>
      </c>
      <c r="BI100" s="9" t="str">
        <f>IFERROR(VLOOKUP($AU100,stores[],MATCH(BI$1,stores[#Headers],0),0),"")</f>
        <v/>
      </c>
      <c r="BJ100" s="9" t="str">
        <f>IFERROR(VLOOKUP($AU100,stores[],MATCH(BJ$1,stores[#Headers],0),0),"")</f>
        <v/>
      </c>
    </row>
    <row r="101" spans="1:62" x14ac:dyDescent="0.3">
      <c r="A101" s="9" t="str">
        <v>O1100</v>
      </c>
      <c r="B101" s="9" t="str">
        <v>C041</v>
      </c>
      <c r="C101" s="9" t="str">
        <v>P158</v>
      </c>
      <c r="D101" s="9">
        <v>45518</v>
      </c>
      <c r="E101" s="9">
        <v>5</v>
      </c>
      <c r="F101" s="9">
        <v>92731</v>
      </c>
      <c r="G101" s="9">
        <v>92731</v>
      </c>
      <c r="H101" s="9">
        <v>12</v>
      </c>
      <c r="I101" s="9" t="str">
        <v>UPI</v>
      </c>
      <c r="J101" s="9" t="str">
        <v>Delivered</v>
      </c>
      <c r="K101" s="9">
        <v>45859</v>
      </c>
      <c r="L101" s="9" t="str">
        <v>No</v>
      </c>
      <c r="M101" s="9">
        <v>69</v>
      </c>
      <c r="N101" s="9" t="str">
        <v>Yes</v>
      </c>
      <c r="O101" s="9" t="str">
        <v>No</v>
      </c>
      <c r="P101" s="9" t="str">
        <f t="shared" si="3"/>
        <v>C041</v>
      </c>
      <c r="Q101" s="9" t="str">
        <f>VLOOKUP($B101,Customers[],MATCH(Q$1,Customers[#Headers],0),0)</f>
        <v>Anthony Randhawa</v>
      </c>
      <c r="R101" s="9" t="str">
        <f>VLOOKUP($B101,Customers[],MATCH(R$1,Customers[#Headers],0),0)</f>
        <v>abhiram90@example.net</v>
      </c>
      <c r="S101" s="9">
        <f>VLOOKUP($B101,Customers[],MATCH(S$1,Customers[#Headers],0),0)</f>
        <v>7439533942</v>
      </c>
      <c r="T101" s="9" t="str">
        <f>VLOOKUP($B101,Customers[],MATCH(T$1,Customers[#Headers],0),0)</f>
        <v>Lucknow</v>
      </c>
      <c r="U101" s="9" t="str">
        <f>VLOOKUP($B101,Customers[],MATCH(U$1,Customers[#Headers],0),0)</f>
        <v>Uttar Pradesh</v>
      </c>
      <c r="V101" s="9">
        <f>VLOOKUP($B101,Customers[],MATCH(V$1,Customers[#Headers],0),0)</f>
        <v>47095</v>
      </c>
      <c r="W101" s="9" t="str">
        <f>VLOOKUP($B101,Customers[],MATCH(W$1,Customers[#Headers],0),0)</f>
        <v>Male</v>
      </c>
      <c r="X101" s="9">
        <f>VLOOKUP($B101,Customers[],MATCH(X$1,Customers[#Headers],0),0)</f>
        <v>25014</v>
      </c>
      <c r="Y101" s="9">
        <f>VLOOKUP($B101,Customers[],MATCH(Y$1,Customers[#Headers],0),0)</f>
        <v>44308</v>
      </c>
      <c r="Z101" s="9" t="str">
        <f>VLOOKUP($B101,Customers[],MATCH(Z$1,Customers[#Headers],0),0)</f>
        <v>Electronics</v>
      </c>
      <c r="AA101" s="9">
        <f>VLOOKUP($B101,Customers[],MATCH(AA$1,Customers[#Headers],0),0)</f>
        <v>6968</v>
      </c>
      <c r="AB101" s="9" t="str">
        <f>VLOOKUP($B101,Customers[],MATCH(AB$1,Customers[#Headers],0),0)</f>
        <v>Married</v>
      </c>
      <c r="AC101" s="9" t="str">
        <f>VLOOKUP($B101,Customers[],MATCH(AC$1,Customers[#Headers],0),0)</f>
        <v>Teacher</v>
      </c>
      <c r="AD101" s="9">
        <f>VLOOKUP($B101,Customers[],MATCH(AD$1,Customers[#Headers],0),0)</f>
        <v>628362</v>
      </c>
      <c r="AE101" s="9" t="str">
        <f t="shared" si="4"/>
        <v>P158</v>
      </c>
      <c r="AF101" s="9" t="str">
        <f>VLOOKUP($AE101,products[],MATCH(AF$1,products[#Headers],0),0)</f>
        <v>Deserunt Washing Machine</v>
      </c>
      <c r="AG101" s="9" t="str">
        <f>VLOOKUP($AE101,products[],MATCH(AG$1,products[#Headers],0),0)</f>
        <v>Home Appliance</v>
      </c>
      <c r="AH101" s="9" t="str">
        <f>VLOOKUP($AE101,products[],MATCH(AH$1,products[#Headers],0),0)</f>
        <v>Organic</v>
      </c>
      <c r="AI101" s="9" t="str">
        <f>VLOOKUP($AE101,products[],MATCH(AI$1,products[#Headers],0),0)</f>
        <v>Jhaveri Inc</v>
      </c>
      <c r="AJ101" s="9">
        <f>VLOOKUP($AE101,products[],MATCH(AJ$1,products[#Headers],0),0)</f>
        <v>92731</v>
      </c>
      <c r="AK101" s="9">
        <f>VLOOKUP($AE101,products[],MATCH(AK$1,products[#Headers],0),0)</f>
        <v>12</v>
      </c>
      <c r="AL101" s="9">
        <f>VLOOKUP($AE101,products[],MATCH(AL$1,products[#Headers],0),0)</f>
        <v>512</v>
      </c>
      <c r="AM101" s="9">
        <f>VLOOKUP($AE101,products[],MATCH(AM$1,products[#Headers],0),0)</f>
        <v>24</v>
      </c>
      <c r="AN101" s="9" t="str">
        <f>VLOOKUP($AE101,products[],MATCH(AN$1,products[#Headers],0),0)</f>
        <v>India</v>
      </c>
      <c r="AO101" s="9" t="str">
        <f>VLOOKUP($AE101,products[],MATCH(AO$1,products[#Headers],0),0)</f>
        <v>No</v>
      </c>
      <c r="AP101" s="9">
        <f>VLOOKUP($AE101,products[],MATCH(AP$1,products[#Headers],0),0)</f>
        <v>4.7</v>
      </c>
      <c r="AQ101" s="9">
        <f>VLOOKUP($AE101,products[],MATCH(AQ$1,products[#Headers],0),0)</f>
        <v>45644</v>
      </c>
      <c r="AR101" s="9" t="str">
        <f>VLOOKUP($AE101,products[],MATCH(AR$1,products[#Headers],0),0)</f>
        <v>Yes</v>
      </c>
      <c r="AS101" s="9">
        <f>VLOOKUP($AE101,products[],MATCH(AS$1,products[#Headers],0),0)</f>
        <v>8148</v>
      </c>
      <c r="AT101" s="9">
        <f>VLOOKUP($AE101,products[],MATCH(AT$1,products[#Headers],0),0)</f>
        <v>121</v>
      </c>
      <c r="AU101" s="9">
        <f t="shared" si="5"/>
        <v>121</v>
      </c>
      <c r="AV101" s="9" t="str">
        <f>IFERROR(VLOOKUP($AU101,stores[],MATCH(AV$1,stores[#Headers],0),0),"")</f>
        <v/>
      </c>
      <c r="AW101" s="9" t="str">
        <f>IFERROR(VLOOKUP($AU101,stores[],MATCH(AW$1,stores[#Headers],0),0),"")</f>
        <v/>
      </c>
      <c r="AX101" s="9" t="str">
        <f>IFERROR(VLOOKUP($AU101,stores[],MATCH(AX$1,stores[#Headers],0),0),"")</f>
        <v/>
      </c>
      <c r="AY101" s="9" t="str">
        <f>IFERROR(VLOOKUP($AU101,stores[],MATCH(AY$1,stores[#Headers],0),0),"")</f>
        <v/>
      </c>
      <c r="AZ101" s="9" t="str">
        <f>IFERROR(VLOOKUP($AU101,stores[],MATCH(AZ$1,stores[#Headers],0),0),"")</f>
        <v/>
      </c>
      <c r="BA101" s="9" t="str">
        <f>IFERROR(VLOOKUP($AU101,stores[],MATCH(BA$1,stores[#Headers],0),0),"")</f>
        <v/>
      </c>
      <c r="BB101" s="9" t="str">
        <f>IFERROR(VLOOKUP($AU101,stores[],MATCH(BB$1,stores[#Headers],0),0),"")</f>
        <v/>
      </c>
      <c r="BC101" s="9" t="str">
        <f>IFERROR(VLOOKUP($AU101,stores[],MATCH(BC$1,stores[#Headers],0),0),"")</f>
        <v/>
      </c>
      <c r="BD101" s="9" t="str">
        <f>IFERROR(VLOOKUP($AU101,stores[],MATCH(BD$1,stores[#Headers],0),0),"")</f>
        <v/>
      </c>
      <c r="BE101" s="9" t="str">
        <f>IFERROR(VLOOKUP($AU101,stores[],MATCH(BE$1,stores[#Headers],0),0),"")</f>
        <v/>
      </c>
      <c r="BF101" s="9" t="str">
        <f>IFERROR(VLOOKUP($AU101,stores[],MATCH(BF$1,stores[#Headers],0),0),"")</f>
        <v/>
      </c>
      <c r="BG101" s="9" t="str">
        <f>IFERROR(VLOOKUP($AU101,stores[],MATCH(BG$1,stores[#Headers],0),0),"")</f>
        <v/>
      </c>
      <c r="BH101" s="9" t="str">
        <f>IFERROR(VLOOKUP($AU101,stores[],MATCH(BH$1,stores[#Headers],0),0),"")</f>
        <v/>
      </c>
      <c r="BI101" s="9" t="str">
        <f>IFERROR(VLOOKUP($AU101,stores[],MATCH(BI$1,stores[#Headers],0),0),"")</f>
        <v/>
      </c>
      <c r="BJ101" s="9" t="str">
        <f>IFERROR(VLOOKUP($AU101,stores[],MATCH(BJ$1,stores[#Headers],0),0),"")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5A2F-E40B-4C6F-9BF5-E43D20EE18F8}">
  <sheetPr>
    <tabColor theme="9" tint="0.39997558519241921"/>
  </sheetPr>
  <dimension ref="A1:BM101"/>
  <sheetViews>
    <sheetView tabSelected="1" topLeftCell="BD1" workbookViewId="0">
      <selection activeCell="BM3" sqref="BM3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13.88671875" bestFit="1" customWidth="1"/>
    <col min="4" max="4" width="14.109375" bestFit="1" customWidth="1"/>
    <col min="5" max="5" width="12.77734375" bestFit="1" customWidth="1"/>
    <col min="6" max="6" width="13.109375" bestFit="1" customWidth="1"/>
    <col min="7" max="7" width="16.5546875" bestFit="1" customWidth="1"/>
    <col min="8" max="8" width="19.33203125" bestFit="1" customWidth="1"/>
    <col min="9" max="9" width="18.109375" bestFit="1" customWidth="1"/>
    <col min="10" max="10" width="15.44140625" bestFit="1" customWidth="1"/>
    <col min="11" max="11" width="16.109375" bestFit="1" customWidth="1"/>
    <col min="12" max="12" width="9.77734375" bestFit="1" customWidth="1"/>
    <col min="13" max="13" width="19.5546875" bestFit="1" customWidth="1"/>
    <col min="14" max="14" width="16.33203125" bestFit="1" customWidth="1"/>
    <col min="15" max="15" width="16.21875" bestFit="1" customWidth="1"/>
    <col min="16" max="16" width="16.33203125" bestFit="1" customWidth="1"/>
    <col min="17" max="17" width="20.77734375" bestFit="1" customWidth="1"/>
    <col min="18" max="18" width="31.44140625" bestFit="1" customWidth="1"/>
    <col min="19" max="19" width="12" bestFit="1" customWidth="1"/>
    <col min="20" max="20" width="10.6640625" bestFit="1" customWidth="1"/>
    <col min="21" max="22" width="12.21875" bestFit="1" customWidth="1"/>
    <col min="23" max="23" width="11.5546875" bestFit="1" customWidth="1"/>
    <col min="24" max="24" width="15.33203125" bestFit="1" customWidth="1"/>
    <col min="25" max="25" width="18.109375" bestFit="1" customWidth="1"/>
    <col min="26" max="26" width="21" bestFit="1" customWidth="1"/>
    <col min="27" max="27" width="16.77734375" bestFit="1" customWidth="1"/>
    <col min="28" max="28" width="16.6640625" bestFit="1" customWidth="1"/>
    <col min="29" max="29" width="15.109375" bestFit="1" customWidth="1"/>
    <col min="30" max="30" width="17.88671875" bestFit="1" customWidth="1"/>
    <col min="31" max="31" width="14.88671875" bestFit="1" customWidth="1"/>
    <col min="32" max="32" width="25.77734375" bestFit="1" customWidth="1"/>
    <col min="33" max="33" width="14.33203125" bestFit="1" customWidth="1"/>
    <col min="34" max="34" width="16.21875" bestFit="1" customWidth="1"/>
    <col min="35" max="35" width="32.6640625" bestFit="1" customWidth="1"/>
    <col min="36" max="36" width="9.5546875" bestFit="1" customWidth="1"/>
    <col min="37" max="37" width="12.77734375" bestFit="1" customWidth="1"/>
    <col min="38" max="38" width="13.109375" bestFit="1" customWidth="1"/>
    <col min="39" max="39" width="20" bestFit="1" customWidth="1"/>
    <col min="40" max="40" width="12" bestFit="1" customWidth="1"/>
    <col min="41" max="41" width="14.44140625" bestFit="1" customWidth="1"/>
    <col min="42" max="42" width="10.77734375" bestFit="1" customWidth="1"/>
    <col min="43" max="43" width="15.44140625" bestFit="1" customWidth="1"/>
    <col min="44" max="44" width="14.6640625" bestFit="1" customWidth="1"/>
    <col min="45" max="45" width="13.33203125" bestFit="1" customWidth="1"/>
    <col min="46" max="46" width="12" bestFit="1" customWidth="1"/>
    <col min="47" max="47" width="16.21875" bestFit="1" customWidth="1"/>
    <col min="48" max="48" width="13.109375" bestFit="1" customWidth="1"/>
    <col min="49" max="49" width="31.33203125" bestFit="1" customWidth="1"/>
    <col min="50" max="50" width="10.6640625" bestFit="1" customWidth="1"/>
    <col min="51" max="51" width="12.21875" bestFit="1" customWidth="1"/>
    <col min="52" max="52" width="13.21875" bestFit="1" customWidth="1"/>
    <col min="53" max="53" width="19.109375" bestFit="1" customWidth="1"/>
    <col min="54" max="54" width="18.6640625" bestFit="1" customWidth="1"/>
    <col min="55" max="55" width="14.5546875" bestFit="1" customWidth="1"/>
    <col min="56" max="56" width="19.109375" bestFit="1" customWidth="1"/>
    <col min="57" max="57" width="15.21875" bestFit="1" customWidth="1"/>
    <col min="58" max="58" width="17.77734375" bestFit="1" customWidth="1"/>
    <col min="59" max="59" width="13" bestFit="1" customWidth="1"/>
    <col min="60" max="60" width="14" bestFit="1" customWidth="1"/>
    <col min="61" max="61" width="19" bestFit="1" customWidth="1"/>
    <col min="62" max="62" width="31.77734375" bestFit="1" customWidth="1"/>
    <col min="63" max="63" width="14.33203125" customWidth="1"/>
    <col min="64" max="64" width="16.6640625" bestFit="1" customWidth="1"/>
    <col min="65" max="65" width="10.6640625" bestFit="1" customWidth="1"/>
  </cols>
  <sheetData>
    <row r="1" spans="1:6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1207</v>
      </c>
      <c r="Q1" s="2" t="s">
        <v>256</v>
      </c>
      <c r="R1" s="2" t="s">
        <v>257</v>
      </c>
      <c r="S1" s="2" t="s">
        <v>258</v>
      </c>
      <c r="T1" s="2" t="s">
        <v>259</v>
      </c>
      <c r="U1" s="2" t="s">
        <v>260</v>
      </c>
      <c r="V1" s="2" t="s">
        <v>261</v>
      </c>
      <c r="W1" s="2" t="s">
        <v>262</v>
      </c>
      <c r="X1" s="2" t="s">
        <v>263</v>
      </c>
      <c r="Y1" s="2" t="s">
        <v>264</v>
      </c>
      <c r="Z1" s="2" t="s">
        <v>265</v>
      </c>
      <c r="AA1" s="2" t="s">
        <v>266</v>
      </c>
      <c r="AB1" s="2" t="s">
        <v>267</v>
      </c>
      <c r="AC1" s="2" t="s">
        <v>268</v>
      </c>
      <c r="AD1" s="2" t="s">
        <v>269</v>
      </c>
      <c r="AE1" s="2" t="s">
        <v>1208</v>
      </c>
      <c r="AF1" s="2" t="s">
        <v>542</v>
      </c>
      <c r="AG1" s="2" t="s">
        <v>543</v>
      </c>
      <c r="AH1" s="2" t="s">
        <v>544</v>
      </c>
      <c r="AI1" s="2" t="s">
        <v>545</v>
      </c>
      <c r="AJ1" s="2" t="s">
        <v>546</v>
      </c>
      <c r="AK1" s="2" t="s">
        <v>547</v>
      </c>
      <c r="AL1" s="2" t="s">
        <v>548</v>
      </c>
      <c r="AM1" s="2" t="s">
        <v>549</v>
      </c>
      <c r="AN1" s="2" t="s">
        <v>550</v>
      </c>
      <c r="AO1" s="2" t="s">
        <v>551</v>
      </c>
      <c r="AP1" s="2" t="s">
        <v>552</v>
      </c>
      <c r="AQ1" s="2" t="s">
        <v>553</v>
      </c>
      <c r="AR1" s="2" t="s">
        <v>554</v>
      </c>
      <c r="AS1" s="2" t="s">
        <v>555</v>
      </c>
      <c r="AT1" s="2" t="s">
        <v>1204</v>
      </c>
      <c r="AU1" s="2" t="s">
        <v>1205</v>
      </c>
      <c r="AV1" s="2" t="s">
        <v>1209</v>
      </c>
      <c r="AW1" s="2" t="s">
        <v>792</v>
      </c>
      <c r="AX1" s="2" t="s">
        <v>1210</v>
      </c>
      <c r="AY1" s="2" t="s">
        <v>1211</v>
      </c>
      <c r="AZ1" s="2" t="s">
        <v>1212</v>
      </c>
      <c r="BA1" s="2" t="s">
        <v>793</v>
      </c>
      <c r="BB1" s="2" t="s">
        <v>794</v>
      </c>
      <c r="BC1" s="2" t="s">
        <v>795</v>
      </c>
      <c r="BD1" s="2" t="s">
        <v>796</v>
      </c>
      <c r="BE1" s="2" t="s">
        <v>797</v>
      </c>
      <c r="BF1" s="2" t="s">
        <v>798</v>
      </c>
      <c r="BG1" s="2" t="s">
        <v>799</v>
      </c>
      <c r="BH1" s="2" t="s">
        <v>800</v>
      </c>
      <c r="BI1" s="2" t="s">
        <v>801</v>
      </c>
      <c r="BJ1" s="2" t="s">
        <v>1213</v>
      </c>
      <c r="BK1" s="2" t="s">
        <v>1218</v>
      </c>
      <c r="BL1" s="2" t="s">
        <v>1219</v>
      </c>
      <c r="BM1" s="2" t="s">
        <v>1220</v>
      </c>
    </row>
    <row r="2" spans="1:65" x14ac:dyDescent="0.3">
      <c r="A2" s="2" t="str">
        <f>'All Combined Data'!A2</f>
        <v>O1001</v>
      </c>
      <c r="B2" s="2" t="str">
        <f>'All Combined Data'!B2</f>
        <v>C085</v>
      </c>
      <c r="C2" s="2" t="str">
        <f>'All Combined Data'!C2</f>
        <v>P180</v>
      </c>
      <c r="D2" s="2">
        <f>'All Combined Data'!D2</f>
        <v>45687</v>
      </c>
      <c r="E2" s="2">
        <v>5</v>
      </c>
      <c r="F2" s="2">
        <f>'All Combined Data'!F2</f>
        <v>31647</v>
      </c>
      <c r="G2" s="2">
        <f>'All Combined Data'!G2</f>
        <v>94941</v>
      </c>
      <c r="H2" s="2">
        <f>'All Combined Data'!H2</f>
        <v>14</v>
      </c>
      <c r="I2" s="2" t="str">
        <f>'All Combined Data'!I2</f>
        <v>Cash on Delivery</v>
      </c>
      <c r="J2" s="2" t="str">
        <f>'All Combined Data'!J2</f>
        <v>Delivered</v>
      </c>
      <c r="K2" s="2">
        <f>'All Combined Data'!K2</f>
        <v>45859</v>
      </c>
      <c r="L2" s="2" t="str">
        <f>'All Combined Data'!L2</f>
        <v>Yes</v>
      </c>
      <c r="M2" s="2">
        <f>'All Combined Data'!M2</f>
        <v>41</v>
      </c>
      <c r="N2" s="2" t="str">
        <f>'All Combined Data'!N2</f>
        <v>Yes</v>
      </c>
      <c r="O2" s="2" t="str">
        <f>'All Combined Data'!O2</f>
        <v>No</v>
      </c>
      <c r="P2" s="2" t="str">
        <f>'All Combined Data'!P2</f>
        <v>C085</v>
      </c>
      <c r="Q2" s="2" t="str">
        <f>'All Combined Data'!Q2</f>
        <v>Urishilla Yogi</v>
      </c>
      <c r="R2" s="2" t="str">
        <f>'All Combined Data'!R2</f>
        <v>yugbumb@example.net</v>
      </c>
      <c r="S2" s="2">
        <f>'All Combined Data'!S2</f>
        <v>8519108839</v>
      </c>
      <c r="T2" s="2" t="str">
        <f>'All Combined Data'!T2</f>
        <v>Jaipur</v>
      </c>
      <c r="U2" s="2" t="str">
        <f>'All Combined Data'!U2</f>
        <v>Rajasthan</v>
      </c>
      <c r="V2" s="2">
        <f>'All Combined Data'!V2</f>
        <v>258713</v>
      </c>
      <c r="W2" s="2" t="str">
        <f>'All Combined Data'!W2</f>
        <v>Female</v>
      </c>
      <c r="X2" s="2">
        <f>'All Combined Data'!X2</f>
        <v>36242</v>
      </c>
      <c r="Y2" s="2">
        <f>'All Combined Data'!Y2</f>
        <v>45546</v>
      </c>
      <c r="Z2" s="2" t="str">
        <f>'All Combined Data'!Z2</f>
        <v>Electronics</v>
      </c>
      <c r="AA2" s="2">
        <f>'All Combined Data'!AA2</f>
        <v>7805</v>
      </c>
      <c r="AB2" s="2" t="str">
        <f>'All Combined Data'!AB2</f>
        <v>Single</v>
      </c>
      <c r="AC2" s="2" t="str">
        <f>'All Combined Data'!AC2</f>
        <v>Student</v>
      </c>
      <c r="AD2" s="2">
        <f>'All Combined Data'!AD2</f>
        <v>309231</v>
      </c>
      <c r="AE2" s="2" t="str">
        <f>'All Combined Data'!AE2</f>
        <v>P180</v>
      </c>
      <c r="AF2" s="2" t="str">
        <f>'All Combined Data'!AF2</f>
        <v>Accusamus TV</v>
      </c>
      <c r="AG2" s="2" t="str">
        <f>'All Combined Data'!AG2</f>
        <v>Grocery</v>
      </c>
      <c r="AH2" s="2" t="str">
        <f>'All Combined Data'!AH2</f>
        <v>Cotton</v>
      </c>
      <c r="AI2" s="2" t="str">
        <f>'All Combined Data'!AI2</f>
        <v>Oza, Dara and Sami</v>
      </c>
      <c r="AJ2" s="2">
        <f>'All Combined Data'!AJ2</f>
        <v>31647</v>
      </c>
      <c r="AK2" s="2">
        <f>'All Combined Data'!AK2</f>
        <v>14</v>
      </c>
      <c r="AL2" s="2">
        <f>'All Combined Data'!AL2</f>
        <v>124</v>
      </c>
      <c r="AM2" s="2">
        <f>'All Combined Data'!AM2</f>
        <v>6</v>
      </c>
      <c r="AN2" s="2" t="str">
        <f>'All Combined Data'!AN2</f>
        <v>China</v>
      </c>
      <c r="AO2" s="2" t="str">
        <f>'All Combined Data'!AO2</f>
        <v>No</v>
      </c>
      <c r="AP2" s="2">
        <f>'All Combined Data'!AP2</f>
        <v>4.0999999999999996</v>
      </c>
      <c r="AQ2" s="2">
        <f>'All Combined Data'!AQ2</f>
        <v>45837</v>
      </c>
      <c r="AR2" s="2" t="str">
        <f>'All Combined Data'!AR2</f>
        <v>No</v>
      </c>
      <c r="AS2" s="2">
        <f>'All Combined Data'!AS2</f>
        <v>2030</v>
      </c>
      <c r="AT2" s="2">
        <f>'All Combined Data'!AT2</f>
        <v>52</v>
      </c>
      <c r="AU2" s="2">
        <f>'All Combined Data'!AU2</f>
        <v>52</v>
      </c>
      <c r="AV2" s="2" t="str">
        <f>'All Combined Data'!AV2</f>
        <v>S052</v>
      </c>
      <c r="AW2" s="2" t="str">
        <f>'All Combined Data'!AW2</f>
        <v>Gokhale Group Mart</v>
      </c>
      <c r="AX2" s="2" t="str">
        <f>'All Combined Data'!AX2</f>
        <v>Lucknow</v>
      </c>
      <c r="AY2" s="2" t="str">
        <f>'All Combined Data'!AY2</f>
        <v>Uttar Pradesh</v>
      </c>
      <c r="AZ2" s="2">
        <f>'All Combined Data'!AZ2</f>
        <v>539423</v>
      </c>
      <c r="BA2" s="2" t="str">
        <f>'All Combined Data'!BA2</f>
        <v>Ryan Keer</v>
      </c>
      <c r="BB2" s="2">
        <f>'All Combined Data'!BB2</f>
        <v>2018</v>
      </c>
      <c r="BC2" s="2">
        <f>'All Combined Data'!BC2</f>
        <v>12</v>
      </c>
      <c r="BD2" s="2">
        <f>'All Combined Data'!BD2</f>
        <v>15253</v>
      </c>
      <c r="BE2" s="2">
        <f>'All Combined Data'!BE2</f>
        <v>4.3</v>
      </c>
      <c r="BF2" s="2" t="str">
        <f>'All Combined Data'!BF2</f>
        <v>Yes</v>
      </c>
      <c r="BG2" s="2">
        <f>'All Combined Data'!BG2</f>
        <v>2439</v>
      </c>
      <c r="BH2" s="2" t="str">
        <f>'All Combined Data'!BH2</f>
        <v>Franchise</v>
      </c>
      <c r="BI2" s="2">
        <f>'All Combined Data'!BI2</f>
        <v>3433339521</v>
      </c>
      <c r="BJ2" s="2" t="str">
        <f>'All Combined Data'!BJ2</f>
        <v>brarwaida@ahuja.com</v>
      </c>
      <c r="BK2" s="2">
        <f>Combined_data[[#This Row],[Quantity]]*Combined_data[[#This Row],[UnitPrice]]</f>
        <v>158235</v>
      </c>
      <c r="BL2" s="2">
        <f>Combined_data[[#This Row],[TotalAmount]]*(100-Combined_data[[#This Row],[DiscountApplied]])/100</f>
        <v>81649.259999999995</v>
      </c>
      <c r="BM2" s="2">
        <f>Combined_data[[#This Row],[Revenue]]-Combined_data[[#This Row],[Final Amount]]</f>
        <v>76585.740000000005</v>
      </c>
    </row>
    <row r="3" spans="1:65" x14ac:dyDescent="0.3">
      <c r="A3" s="2" t="str">
        <f>'All Combined Data'!A3</f>
        <v>O1002</v>
      </c>
      <c r="B3" s="2" t="str">
        <f>'All Combined Data'!B3</f>
        <v>C084</v>
      </c>
      <c r="C3" s="2" t="str">
        <f>'All Combined Data'!C3</f>
        <v>P127</v>
      </c>
      <c r="D3" s="2">
        <f>'All Combined Data'!D3</f>
        <v>45802</v>
      </c>
      <c r="E3" s="2">
        <f>'All Combined Data'!E3</f>
        <v>5</v>
      </c>
      <c r="F3" s="2">
        <f>'All Combined Data'!F3</f>
        <v>24100</v>
      </c>
      <c r="G3" s="2">
        <f>'All Combined Data'!G3</f>
        <v>96400</v>
      </c>
      <c r="H3" s="2">
        <f>'All Combined Data'!H3</f>
        <v>10</v>
      </c>
      <c r="I3" s="2" t="str">
        <f>'All Combined Data'!I3</f>
        <v>Cash on Delivery</v>
      </c>
      <c r="J3" s="2" t="str">
        <f>'All Combined Data'!J3</f>
        <v>Delivered</v>
      </c>
      <c r="K3" s="2">
        <f>'All Combined Data'!K3</f>
        <v>45858</v>
      </c>
      <c r="L3" s="2" t="str">
        <f>'All Combined Data'!L3</f>
        <v>No</v>
      </c>
      <c r="M3" s="2">
        <f>'All Combined Data'!M3</f>
        <v>455</v>
      </c>
      <c r="N3" s="2" t="str">
        <f>'All Combined Data'!N3</f>
        <v>No</v>
      </c>
      <c r="O3" s="2" t="str">
        <f>'All Combined Data'!O3</f>
        <v>No</v>
      </c>
      <c r="P3" s="2" t="str">
        <f>'All Combined Data'!P3</f>
        <v>C084</v>
      </c>
      <c r="Q3" s="2" t="str">
        <f>'All Combined Data'!Q3</f>
        <v>Amara Narayan</v>
      </c>
      <c r="R3" s="2" t="str">
        <f>'All Combined Data'!R3</f>
        <v>advay45@example.net</v>
      </c>
      <c r="S3" s="2">
        <f>'All Combined Data'!S3</f>
        <v>910174268414</v>
      </c>
      <c r="T3" s="2" t="str">
        <f>'All Combined Data'!T3</f>
        <v>Kolkata</v>
      </c>
      <c r="U3" s="2" t="str">
        <f>'All Combined Data'!U3</f>
        <v>West Bengal</v>
      </c>
      <c r="V3" s="2">
        <f>'All Combined Data'!V3</f>
        <v>933272</v>
      </c>
      <c r="W3" s="2" t="str">
        <f>'All Combined Data'!W3</f>
        <v>Male</v>
      </c>
      <c r="X3" s="2">
        <f>'All Combined Data'!X3</f>
        <v>33056</v>
      </c>
      <c r="Y3" s="2">
        <f>'All Combined Data'!Y3</f>
        <v>45188</v>
      </c>
      <c r="Z3" s="2" t="str">
        <f>'All Combined Data'!Z3</f>
        <v>Grocery</v>
      </c>
      <c r="AA3" s="2">
        <f>'All Combined Data'!AA3</f>
        <v>5455</v>
      </c>
      <c r="AB3" s="2" t="str">
        <f>'All Combined Data'!AB3</f>
        <v>Married</v>
      </c>
      <c r="AC3" s="2" t="str">
        <f>'All Combined Data'!AC3</f>
        <v>Business</v>
      </c>
      <c r="AD3" s="2">
        <f>'All Combined Data'!AD3</f>
        <v>783546</v>
      </c>
      <c r="AE3" s="2" t="str">
        <f>'All Combined Data'!AE3</f>
        <v>P127</v>
      </c>
      <c r="AF3" s="2" t="str">
        <f>'All Combined Data'!AF3</f>
        <v>Odio Rice</v>
      </c>
      <c r="AG3" s="2" t="str">
        <f>'All Combined Data'!AG3</f>
        <v>Grocery</v>
      </c>
      <c r="AH3" s="2" t="str">
        <f>'All Combined Data'!AH3</f>
        <v>Notebook</v>
      </c>
      <c r="AI3" s="2" t="str">
        <f>'All Combined Data'!AI3</f>
        <v>Bhavsar-Mital</v>
      </c>
      <c r="AJ3" s="2">
        <f>'All Combined Data'!AJ3</f>
        <v>24100</v>
      </c>
      <c r="AK3" s="2">
        <f>'All Combined Data'!AK3</f>
        <v>10</v>
      </c>
      <c r="AL3" s="2">
        <f>'All Combined Data'!AL3</f>
        <v>179</v>
      </c>
      <c r="AM3" s="2">
        <f>'All Combined Data'!AM3</f>
        <v>6</v>
      </c>
      <c r="AN3" s="2" t="str">
        <f>'All Combined Data'!AN3</f>
        <v>Japan</v>
      </c>
      <c r="AO3" s="2" t="str">
        <f>'All Combined Data'!AO3</f>
        <v>Yes</v>
      </c>
      <c r="AP3" s="2">
        <f>'All Combined Data'!AP3</f>
        <v>3.7</v>
      </c>
      <c r="AQ3" s="2">
        <f>'All Combined Data'!AQ3</f>
        <v>44828</v>
      </c>
      <c r="AR3" s="2" t="str">
        <f>'All Combined Data'!AR3</f>
        <v>Yes</v>
      </c>
      <c r="AS3" s="2">
        <f>'All Combined Data'!AS3</f>
        <v>4805</v>
      </c>
      <c r="AT3" s="2">
        <f>'All Combined Data'!AT3</f>
        <v>174</v>
      </c>
      <c r="AU3" s="2">
        <f>'All Combined Data'!AU3</f>
        <v>174</v>
      </c>
      <c r="AV3" s="2" t="str">
        <f>'All Combined Data'!AV3</f>
        <v/>
      </c>
      <c r="AW3" s="2" t="str">
        <f>'All Combined Data'!AW3</f>
        <v/>
      </c>
      <c r="AX3" s="2" t="str">
        <f>'All Combined Data'!AX3</f>
        <v/>
      </c>
      <c r="AY3" s="2" t="str">
        <f>'All Combined Data'!AY3</f>
        <v/>
      </c>
      <c r="AZ3" s="2" t="str">
        <f>'All Combined Data'!AZ3</f>
        <v/>
      </c>
      <c r="BA3" s="2" t="str">
        <f>'All Combined Data'!BA3</f>
        <v/>
      </c>
      <c r="BB3" s="2" t="str">
        <f>'All Combined Data'!BB3</f>
        <v/>
      </c>
      <c r="BC3" s="2" t="str">
        <f>'All Combined Data'!BC3</f>
        <v/>
      </c>
      <c r="BD3" s="2" t="str">
        <f>'All Combined Data'!BD3</f>
        <v/>
      </c>
      <c r="BE3" s="2" t="str">
        <f>'All Combined Data'!BE3</f>
        <v/>
      </c>
      <c r="BF3" s="2" t="str">
        <f>'All Combined Data'!BF3</f>
        <v/>
      </c>
      <c r="BG3" s="2" t="str">
        <f>'All Combined Data'!BG3</f>
        <v/>
      </c>
      <c r="BH3" s="2" t="str">
        <f>'All Combined Data'!BH3</f>
        <v/>
      </c>
      <c r="BI3" s="2" t="str">
        <f>'All Combined Data'!BI3</f>
        <v/>
      </c>
      <c r="BJ3" s="2" t="str">
        <f>'All Combined Data'!BJ3</f>
        <v/>
      </c>
      <c r="BK3" s="2">
        <f>Combined_data[[#This Row],[Quantity]]*Combined_data[[#This Row],[UnitPrice]]</f>
        <v>120500</v>
      </c>
      <c r="BL3" s="2">
        <f>Combined_data[[#This Row],[TotalAmount]]*(100-Combined_data[[#This Row],[DiscountApplied]])/100</f>
        <v>86760</v>
      </c>
      <c r="BM3" s="2">
        <f>Combined_data[[#This Row],[Revenue]]-Combined_data[[#This Row],[Final Amount]]</f>
        <v>33740</v>
      </c>
    </row>
    <row r="4" spans="1:65" x14ac:dyDescent="0.3">
      <c r="A4" s="2" t="str">
        <f>'All Combined Data'!A4</f>
        <v>O1003</v>
      </c>
      <c r="B4" s="2" t="str">
        <f>'All Combined Data'!B4</f>
        <v>C062</v>
      </c>
      <c r="C4" s="2" t="str">
        <f>'All Combined Data'!C4</f>
        <v>P132</v>
      </c>
      <c r="D4" s="2">
        <f>'All Combined Data'!D4</f>
        <v>45697</v>
      </c>
      <c r="E4" s="2">
        <f>'All Combined Data'!E4</f>
        <v>4</v>
      </c>
      <c r="F4" s="2">
        <f>'All Combined Data'!F4</f>
        <v>89335</v>
      </c>
      <c r="G4" s="2">
        <f>'All Combined Data'!G4</f>
        <v>268005</v>
      </c>
      <c r="H4" s="2">
        <f>'All Combined Data'!H4</f>
        <v>29</v>
      </c>
      <c r="I4" s="2" t="str">
        <f>'All Combined Data'!I4</f>
        <v>Net Banking</v>
      </c>
      <c r="J4" s="2" t="str">
        <f>'All Combined Data'!J4</f>
        <v>Delivered</v>
      </c>
      <c r="K4" s="2">
        <f>'All Combined Data'!K4</f>
        <v>45862</v>
      </c>
      <c r="L4" s="2" t="str">
        <f>'All Combined Data'!L4</f>
        <v>Yes</v>
      </c>
      <c r="M4" s="2">
        <f>'All Combined Data'!M4</f>
        <v>80</v>
      </c>
      <c r="N4" s="2" t="str">
        <f>'All Combined Data'!N4</f>
        <v>No</v>
      </c>
      <c r="O4" s="2" t="str">
        <f>'All Combined Data'!O4</f>
        <v>No</v>
      </c>
      <c r="P4" s="2" t="str">
        <f>'All Combined Data'!P4</f>
        <v>C062</v>
      </c>
      <c r="Q4" s="2" t="str">
        <f>'All Combined Data'!Q4</f>
        <v>Udarsh Bala</v>
      </c>
      <c r="R4" s="2" t="str">
        <f>'All Combined Data'!R4</f>
        <v>hardik52@example.org</v>
      </c>
      <c r="S4" s="2">
        <f>'All Combined Data'!S4</f>
        <v>914727790104</v>
      </c>
      <c r="T4" s="2" t="str">
        <f>'All Combined Data'!T4</f>
        <v>Kolkata</v>
      </c>
      <c r="U4" s="2" t="str">
        <f>'All Combined Data'!U4</f>
        <v>West Bengal</v>
      </c>
      <c r="V4" s="2">
        <f>'All Combined Data'!V4</f>
        <v>289861</v>
      </c>
      <c r="W4" s="2" t="str">
        <f>'All Combined Data'!W4</f>
        <v>Female</v>
      </c>
      <c r="X4" s="2">
        <f>'All Combined Data'!X4</f>
        <v>28908</v>
      </c>
      <c r="Y4" s="2">
        <f>'All Combined Data'!Y4</f>
        <v>44766</v>
      </c>
      <c r="Z4" s="2" t="str">
        <f>'All Combined Data'!Z4</f>
        <v>Electronics</v>
      </c>
      <c r="AA4" s="2">
        <f>'All Combined Data'!AA4</f>
        <v>5020</v>
      </c>
      <c r="AB4" s="2" t="str">
        <f>'All Combined Data'!AB4</f>
        <v>Married</v>
      </c>
      <c r="AC4" s="2" t="str">
        <f>'All Combined Data'!AC4</f>
        <v>Business</v>
      </c>
      <c r="AD4" s="2">
        <f>'All Combined Data'!AD4</f>
        <v>884055</v>
      </c>
      <c r="AE4" s="2" t="str">
        <f>'All Combined Data'!AE4</f>
        <v>P132</v>
      </c>
      <c r="AF4" s="2" t="str">
        <f>'All Combined Data'!AF4</f>
        <v>Ea Rice</v>
      </c>
      <c r="AG4" s="2" t="str">
        <f>'All Combined Data'!AG4</f>
        <v>Home Appliance</v>
      </c>
      <c r="AH4" s="2" t="str">
        <f>'All Combined Data'!AH4</f>
        <v>Cotton</v>
      </c>
      <c r="AI4" s="2" t="str">
        <f>'All Combined Data'!AI4</f>
        <v>Sankaran, Randhawa and Balakrishnan</v>
      </c>
      <c r="AJ4" s="2">
        <f>'All Combined Data'!AJ4</f>
        <v>89335</v>
      </c>
      <c r="AK4" s="2">
        <f>'All Combined Data'!AK4</f>
        <v>29</v>
      </c>
      <c r="AL4" s="2">
        <f>'All Combined Data'!AL4</f>
        <v>738</v>
      </c>
      <c r="AM4" s="2">
        <f>'All Combined Data'!AM4</f>
        <v>12</v>
      </c>
      <c r="AN4" s="2" t="str">
        <f>'All Combined Data'!AN4</f>
        <v>India</v>
      </c>
      <c r="AO4" s="2" t="str">
        <f>'All Combined Data'!AO4</f>
        <v>Yes</v>
      </c>
      <c r="AP4" s="2">
        <f>'All Combined Data'!AP4</f>
        <v>3.3</v>
      </c>
      <c r="AQ4" s="2">
        <f>'All Combined Data'!AQ4</f>
        <v>45712</v>
      </c>
      <c r="AR4" s="2" t="str">
        <f>'All Combined Data'!AR4</f>
        <v>No</v>
      </c>
      <c r="AS4" s="2">
        <f>'All Combined Data'!AS4</f>
        <v>1547</v>
      </c>
      <c r="AT4" s="2">
        <f>'All Combined Data'!AT4</f>
        <v>40</v>
      </c>
      <c r="AU4" s="2">
        <f>'All Combined Data'!AU4</f>
        <v>40</v>
      </c>
      <c r="AV4" s="2" t="str">
        <f>'All Combined Data'!AV4</f>
        <v>S040</v>
      </c>
      <c r="AW4" s="2" t="str">
        <f>'All Combined Data'!AW4</f>
        <v>Sarin, Malhotra and Parsa Mart</v>
      </c>
      <c r="AX4" s="2" t="str">
        <f>'All Combined Data'!AX4</f>
        <v>Lucknow</v>
      </c>
      <c r="AY4" s="2" t="str">
        <f>'All Combined Data'!AY4</f>
        <v>Uttar Pradesh</v>
      </c>
      <c r="AZ4" s="2">
        <f>'All Combined Data'!AZ4</f>
        <v>577754</v>
      </c>
      <c r="BA4" s="2" t="str">
        <f>'All Combined Data'!BA4</f>
        <v>Ikbal Gill</v>
      </c>
      <c r="BB4" s="2">
        <f>'All Combined Data'!BB4</f>
        <v>2005</v>
      </c>
      <c r="BC4" s="2">
        <f>'All Combined Data'!BC4</f>
        <v>52</v>
      </c>
      <c r="BD4" s="2">
        <f>'All Combined Data'!BD4</f>
        <v>6154</v>
      </c>
      <c r="BE4" s="2">
        <f>'All Combined Data'!BE4</f>
        <v>3.5</v>
      </c>
      <c r="BF4" s="2" t="str">
        <f>'All Combined Data'!BF4</f>
        <v>Yes</v>
      </c>
      <c r="BG4" s="2">
        <f>'All Combined Data'!BG4</f>
        <v>1444</v>
      </c>
      <c r="BH4" s="2" t="str">
        <f>'All Combined Data'!BH4</f>
        <v>Retail</v>
      </c>
      <c r="BI4" s="2">
        <f>'All Combined Data'!BI4</f>
        <v>9142834110</v>
      </c>
      <c r="BJ4" s="2" t="str">
        <f>'All Combined Data'!BJ4</f>
        <v>ravelsimon@lad.net</v>
      </c>
      <c r="BK4" s="2">
        <f>Combined_data[[#This Row],[Quantity]]*Combined_data[[#This Row],[UnitPrice]]</f>
        <v>357340</v>
      </c>
      <c r="BL4" s="2">
        <f>Combined_data[[#This Row],[TotalAmount]]*(100-Combined_data[[#This Row],[DiscountApplied]])/100</f>
        <v>190283.55</v>
      </c>
      <c r="BM4" s="2">
        <f>Combined_data[[#This Row],[Revenue]]-Combined_data[[#This Row],[Final Amount]]</f>
        <v>167056.45000000001</v>
      </c>
    </row>
    <row r="5" spans="1:65" x14ac:dyDescent="0.3">
      <c r="A5" s="2" t="str">
        <f>'All Combined Data'!A5</f>
        <v>O1004</v>
      </c>
      <c r="B5" s="2" t="str">
        <f>'All Combined Data'!B5</f>
        <v>C062</v>
      </c>
      <c r="C5" s="2" t="str">
        <f>'All Combined Data'!C5</f>
        <v>P160</v>
      </c>
      <c r="D5" s="2">
        <f>'All Combined Data'!D5</f>
        <v>45640</v>
      </c>
      <c r="E5" s="2">
        <f>'All Combined Data'!E5</f>
        <v>2</v>
      </c>
      <c r="F5" s="2">
        <f>'All Combined Data'!F5</f>
        <v>90888</v>
      </c>
      <c r="G5" s="2">
        <f>'All Combined Data'!G5</f>
        <v>272664</v>
      </c>
      <c r="H5" s="2">
        <f>'All Combined Data'!H5</f>
        <v>16</v>
      </c>
      <c r="I5" s="2" t="str">
        <f>'All Combined Data'!I5</f>
        <v>Cash on Delivery</v>
      </c>
      <c r="J5" s="2" t="str">
        <f>'All Combined Data'!J5</f>
        <v>Shipped</v>
      </c>
      <c r="K5" s="2">
        <f>'All Combined Data'!K5</f>
        <v>45869</v>
      </c>
      <c r="L5" s="2" t="str">
        <f>'All Combined Data'!L5</f>
        <v>No</v>
      </c>
      <c r="M5" s="2">
        <f>'All Combined Data'!M5</f>
        <v>441</v>
      </c>
      <c r="N5" s="2" t="str">
        <f>'All Combined Data'!N5</f>
        <v>No</v>
      </c>
      <c r="O5" s="2" t="str">
        <f>'All Combined Data'!O5</f>
        <v>No</v>
      </c>
      <c r="P5" s="2" t="str">
        <f>'All Combined Data'!P5</f>
        <v>C062</v>
      </c>
      <c r="Q5" s="2" t="str">
        <f>'All Combined Data'!Q5</f>
        <v>Udarsh Bala</v>
      </c>
      <c r="R5" s="2" t="str">
        <f>'All Combined Data'!R5</f>
        <v>hardik52@example.org</v>
      </c>
      <c r="S5" s="2">
        <f>'All Combined Data'!S5</f>
        <v>914727790104</v>
      </c>
      <c r="T5" s="2" t="str">
        <f>'All Combined Data'!T5</f>
        <v>Kolkata</v>
      </c>
      <c r="U5" s="2" t="str">
        <f>'All Combined Data'!U5</f>
        <v>West Bengal</v>
      </c>
      <c r="V5" s="2">
        <f>'All Combined Data'!V5</f>
        <v>289861</v>
      </c>
      <c r="W5" s="2" t="str">
        <f>'All Combined Data'!W5</f>
        <v>Female</v>
      </c>
      <c r="X5" s="2">
        <f>'All Combined Data'!X5</f>
        <v>28908</v>
      </c>
      <c r="Y5" s="2">
        <f>'All Combined Data'!Y5</f>
        <v>44766</v>
      </c>
      <c r="Z5" s="2" t="str">
        <f>'All Combined Data'!Z5</f>
        <v>Electronics</v>
      </c>
      <c r="AA5" s="2">
        <f>'All Combined Data'!AA5</f>
        <v>5020</v>
      </c>
      <c r="AB5" s="2" t="str">
        <f>'All Combined Data'!AB5</f>
        <v>Married</v>
      </c>
      <c r="AC5" s="2" t="str">
        <f>'All Combined Data'!AC5</f>
        <v>Business</v>
      </c>
      <c r="AD5" s="2">
        <f>'All Combined Data'!AD5</f>
        <v>884055</v>
      </c>
      <c r="AE5" s="2" t="str">
        <f>'All Combined Data'!AE5</f>
        <v>P160</v>
      </c>
      <c r="AF5" s="2" t="str">
        <f>'All Combined Data'!AF5</f>
        <v>Voluptatibus Rice</v>
      </c>
      <c r="AG5" s="2" t="str">
        <f>'All Combined Data'!AG5</f>
        <v>Home Appliance</v>
      </c>
      <c r="AH5" s="2" t="str">
        <f>'All Combined Data'!AH5</f>
        <v>Android</v>
      </c>
      <c r="AI5" s="2" t="str">
        <f>'All Combined Data'!AI5</f>
        <v>Mann-Loke</v>
      </c>
      <c r="AJ5" s="2">
        <f>'All Combined Data'!AJ5</f>
        <v>90888</v>
      </c>
      <c r="AK5" s="2">
        <f>'All Combined Data'!AK5</f>
        <v>16</v>
      </c>
      <c r="AL5" s="2">
        <f>'All Combined Data'!AL5</f>
        <v>90</v>
      </c>
      <c r="AM5" s="2">
        <f>'All Combined Data'!AM5</f>
        <v>36</v>
      </c>
      <c r="AN5" s="2" t="str">
        <f>'All Combined Data'!AN5</f>
        <v>India</v>
      </c>
      <c r="AO5" s="2" t="str">
        <f>'All Combined Data'!AO5</f>
        <v>Yes</v>
      </c>
      <c r="AP5" s="2">
        <f>'All Combined Data'!AP5</f>
        <v>3.6</v>
      </c>
      <c r="AQ5" s="2">
        <f>'All Combined Data'!AQ5</f>
        <v>45558</v>
      </c>
      <c r="AR5" s="2" t="str">
        <f>'All Combined Data'!AR5</f>
        <v>No</v>
      </c>
      <c r="AS5" s="2">
        <f>'All Combined Data'!AS5</f>
        <v>9585</v>
      </c>
      <c r="AT5" s="2">
        <f>'All Combined Data'!AT5</f>
        <v>39</v>
      </c>
      <c r="AU5" s="2">
        <f>'All Combined Data'!AU5</f>
        <v>39</v>
      </c>
      <c r="AV5" s="2" t="str">
        <f>'All Combined Data'!AV5</f>
        <v>S039</v>
      </c>
      <c r="AW5" s="2" t="str">
        <f>'All Combined Data'!AW5</f>
        <v>Bhavsar, Krishna and Chaudhari Mart</v>
      </c>
      <c r="AX5" s="2" t="str">
        <f>'All Combined Data'!AX5</f>
        <v>Lucknow</v>
      </c>
      <c r="AY5" s="2" t="str">
        <f>'All Combined Data'!AY5</f>
        <v>Uttar Pradesh</v>
      </c>
      <c r="AZ5" s="2">
        <f>'All Combined Data'!AZ5</f>
        <v>975523</v>
      </c>
      <c r="BA5" s="2" t="str">
        <f>'All Combined Data'!BA5</f>
        <v>Bhavani Boase</v>
      </c>
      <c r="BB5" s="2">
        <f>'All Combined Data'!BB5</f>
        <v>2020</v>
      </c>
      <c r="BC5" s="2">
        <f>'All Combined Data'!BC5</f>
        <v>14</v>
      </c>
      <c r="BD5" s="2">
        <f>'All Combined Data'!BD5</f>
        <v>17257</v>
      </c>
      <c r="BE5" s="2">
        <f>'All Combined Data'!BE5</f>
        <v>3.9</v>
      </c>
      <c r="BF5" s="2" t="str">
        <f>'All Combined Data'!BF5</f>
        <v>No</v>
      </c>
      <c r="BG5" s="2">
        <f>'All Combined Data'!BG5</f>
        <v>954</v>
      </c>
      <c r="BH5" s="2" t="str">
        <f>'All Combined Data'!BH5</f>
        <v>Franchise</v>
      </c>
      <c r="BI5" s="2">
        <f>'All Combined Data'!BI5</f>
        <v>915775949299</v>
      </c>
      <c r="BJ5" s="2" t="str">
        <f>'All Combined Data'!BJ5</f>
        <v>diya62@munshi.com</v>
      </c>
      <c r="BK5" s="2">
        <f>Combined_data[[#This Row],[Quantity]]*Combined_data[[#This Row],[UnitPrice]]</f>
        <v>181776</v>
      </c>
      <c r="BL5" s="2">
        <f>Combined_data[[#This Row],[TotalAmount]]*(100-Combined_data[[#This Row],[DiscountApplied]])/100</f>
        <v>229037.76</v>
      </c>
      <c r="BM5" s="2">
        <f>Combined_data[[#This Row],[Revenue]]-Combined_data[[#This Row],[Final Amount]]</f>
        <v>-47261.760000000009</v>
      </c>
    </row>
    <row r="6" spans="1:65" x14ac:dyDescent="0.3">
      <c r="A6" s="2" t="str">
        <f>'All Combined Data'!A6</f>
        <v>O1005</v>
      </c>
      <c r="B6" s="2" t="str">
        <f>'All Combined Data'!B6</f>
        <v>C052</v>
      </c>
      <c r="C6" s="2" t="str">
        <f>'All Combined Data'!C6</f>
        <v>P117</v>
      </c>
      <c r="D6" s="2">
        <f>'All Combined Data'!D6</f>
        <v>45735</v>
      </c>
      <c r="E6" s="2">
        <f>'All Combined Data'!E6</f>
        <v>3</v>
      </c>
      <c r="F6" s="2">
        <f>'All Combined Data'!F6</f>
        <v>72884</v>
      </c>
      <c r="G6" s="2">
        <f>'All Combined Data'!G6</f>
        <v>364420</v>
      </c>
      <c r="H6" s="2">
        <f>'All Combined Data'!H6</f>
        <v>18</v>
      </c>
      <c r="I6" s="2" t="str">
        <f>'All Combined Data'!I6</f>
        <v>Cash on Delivery</v>
      </c>
      <c r="J6" s="2" t="str">
        <f>'All Combined Data'!J6</f>
        <v>Delivered</v>
      </c>
      <c r="K6" s="2">
        <f>'All Combined Data'!K6</f>
        <v>45856</v>
      </c>
      <c r="L6" s="2" t="str">
        <f>'All Combined Data'!L6</f>
        <v>No</v>
      </c>
      <c r="M6" s="2">
        <f>'All Combined Data'!M6</f>
        <v>123</v>
      </c>
      <c r="N6" s="2" t="str">
        <f>'All Combined Data'!N6</f>
        <v>No</v>
      </c>
      <c r="O6" s="2" t="str">
        <f>'All Combined Data'!O6</f>
        <v>Yes</v>
      </c>
      <c r="P6" s="2" t="str">
        <f>'All Combined Data'!P6</f>
        <v>C052</v>
      </c>
      <c r="Q6" s="2" t="str">
        <f>'All Combined Data'!Q6</f>
        <v>Vedika Sathe</v>
      </c>
      <c r="R6" s="2" t="str">
        <f>'All Combined Data'!R6</f>
        <v>nmahajan@example.net</v>
      </c>
      <c r="S6" s="2">
        <f>'All Combined Data'!S6</f>
        <v>915614978403</v>
      </c>
      <c r="T6" s="2" t="str">
        <f>'All Combined Data'!T6</f>
        <v>Kolkata</v>
      </c>
      <c r="U6" s="2" t="str">
        <f>'All Combined Data'!U6</f>
        <v>West Bengal</v>
      </c>
      <c r="V6" s="2">
        <f>'All Combined Data'!V6</f>
        <v>900343</v>
      </c>
      <c r="W6" s="2" t="str">
        <f>'All Combined Data'!W6</f>
        <v>Male</v>
      </c>
      <c r="X6" s="2">
        <f>'All Combined Data'!X6</f>
        <v>25158</v>
      </c>
      <c r="Y6" s="2">
        <f>'All Combined Data'!Y6</f>
        <v>44821</v>
      </c>
      <c r="Z6" s="2" t="str">
        <f>'All Combined Data'!Z6</f>
        <v>Fashion</v>
      </c>
      <c r="AA6" s="2">
        <f>'All Combined Data'!AA6</f>
        <v>3541</v>
      </c>
      <c r="AB6" s="2" t="str">
        <f>'All Combined Data'!AB6</f>
        <v>Single</v>
      </c>
      <c r="AC6" s="2" t="str">
        <f>'All Combined Data'!AC6</f>
        <v>Engineer</v>
      </c>
      <c r="AD6" s="2">
        <f>'All Combined Data'!AD6</f>
        <v>941717</v>
      </c>
      <c r="AE6" s="2" t="str">
        <f>'All Combined Data'!AE6</f>
        <v>P117</v>
      </c>
      <c r="AF6" s="2" t="str">
        <f>'All Combined Data'!AF6</f>
        <v>Quidem Rice</v>
      </c>
      <c r="AG6" s="2" t="str">
        <f>'All Combined Data'!AG6</f>
        <v>Fashion</v>
      </c>
      <c r="AH6" s="2" t="str">
        <f>'All Combined Data'!AH6</f>
        <v>LED</v>
      </c>
      <c r="AI6" s="2" t="str">
        <f>'All Combined Data'!AI6</f>
        <v>Chada, Chopra and Kothari</v>
      </c>
      <c r="AJ6" s="2">
        <f>'All Combined Data'!AJ6</f>
        <v>72884</v>
      </c>
      <c r="AK6" s="2">
        <f>'All Combined Data'!AK6</f>
        <v>18</v>
      </c>
      <c r="AL6" s="2">
        <f>'All Combined Data'!AL6</f>
        <v>95</v>
      </c>
      <c r="AM6" s="2">
        <f>'All Combined Data'!AM6</f>
        <v>12</v>
      </c>
      <c r="AN6" s="2" t="str">
        <f>'All Combined Data'!AN6</f>
        <v>India</v>
      </c>
      <c r="AO6" s="2" t="str">
        <f>'All Combined Data'!AO6</f>
        <v>No</v>
      </c>
      <c r="AP6" s="2">
        <f>'All Combined Data'!AP6</f>
        <v>4.9000000000000004</v>
      </c>
      <c r="AQ6" s="2">
        <f>'All Combined Data'!AQ6</f>
        <v>45780</v>
      </c>
      <c r="AR6" s="2" t="str">
        <f>'All Combined Data'!AR6</f>
        <v>Yes</v>
      </c>
      <c r="AS6" s="2">
        <f>'All Combined Data'!AS6</f>
        <v>9166</v>
      </c>
      <c r="AT6" s="2">
        <f>'All Combined Data'!AT6</f>
        <v>195</v>
      </c>
      <c r="AU6" s="2">
        <f>'All Combined Data'!AU6</f>
        <v>195</v>
      </c>
      <c r="AV6" s="2" t="str">
        <f>'All Combined Data'!AV6</f>
        <v/>
      </c>
      <c r="AW6" s="2" t="str">
        <f>'All Combined Data'!AW6</f>
        <v/>
      </c>
      <c r="AX6" s="2" t="str">
        <f>'All Combined Data'!AX6</f>
        <v/>
      </c>
      <c r="AY6" s="2" t="str">
        <f>'All Combined Data'!AY6</f>
        <v/>
      </c>
      <c r="AZ6" s="2" t="str">
        <f>'All Combined Data'!AZ6</f>
        <v/>
      </c>
      <c r="BA6" s="2" t="str">
        <f>'All Combined Data'!BA6</f>
        <v/>
      </c>
      <c r="BB6" s="2" t="str">
        <f>'All Combined Data'!BB6</f>
        <v/>
      </c>
      <c r="BC6" s="2" t="str">
        <f>'All Combined Data'!BC6</f>
        <v/>
      </c>
      <c r="BD6" s="2" t="str">
        <f>'All Combined Data'!BD6</f>
        <v/>
      </c>
      <c r="BE6" s="2" t="str">
        <f>'All Combined Data'!BE6</f>
        <v/>
      </c>
      <c r="BF6" s="2" t="str">
        <f>'All Combined Data'!BF6</f>
        <v/>
      </c>
      <c r="BG6" s="2" t="str">
        <f>'All Combined Data'!BG6</f>
        <v/>
      </c>
      <c r="BH6" s="2" t="str">
        <f>'All Combined Data'!BH6</f>
        <v/>
      </c>
      <c r="BI6" s="2" t="str">
        <f>'All Combined Data'!BI6</f>
        <v/>
      </c>
      <c r="BJ6" s="2" t="str">
        <f>'All Combined Data'!BJ6</f>
        <v/>
      </c>
      <c r="BK6" s="2">
        <f>Combined_data[[#This Row],[Quantity]]*Combined_data[[#This Row],[UnitPrice]]</f>
        <v>218652</v>
      </c>
      <c r="BL6" s="2">
        <f>Combined_data[[#This Row],[TotalAmount]]*(100-Combined_data[[#This Row],[DiscountApplied]])/100</f>
        <v>298824.40000000002</v>
      </c>
      <c r="BM6" s="2">
        <f>Combined_data[[#This Row],[Revenue]]-Combined_data[[#This Row],[Final Amount]]</f>
        <v>-80172.400000000023</v>
      </c>
    </row>
    <row r="7" spans="1:65" x14ac:dyDescent="0.3">
      <c r="A7" s="2" t="str">
        <f>'All Combined Data'!A7</f>
        <v>O1006</v>
      </c>
      <c r="B7" s="2" t="str">
        <f>'All Combined Data'!B7</f>
        <v>C035</v>
      </c>
      <c r="C7" s="2" t="str">
        <f>'All Combined Data'!C7</f>
        <v>P158</v>
      </c>
      <c r="D7" s="2">
        <f>'All Combined Data'!D7</f>
        <v>45609</v>
      </c>
      <c r="E7" s="2">
        <f>'All Combined Data'!E7</f>
        <v>2</v>
      </c>
      <c r="F7" s="2">
        <f>'All Combined Data'!F7</f>
        <v>92731</v>
      </c>
      <c r="G7" s="2">
        <f>'All Combined Data'!G7</f>
        <v>185462</v>
      </c>
      <c r="H7" s="2">
        <f>'All Combined Data'!H7</f>
        <v>12</v>
      </c>
      <c r="I7" s="2" t="str">
        <f>'All Combined Data'!I7</f>
        <v>Credit Card</v>
      </c>
      <c r="J7" s="2" t="str">
        <f>'All Combined Data'!J7</f>
        <v>Delivered</v>
      </c>
      <c r="K7" s="2">
        <f>'All Combined Data'!K7</f>
        <v>45865</v>
      </c>
      <c r="L7" s="2" t="str">
        <f>'All Combined Data'!L7</f>
        <v>No</v>
      </c>
      <c r="M7" s="2">
        <f>'All Combined Data'!M7</f>
        <v>484</v>
      </c>
      <c r="N7" s="2" t="str">
        <f>'All Combined Data'!N7</f>
        <v>No</v>
      </c>
      <c r="O7" s="2" t="str">
        <f>'All Combined Data'!O7</f>
        <v>No</v>
      </c>
      <c r="P7" s="2" t="str">
        <f>'All Combined Data'!P7</f>
        <v>C035</v>
      </c>
      <c r="Q7" s="2" t="str">
        <f>'All Combined Data'!Q7</f>
        <v>Raksha Sundaram</v>
      </c>
      <c r="R7" s="2" t="str">
        <f>'All Combined Data'!R7</f>
        <v>balakrishnanwriddhish@example.net</v>
      </c>
      <c r="S7" s="2">
        <f>'All Combined Data'!S7</f>
        <v>914808613171</v>
      </c>
      <c r="T7" s="2" t="str">
        <f>'All Combined Data'!T7</f>
        <v>Ahmedabad</v>
      </c>
      <c r="U7" s="2" t="str">
        <f>'All Combined Data'!U7</f>
        <v>Gujarat</v>
      </c>
      <c r="V7" s="2">
        <f>'All Combined Data'!V7</f>
        <v>748467</v>
      </c>
      <c r="W7" s="2" t="str">
        <f>'All Combined Data'!W7</f>
        <v>Male</v>
      </c>
      <c r="X7" s="2">
        <f>'All Combined Data'!X7</f>
        <v>33485</v>
      </c>
      <c r="Y7" s="2">
        <f>'All Combined Data'!Y7</f>
        <v>44785</v>
      </c>
      <c r="Z7" s="2" t="str">
        <f>'All Combined Data'!Z7</f>
        <v>Grocery</v>
      </c>
      <c r="AA7" s="2">
        <f>'All Combined Data'!AA7</f>
        <v>1060</v>
      </c>
      <c r="AB7" s="2" t="str">
        <f>'All Combined Data'!AB7</f>
        <v>Single</v>
      </c>
      <c r="AC7" s="2" t="str">
        <f>'All Combined Data'!AC7</f>
        <v>Business</v>
      </c>
      <c r="AD7" s="2">
        <f>'All Combined Data'!AD7</f>
        <v>204520</v>
      </c>
      <c r="AE7" s="2" t="str">
        <f>'All Combined Data'!AE7</f>
        <v>P158</v>
      </c>
      <c r="AF7" s="2" t="str">
        <f>'All Combined Data'!AF7</f>
        <v>Deserunt Washing Machine</v>
      </c>
      <c r="AG7" s="2" t="str">
        <f>'All Combined Data'!AG7</f>
        <v>Home Appliance</v>
      </c>
      <c r="AH7" s="2" t="str">
        <f>'All Combined Data'!AH7</f>
        <v>Organic</v>
      </c>
      <c r="AI7" s="2" t="str">
        <f>'All Combined Data'!AI7</f>
        <v>Jhaveri Inc</v>
      </c>
      <c r="AJ7" s="2">
        <f>'All Combined Data'!AJ7</f>
        <v>92731</v>
      </c>
      <c r="AK7" s="2">
        <f>'All Combined Data'!AK7</f>
        <v>12</v>
      </c>
      <c r="AL7" s="2">
        <f>'All Combined Data'!AL7</f>
        <v>512</v>
      </c>
      <c r="AM7" s="2">
        <f>'All Combined Data'!AM7</f>
        <v>24</v>
      </c>
      <c r="AN7" s="2" t="str">
        <f>'All Combined Data'!AN7</f>
        <v>India</v>
      </c>
      <c r="AO7" s="2" t="str">
        <f>'All Combined Data'!AO7</f>
        <v>No</v>
      </c>
      <c r="AP7" s="2">
        <f>'All Combined Data'!AP7</f>
        <v>4.7</v>
      </c>
      <c r="AQ7" s="2">
        <f>'All Combined Data'!AQ7</f>
        <v>45644</v>
      </c>
      <c r="AR7" s="2" t="str">
        <f>'All Combined Data'!AR7</f>
        <v>Yes</v>
      </c>
      <c r="AS7" s="2">
        <f>'All Combined Data'!AS7</f>
        <v>8148</v>
      </c>
      <c r="AT7" s="2">
        <f>'All Combined Data'!AT7</f>
        <v>121</v>
      </c>
      <c r="AU7" s="2">
        <f>'All Combined Data'!AU7</f>
        <v>121</v>
      </c>
      <c r="AV7" s="2" t="str">
        <f>'All Combined Data'!AV7</f>
        <v/>
      </c>
      <c r="AW7" s="2" t="str">
        <f>'All Combined Data'!AW7</f>
        <v/>
      </c>
      <c r="AX7" s="2" t="str">
        <f>'All Combined Data'!AX7</f>
        <v/>
      </c>
      <c r="AY7" s="2" t="str">
        <f>'All Combined Data'!AY7</f>
        <v/>
      </c>
      <c r="AZ7" s="2" t="str">
        <f>'All Combined Data'!AZ7</f>
        <v/>
      </c>
      <c r="BA7" s="2" t="str">
        <f>'All Combined Data'!BA7</f>
        <v/>
      </c>
      <c r="BB7" s="2" t="str">
        <f>'All Combined Data'!BB7</f>
        <v/>
      </c>
      <c r="BC7" s="2" t="str">
        <f>'All Combined Data'!BC7</f>
        <v/>
      </c>
      <c r="BD7" s="2" t="str">
        <f>'All Combined Data'!BD7</f>
        <v/>
      </c>
      <c r="BE7" s="2" t="str">
        <f>'All Combined Data'!BE7</f>
        <v/>
      </c>
      <c r="BF7" s="2" t="str">
        <f>'All Combined Data'!BF7</f>
        <v/>
      </c>
      <c r="BG7" s="2" t="str">
        <f>'All Combined Data'!BG7</f>
        <v/>
      </c>
      <c r="BH7" s="2" t="str">
        <f>'All Combined Data'!BH7</f>
        <v/>
      </c>
      <c r="BI7" s="2" t="str">
        <f>'All Combined Data'!BI7</f>
        <v/>
      </c>
      <c r="BJ7" s="2" t="str">
        <f>'All Combined Data'!BJ7</f>
        <v/>
      </c>
      <c r="BK7" s="2">
        <f>Combined_data[[#This Row],[Quantity]]*Combined_data[[#This Row],[UnitPrice]]</f>
        <v>185462</v>
      </c>
      <c r="BL7" s="2">
        <f>Combined_data[[#This Row],[TotalAmount]]*(100-Combined_data[[#This Row],[DiscountApplied]])/100</f>
        <v>163206.56</v>
      </c>
      <c r="BM7" s="2">
        <f>Combined_data[[#This Row],[Revenue]]-Combined_data[[#This Row],[Final Amount]]</f>
        <v>22255.440000000002</v>
      </c>
    </row>
    <row r="8" spans="1:65" x14ac:dyDescent="0.3">
      <c r="A8" s="2" t="str">
        <f>'All Combined Data'!A8</f>
        <v>O1007</v>
      </c>
      <c r="B8" s="2" t="str">
        <f>'All Combined Data'!B8</f>
        <v>C032</v>
      </c>
      <c r="C8" s="2" t="str">
        <f>'All Combined Data'!C8</f>
        <v>P121</v>
      </c>
      <c r="D8" s="2">
        <f>'All Combined Data'!D8</f>
        <v>45772</v>
      </c>
      <c r="E8" s="2">
        <f>'All Combined Data'!E8</f>
        <v>3</v>
      </c>
      <c r="F8" s="2">
        <f>'All Combined Data'!F8</f>
        <v>25227</v>
      </c>
      <c r="G8" s="2">
        <f>'All Combined Data'!G8</f>
        <v>126135</v>
      </c>
      <c r="H8" s="2">
        <f>'All Combined Data'!H8</f>
        <v>27</v>
      </c>
      <c r="I8" s="2" t="str">
        <f>'All Combined Data'!I8</f>
        <v>UPI</v>
      </c>
      <c r="J8" s="2" t="str">
        <f>'All Combined Data'!J8</f>
        <v>Shipped</v>
      </c>
      <c r="K8" s="2">
        <f>'All Combined Data'!K8</f>
        <v>45860</v>
      </c>
      <c r="L8" s="2" t="str">
        <f>'All Combined Data'!L8</f>
        <v>Yes</v>
      </c>
      <c r="M8" s="2">
        <f>'All Combined Data'!M8</f>
        <v>255</v>
      </c>
      <c r="N8" s="2" t="str">
        <f>'All Combined Data'!N8</f>
        <v>No</v>
      </c>
      <c r="O8" s="2" t="str">
        <f>'All Combined Data'!O8</f>
        <v>No</v>
      </c>
      <c r="P8" s="2" t="str">
        <f>'All Combined Data'!P8</f>
        <v>C032</v>
      </c>
      <c r="Q8" s="2" t="str">
        <f>'All Combined Data'!Q8</f>
        <v>Amaira Dhar</v>
      </c>
      <c r="R8" s="2" t="str">
        <f>'All Combined Data'!R8</f>
        <v>bhasinnoah@example.com</v>
      </c>
      <c r="S8" s="2">
        <f>'All Combined Data'!S8</f>
        <v>9471746488</v>
      </c>
      <c r="T8" s="2" t="str">
        <f>'All Combined Data'!T8</f>
        <v>Hyderabad</v>
      </c>
      <c r="U8" s="2" t="str">
        <f>'All Combined Data'!U8</f>
        <v>Telangana</v>
      </c>
      <c r="V8" s="2">
        <f>'All Combined Data'!V8</f>
        <v>719065</v>
      </c>
      <c r="W8" s="2" t="str">
        <f>'All Combined Data'!W8</f>
        <v>Female</v>
      </c>
      <c r="X8" s="2">
        <f>'All Combined Data'!X8</f>
        <v>36753</v>
      </c>
      <c r="Y8" s="2">
        <f>'All Combined Data'!Y8</f>
        <v>44805</v>
      </c>
      <c r="Z8" s="2" t="str">
        <f>'All Combined Data'!Z8</f>
        <v>Home Appliance</v>
      </c>
      <c r="AA8" s="2">
        <f>'All Combined Data'!AA8</f>
        <v>7012</v>
      </c>
      <c r="AB8" s="2" t="str">
        <f>'All Combined Data'!AB8</f>
        <v>Single</v>
      </c>
      <c r="AC8" s="2" t="str">
        <f>'All Combined Data'!AC8</f>
        <v>Teacher</v>
      </c>
      <c r="AD8" s="2">
        <f>'All Combined Data'!AD8</f>
        <v>1170201</v>
      </c>
      <c r="AE8" s="2" t="str">
        <f>'All Combined Data'!AE8</f>
        <v>P121</v>
      </c>
      <c r="AF8" s="2" t="str">
        <f>'All Combined Data'!AF8</f>
        <v>Quas Washing Machine</v>
      </c>
      <c r="AG8" s="2" t="str">
        <f>'All Combined Data'!AG8</f>
        <v>Grocery</v>
      </c>
      <c r="AH8" s="2" t="str">
        <f>'All Combined Data'!AH8</f>
        <v>Cotton</v>
      </c>
      <c r="AI8" s="2" t="str">
        <f>'All Combined Data'!AI8</f>
        <v>Kant, Sehgal and Prasad</v>
      </c>
      <c r="AJ8" s="2">
        <f>'All Combined Data'!AJ8</f>
        <v>25227</v>
      </c>
      <c r="AK8" s="2">
        <f>'All Combined Data'!AK8</f>
        <v>27</v>
      </c>
      <c r="AL8" s="2">
        <f>'All Combined Data'!AL8</f>
        <v>244</v>
      </c>
      <c r="AM8" s="2">
        <f>'All Combined Data'!AM8</f>
        <v>36</v>
      </c>
      <c r="AN8" s="2" t="str">
        <f>'All Combined Data'!AN8</f>
        <v>China</v>
      </c>
      <c r="AO8" s="2" t="str">
        <f>'All Combined Data'!AO8</f>
        <v>No</v>
      </c>
      <c r="AP8" s="2">
        <f>'All Combined Data'!AP8</f>
        <v>2.6</v>
      </c>
      <c r="AQ8" s="2">
        <f>'All Combined Data'!AQ8</f>
        <v>45366</v>
      </c>
      <c r="AR8" s="2" t="str">
        <f>'All Combined Data'!AR8</f>
        <v>No</v>
      </c>
      <c r="AS8" s="2">
        <f>'All Combined Data'!AS8</f>
        <v>7247</v>
      </c>
      <c r="AT8" s="2">
        <f>'All Combined Data'!AT8</f>
        <v>80</v>
      </c>
      <c r="AU8" s="2">
        <f>'All Combined Data'!AU8</f>
        <v>80</v>
      </c>
      <c r="AV8" s="2" t="str">
        <f>'All Combined Data'!AV8</f>
        <v>S080</v>
      </c>
      <c r="AW8" s="2" t="str">
        <f>'All Combined Data'!AW8</f>
        <v>Gola Group Mart</v>
      </c>
      <c r="AX8" s="2" t="str">
        <f>'All Combined Data'!AX8</f>
        <v>Lucknow</v>
      </c>
      <c r="AY8" s="2" t="str">
        <f>'All Combined Data'!AY8</f>
        <v>Uttar Pradesh</v>
      </c>
      <c r="AZ8" s="2">
        <f>'All Combined Data'!AZ8</f>
        <v>714521</v>
      </c>
      <c r="BA8" s="2" t="str">
        <f>'All Combined Data'!BA8</f>
        <v>Ishaan Sengupta</v>
      </c>
      <c r="BB8" s="2">
        <f>'All Combined Data'!BB8</f>
        <v>2010</v>
      </c>
      <c r="BC8" s="2">
        <f>'All Combined Data'!BC8</f>
        <v>83</v>
      </c>
      <c r="BD8" s="2">
        <f>'All Combined Data'!BD8</f>
        <v>8238</v>
      </c>
      <c r="BE8" s="2">
        <f>'All Combined Data'!BE8</f>
        <v>4.3</v>
      </c>
      <c r="BF8" s="2" t="str">
        <f>'All Combined Data'!BF8</f>
        <v>Yes</v>
      </c>
      <c r="BG8" s="2">
        <f>'All Combined Data'!BG8</f>
        <v>4564</v>
      </c>
      <c r="BH8" s="2" t="str">
        <f>'All Combined Data'!BH8</f>
        <v>Retail</v>
      </c>
      <c r="BI8" s="2">
        <f>'All Combined Data'!BI8</f>
        <v>5186892686</v>
      </c>
      <c r="BJ8" s="2" t="str">
        <f>'All Combined Data'!BJ8</f>
        <v>gardegautami@doctor.com</v>
      </c>
      <c r="BK8" s="2">
        <f>Combined_data[[#This Row],[Quantity]]*Combined_data[[#This Row],[UnitPrice]]</f>
        <v>75681</v>
      </c>
      <c r="BL8" s="2">
        <f>Combined_data[[#This Row],[TotalAmount]]*(100-Combined_data[[#This Row],[DiscountApplied]])/100</f>
        <v>92078.55</v>
      </c>
      <c r="BM8" s="2">
        <f>Combined_data[[#This Row],[Revenue]]-Combined_data[[#This Row],[Final Amount]]</f>
        <v>-16397.550000000003</v>
      </c>
    </row>
    <row r="9" spans="1:65" x14ac:dyDescent="0.3">
      <c r="A9" s="2" t="str">
        <f>'All Combined Data'!A9</f>
        <v>O1008</v>
      </c>
      <c r="B9" s="2" t="str">
        <f>'All Combined Data'!B9</f>
        <v>C040</v>
      </c>
      <c r="C9" s="2" t="str">
        <f>'All Combined Data'!C9</f>
        <v>P164</v>
      </c>
      <c r="D9" s="2">
        <f>'All Combined Data'!D9</f>
        <v>45511</v>
      </c>
      <c r="E9" s="2">
        <f>'All Combined Data'!E9</f>
        <v>1</v>
      </c>
      <c r="F9" s="2">
        <f>'All Combined Data'!F9</f>
        <v>61962</v>
      </c>
      <c r="G9" s="2">
        <f>'All Combined Data'!G9</f>
        <v>61962</v>
      </c>
      <c r="H9" s="2">
        <f>'All Combined Data'!H9</f>
        <v>19</v>
      </c>
      <c r="I9" s="2" t="str">
        <f>'All Combined Data'!I9</f>
        <v>Net Banking</v>
      </c>
      <c r="J9" s="2" t="str">
        <f>'All Combined Data'!J9</f>
        <v>Cancelled</v>
      </c>
      <c r="K9" s="2">
        <f>'All Combined Data'!K9</f>
        <v>45860</v>
      </c>
      <c r="L9" s="2" t="str">
        <f>'All Combined Data'!L9</f>
        <v>Yes</v>
      </c>
      <c r="M9" s="2">
        <f>'All Combined Data'!M9</f>
        <v>110</v>
      </c>
      <c r="N9" s="2" t="str">
        <f>'All Combined Data'!N9</f>
        <v>No</v>
      </c>
      <c r="O9" s="2" t="str">
        <f>'All Combined Data'!O9</f>
        <v>Yes</v>
      </c>
      <c r="P9" s="2" t="str">
        <f>'All Combined Data'!P9</f>
        <v>C040</v>
      </c>
      <c r="Q9" s="2" t="str">
        <f>'All Combined Data'!Q9</f>
        <v>Aadhya Andra</v>
      </c>
      <c r="R9" s="2" t="str">
        <f>'All Combined Data'!R9</f>
        <v>rmani@example.net</v>
      </c>
      <c r="S9" s="2">
        <f>'All Combined Data'!S9</f>
        <v>911759464743</v>
      </c>
      <c r="T9" s="2" t="str">
        <f>'All Combined Data'!T9</f>
        <v>Lucknow</v>
      </c>
      <c r="U9" s="2" t="str">
        <f>'All Combined Data'!U9</f>
        <v>Uttar Pradesh</v>
      </c>
      <c r="V9" s="2">
        <f>'All Combined Data'!V9</f>
        <v>713695</v>
      </c>
      <c r="W9" s="2" t="str">
        <f>'All Combined Data'!W9</f>
        <v>Male</v>
      </c>
      <c r="X9" s="2">
        <f>'All Combined Data'!X9</f>
        <v>36035</v>
      </c>
      <c r="Y9" s="2">
        <f>'All Combined Data'!Y9</f>
        <v>44947</v>
      </c>
      <c r="Z9" s="2" t="str">
        <f>'All Combined Data'!Z9</f>
        <v>Home Appliance</v>
      </c>
      <c r="AA9" s="2">
        <f>'All Combined Data'!AA9</f>
        <v>6715</v>
      </c>
      <c r="AB9" s="2" t="str">
        <f>'All Combined Data'!AB9</f>
        <v>Single</v>
      </c>
      <c r="AC9" s="2" t="str">
        <f>'All Combined Data'!AC9</f>
        <v>Student</v>
      </c>
      <c r="AD9" s="2">
        <f>'All Combined Data'!AD9</f>
        <v>716351</v>
      </c>
      <c r="AE9" s="2" t="str">
        <f>'All Combined Data'!AE9</f>
        <v>P164</v>
      </c>
      <c r="AF9" s="2" t="str">
        <f>'All Combined Data'!AF9</f>
        <v>Repellat Washing Machine</v>
      </c>
      <c r="AG9" s="2" t="str">
        <f>'All Combined Data'!AG9</f>
        <v>Home Appliance</v>
      </c>
      <c r="AH9" s="2" t="str">
        <f>'All Combined Data'!AH9</f>
        <v>LED</v>
      </c>
      <c r="AI9" s="2" t="str">
        <f>'All Combined Data'!AI9</f>
        <v>Luthra, Sachdeva and Prashad</v>
      </c>
      <c r="AJ9" s="2">
        <f>'All Combined Data'!AJ9</f>
        <v>61962</v>
      </c>
      <c r="AK9" s="2">
        <f>'All Combined Data'!AK9</f>
        <v>19</v>
      </c>
      <c r="AL9" s="2">
        <f>'All Combined Data'!AL9</f>
        <v>646</v>
      </c>
      <c r="AM9" s="2">
        <f>'All Combined Data'!AM9</f>
        <v>24</v>
      </c>
      <c r="AN9" s="2" t="str">
        <f>'All Combined Data'!AN9</f>
        <v>Vietnam</v>
      </c>
      <c r="AO9" s="2" t="str">
        <f>'All Combined Data'!AO9</f>
        <v>Yes</v>
      </c>
      <c r="AP9" s="2">
        <f>'All Combined Data'!AP9</f>
        <v>3.4</v>
      </c>
      <c r="AQ9" s="2">
        <f>'All Combined Data'!AQ9</f>
        <v>45461</v>
      </c>
      <c r="AR9" s="2" t="str">
        <f>'All Combined Data'!AR9</f>
        <v>Yes</v>
      </c>
      <c r="AS9" s="2">
        <f>'All Combined Data'!AS9</f>
        <v>6086</v>
      </c>
      <c r="AT9" s="2">
        <f>'All Combined Data'!AT9</f>
        <v>175</v>
      </c>
      <c r="AU9" s="2">
        <f>'All Combined Data'!AU9</f>
        <v>175</v>
      </c>
      <c r="AV9" s="2" t="str">
        <f>'All Combined Data'!AV9</f>
        <v/>
      </c>
      <c r="AW9" s="2" t="str">
        <f>'All Combined Data'!AW9</f>
        <v/>
      </c>
      <c r="AX9" s="2" t="str">
        <f>'All Combined Data'!AX9</f>
        <v/>
      </c>
      <c r="AY9" s="2" t="str">
        <f>'All Combined Data'!AY9</f>
        <v/>
      </c>
      <c r="AZ9" s="2" t="str">
        <f>'All Combined Data'!AZ9</f>
        <v/>
      </c>
      <c r="BA9" s="2" t="str">
        <f>'All Combined Data'!BA9</f>
        <v/>
      </c>
      <c r="BB9" s="2" t="str">
        <f>'All Combined Data'!BB9</f>
        <v/>
      </c>
      <c r="BC9" s="2" t="str">
        <f>'All Combined Data'!BC9</f>
        <v/>
      </c>
      <c r="BD9" s="2" t="str">
        <f>'All Combined Data'!BD9</f>
        <v/>
      </c>
      <c r="BE9" s="2" t="str">
        <f>'All Combined Data'!BE9</f>
        <v/>
      </c>
      <c r="BF9" s="2" t="str">
        <f>'All Combined Data'!BF9</f>
        <v/>
      </c>
      <c r="BG9" s="2" t="str">
        <f>'All Combined Data'!BG9</f>
        <v/>
      </c>
      <c r="BH9" s="2" t="str">
        <f>'All Combined Data'!BH9</f>
        <v/>
      </c>
      <c r="BI9" s="2" t="str">
        <f>'All Combined Data'!BI9</f>
        <v/>
      </c>
      <c r="BJ9" s="2" t="str">
        <f>'All Combined Data'!BJ9</f>
        <v/>
      </c>
      <c r="BK9" s="2">
        <f>Combined_data[[#This Row],[Quantity]]*Combined_data[[#This Row],[UnitPrice]]</f>
        <v>61962</v>
      </c>
      <c r="BL9" s="2">
        <f>Combined_data[[#This Row],[TotalAmount]]*(100-Combined_data[[#This Row],[DiscountApplied]])/100</f>
        <v>50189.22</v>
      </c>
      <c r="BM9" s="2">
        <f>Combined_data[[#This Row],[Revenue]]-Combined_data[[#This Row],[Final Amount]]</f>
        <v>11772.779999999999</v>
      </c>
    </row>
    <row r="10" spans="1:65" x14ac:dyDescent="0.3">
      <c r="A10" s="2" t="str">
        <f>'All Combined Data'!A10</f>
        <v>O1009</v>
      </c>
      <c r="B10" s="2" t="str">
        <f>'All Combined Data'!B10</f>
        <v>C007</v>
      </c>
      <c r="C10" s="2" t="str">
        <f>'All Combined Data'!C10</f>
        <v>P137</v>
      </c>
      <c r="D10" s="2">
        <f>'All Combined Data'!D10</f>
        <v>45522</v>
      </c>
      <c r="E10" s="2">
        <f>'All Combined Data'!E10</f>
        <v>4</v>
      </c>
      <c r="F10" s="2">
        <f>'All Combined Data'!F10</f>
        <v>6443</v>
      </c>
      <c r="G10" s="2">
        <f>'All Combined Data'!G10</f>
        <v>32215</v>
      </c>
      <c r="H10" s="2">
        <f>'All Combined Data'!H10</f>
        <v>6</v>
      </c>
      <c r="I10" s="2" t="str">
        <f>'All Combined Data'!I10</f>
        <v>Net Banking</v>
      </c>
      <c r="J10" s="2" t="str">
        <f>'All Combined Data'!J10</f>
        <v>Pending</v>
      </c>
      <c r="K10" s="2">
        <f>'All Combined Data'!K10</f>
        <v>45865</v>
      </c>
      <c r="L10" s="2" t="str">
        <f>'All Combined Data'!L10</f>
        <v>Yes</v>
      </c>
      <c r="M10" s="2">
        <f>'All Combined Data'!M10</f>
        <v>433</v>
      </c>
      <c r="N10" s="2" t="str">
        <f>'All Combined Data'!N10</f>
        <v>Yes</v>
      </c>
      <c r="O10" s="2" t="str">
        <f>'All Combined Data'!O10</f>
        <v>No</v>
      </c>
      <c r="P10" s="2" t="str">
        <f>'All Combined Data'!P10</f>
        <v>C007</v>
      </c>
      <c r="Q10" s="2" t="str">
        <f>'All Combined Data'!Q10</f>
        <v>Frederick Sunder</v>
      </c>
      <c r="R10" s="2" t="str">
        <f>'All Combined Data'!R10</f>
        <v>waliajeremiah@example.org</v>
      </c>
      <c r="S10" s="2">
        <f>'All Combined Data'!S10</f>
        <v>7824896383</v>
      </c>
      <c r="T10" s="2" t="str">
        <f>'All Combined Data'!T10</f>
        <v>Jaipur</v>
      </c>
      <c r="U10" s="2" t="str">
        <f>'All Combined Data'!U10</f>
        <v>Rajasthan</v>
      </c>
      <c r="V10" s="2">
        <f>'All Combined Data'!V10</f>
        <v>657871</v>
      </c>
      <c r="W10" s="2" t="str">
        <f>'All Combined Data'!W10</f>
        <v>Male</v>
      </c>
      <c r="X10" s="2">
        <f>'All Combined Data'!X10</f>
        <v>27909</v>
      </c>
      <c r="Y10" s="2">
        <f>'All Combined Data'!Y10</f>
        <v>44726</v>
      </c>
      <c r="Z10" s="2" t="str">
        <f>'All Combined Data'!Z10</f>
        <v>Fashion</v>
      </c>
      <c r="AA10" s="2">
        <f>'All Combined Data'!AA10</f>
        <v>6025</v>
      </c>
      <c r="AB10" s="2" t="str">
        <f>'All Combined Data'!AB10</f>
        <v>Single</v>
      </c>
      <c r="AC10" s="2" t="str">
        <f>'All Combined Data'!AC10</f>
        <v>Engineer</v>
      </c>
      <c r="AD10" s="2">
        <f>'All Combined Data'!AD10</f>
        <v>296100</v>
      </c>
      <c r="AE10" s="2" t="str">
        <f>'All Combined Data'!AE10</f>
        <v>P137</v>
      </c>
      <c r="AF10" s="2" t="str">
        <f>'All Combined Data'!AF10</f>
        <v>Velit TV</v>
      </c>
      <c r="AG10" s="2" t="str">
        <f>'All Combined Data'!AG10</f>
        <v>Grocery</v>
      </c>
      <c r="AH10" s="2" t="str">
        <f>'All Combined Data'!AH10</f>
        <v>Smart</v>
      </c>
      <c r="AI10" s="2" t="str">
        <f>'All Combined Data'!AI10</f>
        <v>Wable-Munshi</v>
      </c>
      <c r="AJ10" s="2">
        <f>'All Combined Data'!AJ10</f>
        <v>6443</v>
      </c>
      <c r="AK10" s="2">
        <f>'All Combined Data'!AK10</f>
        <v>6</v>
      </c>
      <c r="AL10" s="2">
        <f>'All Combined Data'!AL10</f>
        <v>311</v>
      </c>
      <c r="AM10" s="2">
        <f>'All Combined Data'!AM10</f>
        <v>36</v>
      </c>
      <c r="AN10" s="2" t="str">
        <f>'All Combined Data'!AN10</f>
        <v>India</v>
      </c>
      <c r="AO10" s="2" t="str">
        <f>'All Combined Data'!AO10</f>
        <v>Yes</v>
      </c>
      <c r="AP10" s="2">
        <f>'All Combined Data'!AP10</f>
        <v>3.1</v>
      </c>
      <c r="AQ10" s="2">
        <f>'All Combined Data'!AQ10</f>
        <v>45686</v>
      </c>
      <c r="AR10" s="2" t="str">
        <f>'All Combined Data'!AR10</f>
        <v>Yes</v>
      </c>
      <c r="AS10" s="2">
        <f>'All Combined Data'!AS10</f>
        <v>7368</v>
      </c>
      <c r="AT10" s="2">
        <f>'All Combined Data'!AT10</f>
        <v>15</v>
      </c>
      <c r="AU10" s="2">
        <f>'All Combined Data'!AU10</f>
        <v>15</v>
      </c>
      <c r="AV10" s="2" t="str">
        <f>'All Combined Data'!AV10</f>
        <v>S015</v>
      </c>
      <c r="AW10" s="2" t="str">
        <f>'All Combined Data'!AW10</f>
        <v>Mukhopadhyay Ltd Mart</v>
      </c>
      <c r="AX10" s="2" t="str">
        <f>'All Combined Data'!AX10</f>
        <v>Chennai</v>
      </c>
      <c r="AY10" s="2" t="str">
        <f>'All Combined Data'!AY10</f>
        <v>Tamil Nadu</v>
      </c>
      <c r="AZ10" s="2">
        <f>'All Combined Data'!AZ10</f>
        <v>289023</v>
      </c>
      <c r="BA10" s="2" t="str">
        <f>'All Combined Data'!BA10</f>
        <v>Dalbir Krish</v>
      </c>
      <c r="BB10" s="2">
        <f>'All Combined Data'!BB10</f>
        <v>2010</v>
      </c>
      <c r="BC10" s="2">
        <f>'All Combined Data'!BC10</f>
        <v>41</v>
      </c>
      <c r="BD10" s="2">
        <f>'All Combined Data'!BD10</f>
        <v>12067</v>
      </c>
      <c r="BE10" s="2">
        <f>'All Combined Data'!BE10</f>
        <v>4.0999999999999996</v>
      </c>
      <c r="BF10" s="2" t="str">
        <f>'All Combined Data'!BF10</f>
        <v>Yes</v>
      </c>
      <c r="BG10" s="2">
        <f>'All Combined Data'!BG10</f>
        <v>4475</v>
      </c>
      <c r="BH10" s="2" t="str">
        <f>'All Combined Data'!BH10</f>
        <v>Franchise</v>
      </c>
      <c r="BI10" s="2">
        <f>'All Combined Data'!BI10</f>
        <v>917053457861</v>
      </c>
      <c r="BJ10" s="2" t="str">
        <f>'All Combined Data'!BJ10</f>
        <v>khuranakashish@sehgal-goel.info</v>
      </c>
      <c r="BK10" s="2">
        <f>Combined_data[[#This Row],[Quantity]]*Combined_data[[#This Row],[UnitPrice]]</f>
        <v>25772</v>
      </c>
      <c r="BL10" s="2">
        <f>Combined_data[[#This Row],[TotalAmount]]*(100-Combined_data[[#This Row],[DiscountApplied]])/100</f>
        <v>30282.1</v>
      </c>
      <c r="BM10" s="2">
        <f>Combined_data[[#This Row],[Revenue]]-Combined_data[[#This Row],[Final Amount]]</f>
        <v>-4510.0999999999985</v>
      </c>
    </row>
    <row r="11" spans="1:65" x14ac:dyDescent="0.3">
      <c r="A11" s="2" t="str">
        <f>'All Combined Data'!A11</f>
        <v>O1010</v>
      </c>
      <c r="B11" s="2" t="str">
        <f>'All Combined Data'!B11</f>
        <v>C018</v>
      </c>
      <c r="C11" s="2" t="str">
        <f>'All Combined Data'!C11</f>
        <v>P134</v>
      </c>
      <c r="D11" s="2">
        <f>'All Combined Data'!D11</f>
        <v>45534</v>
      </c>
      <c r="E11" s="2">
        <f>'All Combined Data'!E11</f>
        <v>3</v>
      </c>
      <c r="F11" s="2">
        <f>'All Combined Data'!F11</f>
        <v>63656</v>
      </c>
      <c r="G11" s="2">
        <f>'All Combined Data'!G11</f>
        <v>254624</v>
      </c>
      <c r="H11" s="2">
        <f>'All Combined Data'!H11</f>
        <v>30</v>
      </c>
      <c r="I11" s="2" t="str">
        <f>'All Combined Data'!I11</f>
        <v>UPI</v>
      </c>
      <c r="J11" s="2" t="str">
        <f>'All Combined Data'!J11</f>
        <v>Delivered</v>
      </c>
      <c r="K11" s="2">
        <f>'All Combined Data'!K11</f>
        <v>45866</v>
      </c>
      <c r="L11" s="2" t="str">
        <f>'All Combined Data'!L11</f>
        <v>No</v>
      </c>
      <c r="M11" s="2">
        <f>'All Combined Data'!M11</f>
        <v>26</v>
      </c>
      <c r="N11" s="2" t="str">
        <f>'All Combined Data'!N11</f>
        <v>Yes</v>
      </c>
      <c r="O11" s="2" t="str">
        <f>'All Combined Data'!O11</f>
        <v>No</v>
      </c>
      <c r="P11" s="2" t="str">
        <f>'All Combined Data'!P11</f>
        <v>C018</v>
      </c>
      <c r="Q11" s="2" t="str">
        <f>'All Combined Data'!Q11</f>
        <v>Owen Mitra</v>
      </c>
      <c r="R11" s="2" t="str">
        <f>'All Combined Data'!R11</f>
        <v>tacharya@example.com</v>
      </c>
      <c r="S11" s="2">
        <f>'All Combined Data'!S11</f>
        <v>916995777387</v>
      </c>
      <c r="T11" s="2" t="str">
        <f>'All Combined Data'!T11</f>
        <v>Mumbai</v>
      </c>
      <c r="U11" s="2" t="str">
        <f>'All Combined Data'!U11</f>
        <v>Maharashtra</v>
      </c>
      <c r="V11" s="2">
        <f>'All Combined Data'!V11</f>
        <v>148951</v>
      </c>
      <c r="W11" s="2" t="str">
        <f>'All Combined Data'!W11</f>
        <v>Female</v>
      </c>
      <c r="X11" s="2">
        <f>'All Combined Data'!X11</f>
        <v>27585</v>
      </c>
      <c r="Y11" s="2">
        <f>'All Combined Data'!Y11</f>
        <v>44992</v>
      </c>
      <c r="Z11" s="2" t="str">
        <f>'All Combined Data'!Z11</f>
        <v>Fashion</v>
      </c>
      <c r="AA11" s="2">
        <f>'All Combined Data'!AA11</f>
        <v>1927</v>
      </c>
      <c r="AB11" s="2" t="str">
        <f>'All Combined Data'!AB11</f>
        <v>Married</v>
      </c>
      <c r="AC11" s="2" t="str">
        <f>'All Combined Data'!AC11</f>
        <v>Business</v>
      </c>
      <c r="AD11" s="2">
        <f>'All Combined Data'!AD11</f>
        <v>531680</v>
      </c>
      <c r="AE11" s="2" t="str">
        <f>'All Combined Data'!AE11</f>
        <v>P134</v>
      </c>
      <c r="AF11" s="2" t="str">
        <f>'All Combined Data'!AF11</f>
        <v>Voluptatibus Shirt</v>
      </c>
      <c r="AG11" s="2" t="str">
        <f>'All Combined Data'!AG11</f>
        <v>Fashion</v>
      </c>
      <c r="AH11" s="2" t="str">
        <f>'All Combined Data'!AH11</f>
        <v>Cotton</v>
      </c>
      <c r="AI11" s="2" t="str">
        <f>'All Combined Data'!AI11</f>
        <v>Jha LLC</v>
      </c>
      <c r="AJ11" s="2">
        <f>'All Combined Data'!AJ11</f>
        <v>63656</v>
      </c>
      <c r="AK11" s="2">
        <f>'All Combined Data'!AK11</f>
        <v>30</v>
      </c>
      <c r="AL11" s="2">
        <f>'All Combined Data'!AL11</f>
        <v>302</v>
      </c>
      <c r="AM11" s="2">
        <f>'All Combined Data'!AM11</f>
        <v>24</v>
      </c>
      <c r="AN11" s="2" t="str">
        <f>'All Combined Data'!AN11</f>
        <v>India</v>
      </c>
      <c r="AO11" s="2" t="str">
        <f>'All Combined Data'!AO11</f>
        <v>No</v>
      </c>
      <c r="AP11" s="2">
        <f>'All Combined Data'!AP11</f>
        <v>4.9000000000000004</v>
      </c>
      <c r="AQ11" s="2">
        <f>'All Combined Data'!AQ11</f>
        <v>45852</v>
      </c>
      <c r="AR11" s="2" t="str">
        <f>'All Combined Data'!AR11</f>
        <v>Yes</v>
      </c>
      <c r="AS11" s="2">
        <f>'All Combined Data'!AS11</f>
        <v>4697</v>
      </c>
      <c r="AT11" s="2">
        <f>'All Combined Data'!AT11</f>
        <v>23</v>
      </c>
      <c r="AU11" s="2">
        <f>'All Combined Data'!AU11</f>
        <v>23</v>
      </c>
      <c r="AV11" s="2" t="str">
        <f>'All Combined Data'!AV11</f>
        <v>S023</v>
      </c>
      <c r="AW11" s="2" t="str">
        <f>'All Combined Data'!AW11</f>
        <v>Krishnan, Som and Dua Mart</v>
      </c>
      <c r="AX11" s="2" t="str">
        <f>'All Combined Data'!AX11</f>
        <v>Bangalore</v>
      </c>
      <c r="AY11" s="2" t="str">
        <f>'All Combined Data'!AY11</f>
        <v>Karnataka</v>
      </c>
      <c r="AZ11" s="2">
        <f>'All Combined Data'!AZ11</f>
        <v>46184</v>
      </c>
      <c r="BA11" s="2" t="str">
        <f>'All Combined Data'!BA11</f>
        <v>Omya Cheema</v>
      </c>
      <c r="BB11" s="2">
        <f>'All Combined Data'!BB11</f>
        <v>2002</v>
      </c>
      <c r="BC11" s="2">
        <f>'All Combined Data'!BC11</f>
        <v>72</v>
      </c>
      <c r="BD11" s="2">
        <f>'All Combined Data'!BD11</f>
        <v>19457</v>
      </c>
      <c r="BE11" s="2">
        <f>'All Combined Data'!BE11</f>
        <v>3</v>
      </c>
      <c r="BF11" s="2" t="str">
        <f>'All Combined Data'!BF11</f>
        <v>Yes</v>
      </c>
      <c r="BG11" s="2">
        <f>'All Combined Data'!BG11</f>
        <v>4105</v>
      </c>
      <c r="BH11" s="2" t="str">
        <f>'All Combined Data'!BH11</f>
        <v>Franchise</v>
      </c>
      <c r="BI11" s="2">
        <f>'All Combined Data'!BI11</f>
        <v>9141173934</v>
      </c>
      <c r="BJ11" s="2" t="str">
        <f>'All Combined Data'!BJ11</f>
        <v>ishitarout@dyal-baral.net</v>
      </c>
      <c r="BK11" s="2">
        <f>Combined_data[[#This Row],[Quantity]]*Combined_data[[#This Row],[UnitPrice]]</f>
        <v>190968</v>
      </c>
      <c r="BL11" s="2">
        <f>Combined_data[[#This Row],[TotalAmount]]*(100-Combined_data[[#This Row],[DiscountApplied]])/100</f>
        <v>178236.79999999999</v>
      </c>
      <c r="BM11" s="2">
        <f>Combined_data[[#This Row],[Revenue]]-Combined_data[[#This Row],[Final Amount]]</f>
        <v>12731.200000000012</v>
      </c>
    </row>
    <row r="12" spans="1:65" x14ac:dyDescent="0.3">
      <c r="A12" s="2" t="str">
        <f>'All Combined Data'!A12</f>
        <v>O1011</v>
      </c>
      <c r="B12" s="2" t="str">
        <f>'All Combined Data'!B12</f>
        <v>C071</v>
      </c>
      <c r="C12" s="2" t="str">
        <f>'All Combined Data'!C12</f>
        <v>P137</v>
      </c>
      <c r="D12" s="2">
        <f>'All Combined Data'!D12</f>
        <v>45726</v>
      </c>
      <c r="E12" s="2">
        <f>'All Combined Data'!E12</f>
        <v>1</v>
      </c>
      <c r="F12" s="2">
        <f>'All Combined Data'!F12</f>
        <v>6443</v>
      </c>
      <c r="G12" s="2">
        <f>'All Combined Data'!G12</f>
        <v>25772</v>
      </c>
      <c r="H12" s="2">
        <f>'All Combined Data'!H12</f>
        <v>6</v>
      </c>
      <c r="I12" s="2" t="str">
        <f>'All Combined Data'!I12</f>
        <v>Cash on Delivery</v>
      </c>
      <c r="J12" s="2" t="str">
        <f>'All Combined Data'!J12</f>
        <v>Cancelled</v>
      </c>
      <c r="K12" s="2">
        <f>'All Combined Data'!K12</f>
        <v>45869</v>
      </c>
      <c r="L12" s="2" t="str">
        <f>'All Combined Data'!L12</f>
        <v>No</v>
      </c>
      <c r="M12" s="2">
        <f>'All Combined Data'!M12</f>
        <v>422</v>
      </c>
      <c r="N12" s="2" t="str">
        <f>'All Combined Data'!N12</f>
        <v>Yes</v>
      </c>
      <c r="O12" s="2" t="str">
        <f>'All Combined Data'!O12</f>
        <v>Yes</v>
      </c>
      <c r="P12" s="2" t="str">
        <f>'All Combined Data'!P12</f>
        <v>C071</v>
      </c>
      <c r="Q12" s="2" t="str">
        <f>'All Combined Data'!Q12</f>
        <v>Kai Sant</v>
      </c>
      <c r="R12" s="2" t="str">
        <f>'All Combined Data'!R12</f>
        <v>dashzarna@example.org</v>
      </c>
      <c r="S12" s="2">
        <f>'All Combined Data'!S12</f>
        <v>2253584143</v>
      </c>
      <c r="T12" s="2" t="str">
        <f>'All Combined Data'!T12</f>
        <v>Bangalore</v>
      </c>
      <c r="U12" s="2" t="str">
        <f>'All Combined Data'!U12</f>
        <v>Karnataka</v>
      </c>
      <c r="V12" s="2">
        <f>'All Combined Data'!V12</f>
        <v>249818</v>
      </c>
      <c r="W12" s="2" t="str">
        <f>'All Combined Data'!W12</f>
        <v>Female</v>
      </c>
      <c r="X12" s="2">
        <f>'All Combined Data'!X12</f>
        <v>37679</v>
      </c>
      <c r="Y12" s="2">
        <f>'All Combined Data'!Y12</f>
        <v>44551</v>
      </c>
      <c r="Z12" s="2" t="str">
        <f>'All Combined Data'!Z12</f>
        <v>Electronics</v>
      </c>
      <c r="AA12" s="2">
        <f>'All Combined Data'!AA12</f>
        <v>9232</v>
      </c>
      <c r="AB12" s="2" t="str">
        <f>'All Combined Data'!AB12</f>
        <v>Single</v>
      </c>
      <c r="AC12" s="2" t="str">
        <f>'All Combined Data'!AC12</f>
        <v>Engineer</v>
      </c>
      <c r="AD12" s="2">
        <f>'All Combined Data'!AD12</f>
        <v>1157269</v>
      </c>
      <c r="AE12" s="2" t="str">
        <f>'All Combined Data'!AE12</f>
        <v>P137</v>
      </c>
      <c r="AF12" s="2" t="str">
        <f>'All Combined Data'!AF12</f>
        <v>Velit TV</v>
      </c>
      <c r="AG12" s="2" t="str">
        <f>'All Combined Data'!AG12</f>
        <v>Grocery</v>
      </c>
      <c r="AH12" s="2" t="str">
        <f>'All Combined Data'!AH12</f>
        <v>Smart</v>
      </c>
      <c r="AI12" s="2" t="str">
        <f>'All Combined Data'!AI12</f>
        <v>Wable-Munshi</v>
      </c>
      <c r="AJ12" s="2">
        <f>'All Combined Data'!AJ12</f>
        <v>6443</v>
      </c>
      <c r="AK12" s="2">
        <f>'All Combined Data'!AK12</f>
        <v>6</v>
      </c>
      <c r="AL12" s="2">
        <f>'All Combined Data'!AL12</f>
        <v>311</v>
      </c>
      <c r="AM12" s="2">
        <f>'All Combined Data'!AM12</f>
        <v>36</v>
      </c>
      <c r="AN12" s="2" t="str">
        <f>'All Combined Data'!AN12</f>
        <v>India</v>
      </c>
      <c r="AO12" s="2" t="str">
        <f>'All Combined Data'!AO12</f>
        <v>Yes</v>
      </c>
      <c r="AP12" s="2">
        <f>'All Combined Data'!AP12</f>
        <v>3.1</v>
      </c>
      <c r="AQ12" s="2">
        <f>'All Combined Data'!AQ12</f>
        <v>45686</v>
      </c>
      <c r="AR12" s="2" t="str">
        <f>'All Combined Data'!AR12</f>
        <v>Yes</v>
      </c>
      <c r="AS12" s="2">
        <f>'All Combined Data'!AS12</f>
        <v>7368</v>
      </c>
      <c r="AT12" s="2">
        <f>'All Combined Data'!AT12</f>
        <v>15</v>
      </c>
      <c r="AU12" s="2">
        <f>'All Combined Data'!AU12</f>
        <v>15</v>
      </c>
      <c r="AV12" s="2" t="str">
        <f>'All Combined Data'!AV12</f>
        <v>S015</v>
      </c>
      <c r="AW12" s="2" t="str">
        <f>'All Combined Data'!AW12</f>
        <v>Mukhopadhyay Ltd Mart</v>
      </c>
      <c r="AX12" s="2" t="str">
        <f>'All Combined Data'!AX12</f>
        <v>Chennai</v>
      </c>
      <c r="AY12" s="2" t="str">
        <f>'All Combined Data'!AY12</f>
        <v>Tamil Nadu</v>
      </c>
      <c r="AZ12" s="2">
        <f>'All Combined Data'!AZ12</f>
        <v>289023</v>
      </c>
      <c r="BA12" s="2" t="str">
        <f>'All Combined Data'!BA12</f>
        <v>Dalbir Krish</v>
      </c>
      <c r="BB12" s="2">
        <f>'All Combined Data'!BB12</f>
        <v>2010</v>
      </c>
      <c r="BC12" s="2">
        <f>'All Combined Data'!BC12</f>
        <v>41</v>
      </c>
      <c r="BD12" s="2">
        <f>'All Combined Data'!BD12</f>
        <v>12067</v>
      </c>
      <c r="BE12" s="2">
        <f>'All Combined Data'!BE12</f>
        <v>4.0999999999999996</v>
      </c>
      <c r="BF12" s="2" t="str">
        <f>'All Combined Data'!BF12</f>
        <v>Yes</v>
      </c>
      <c r="BG12" s="2">
        <f>'All Combined Data'!BG12</f>
        <v>4475</v>
      </c>
      <c r="BH12" s="2" t="str">
        <f>'All Combined Data'!BH12</f>
        <v>Franchise</v>
      </c>
      <c r="BI12" s="2">
        <f>'All Combined Data'!BI12</f>
        <v>917053457861</v>
      </c>
      <c r="BJ12" s="2" t="str">
        <f>'All Combined Data'!BJ12</f>
        <v>khuranakashish@sehgal-goel.info</v>
      </c>
      <c r="BK12" s="2">
        <f>Combined_data[[#This Row],[Quantity]]*Combined_data[[#This Row],[UnitPrice]]</f>
        <v>6443</v>
      </c>
      <c r="BL12" s="2">
        <f>Combined_data[[#This Row],[TotalAmount]]*(100-Combined_data[[#This Row],[DiscountApplied]])/100</f>
        <v>24225.68</v>
      </c>
      <c r="BM12" s="2">
        <f>Combined_data[[#This Row],[Revenue]]-Combined_data[[#This Row],[Final Amount]]</f>
        <v>-17782.68</v>
      </c>
    </row>
    <row r="13" spans="1:65" x14ac:dyDescent="0.3">
      <c r="A13" s="2" t="str">
        <f>'All Combined Data'!A13</f>
        <v>O1012</v>
      </c>
      <c r="B13" s="2" t="str">
        <f>'All Combined Data'!B13</f>
        <v>C013</v>
      </c>
      <c r="C13" s="2" t="str">
        <f>'All Combined Data'!C13</f>
        <v>P151</v>
      </c>
      <c r="D13" s="2">
        <f>'All Combined Data'!D13</f>
        <v>45510</v>
      </c>
      <c r="E13" s="2">
        <f>'All Combined Data'!E13</f>
        <v>3</v>
      </c>
      <c r="F13" s="2">
        <f>'All Combined Data'!F13</f>
        <v>46390</v>
      </c>
      <c r="G13" s="2">
        <f>'All Combined Data'!G13</f>
        <v>139170</v>
      </c>
      <c r="H13" s="2">
        <f>'All Combined Data'!H13</f>
        <v>22</v>
      </c>
      <c r="I13" s="2" t="str">
        <f>'All Combined Data'!I13</f>
        <v>Cash on Delivery</v>
      </c>
      <c r="J13" s="2" t="str">
        <f>'All Combined Data'!J13</f>
        <v>Pending</v>
      </c>
      <c r="K13" s="2">
        <f>'All Combined Data'!K13</f>
        <v>45862</v>
      </c>
      <c r="L13" s="2" t="str">
        <f>'All Combined Data'!L13</f>
        <v>Yes</v>
      </c>
      <c r="M13" s="2">
        <f>'All Combined Data'!M13</f>
        <v>101</v>
      </c>
      <c r="N13" s="2" t="str">
        <f>'All Combined Data'!N13</f>
        <v>No</v>
      </c>
      <c r="O13" s="2" t="str">
        <f>'All Combined Data'!O13</f>
        <v>Yes</v>
      </c>
      <c r="P13" s="2" t="str">
        <f>'All Combined Data'!P13</f>
        <v>C013</v>
      </c>
      <c r="Q13" s="2" t="str">
        <f>'All Combined Data'!Q13</f>
        <v>Raksha Mittal</v>
      </c>
      <c r="R13" s="2" t="str">
        <f>'All Combined Data'!R13</f>
        <v>mistryhemang@example.org</v>
      </c>
      <c r="S13" s="2">
        <f>'All Combined Data'!S13</f>
        <v>1182449353</v>
      </c>
      <c r="T13" s="2" t="str">
        <f>'All Combined Data'!T13</f>
        <v>Kolkata</v>
      </c>
      <c r="U13" s="2" t="str">
        <f>'All Combined Data'!U13</f>
        <v>West Bengal</v>
      </c>
      <c r="V13" s="2">
        <f>'All Combined Data'!V13</f>
        <v>874016</v>
      </c>
      <c r="W13" s="2" t="str">
        <f>'All Combined Data'!W13</f>
        <v>Male</v>
      </c>
      <c r="X13" s="2">
        <f>'All Combined Data'!X13</f>
        <v>28624</v>
      </c>
      <c r="Y13" s="2">
        <f>'All Combined Data'!Y13</f>
        <v>44164</v>
      </c>
      <c r="Z13" s="2" t="str">
        <f>'All Combined Data'!Z13</f>
        <v>Grocery</v>
      </c>
      <c r="AA13" s="2">
        <f>'All Combined Data'!AA13</f>
        <v>6582</v>
      </c>
      <c r="AB13" s="2" t="str">
        <f>'All Combined Data'!AB13</f>
        <v>Married</v>
      </c>
      <c r="AC13" s="2" t="str">
        <f>'All Combined Data'!AC13</f>
        <v>Doctor</v>
      </c>
      <c r="AD13" s="2">
        <f>'All Combined Data'!AD13</f>
        <v>755493</v>
      </c>
      <c r="AE13" s="2" t="str">
        <f>'All Combined Data'!AE13</f>
        <v>P151</v>
      </c>
      <c r="AF13" s="2" t="str">
        <f>'All Combined Data'!AF13</f>
        <v>Dolores Shirt</v>
      </c>
      <c r="AG13" s="2" t="str">
        <f>'All Combined Data'!AG13</f>
        <v>Grocery</v>
      </c>
      <c r="AH13" s="2" t="str">
        <f>'All Combined Data'!AH13</f>
        <v>LED</v>
      </c>
      <c r="AI13" s="2" t="str">
        <f>'All Combined Data'!AI13</f>
        <v>Tandon-Vaidya</v>
      </c>
      <c r="AJ13" s="2">
        <f>'All Combined Data'!AJ13</f>
        <v>46390</v>
      </c>
      <c r="AK13" s="2">
        <f>'All Combined Data'!AK13</f>
        <v>22</v>
      </c>
      <c r="AL13" s="2">
        <f>'All Combined Data'!AL13</f>
        <v>376</v>
      </c>
      <c r="AM13" s="2">
        <f>'All Combined Data'!AM13</f>
        <v>6</v>
      </c>
      <c r="AN13" s="2" t="str">
        <f>'All Combined Data'!AN13</f>
        <v>Vietnam</v>
      </c>
      <c r="AO13" s="2" t="str">
        <f>'All Combined Data'!AO13</f>
        <v>Yes</v>
      </c>
      <c r="AP13" s="2">
        <f>'All Combined Data'!AP13</f>
        <v>4.5</v>
      </c>
      <c r="AQ13" s="2">
        <f>'All Combined Data'!AQ13</f>
        <v>44934</v>
      </c>
      <c r="AR13" s="2" t="str">
        <f>'All Combined Data'!AR13</f>
        <v>Yes</v>
      </c>
      <c r="AS13" s="2">
        <f>'All Combined Data'!AS13</f>
        <v>5382</v>
      </c>
      <c r="AT13" s="2">
        <f>'All Combined Data'!AT13</f>
        <v>51</v>
      </c>
      <c r="AU13" s="2">
        <f>'All Combined Data'!AU13</f>
        <v>51</v>
      </c>
      <c r="AV13" s="2" t="str">
        <f>'All Combined Data'!AV13</f>
        <v>S051</v>
      </c>
      <c r="AW13" s="2" t="str">
        <f>'All Combined Data'!AW13</f>
        <v>Yogi-Krishna Mart</v>
      </c>
      <c r="AX13" s="2" t="str">
        <f>'All Combined Data'!AX13</f>
        <v>Kolkata</v>
      </c>
      <c r="AY13" s="2" t="str">
        <f>'All Combined Data'!AY13</f>
        <v>West Bengal</v>
      </c>
      <c r="AZ13" s="2">
        <f>'All Combined Data'!AZ13</f>
        <v>697357</v>
      </c>
      <c r="BA13" s="2" t="str">
        <f>'All Combined Data'!BA13</f>
        <v>Ayaan Subramaniam</v>
      </c>
      <c r="BB13" s="2">
        <f>'All Combined Data'!BB13</f>
        <v>2014</v>
      </c>
      <c r="BC13" s="2">
        <f>'All Combined Data'!BC13</f>
        <v>100</v>
      </c>
      <c r="BD13" s="2">
        <f>'All Combined Data'!BD13</f>
        <v>3782</v>
      </c>
      <c r="BE13" s="2">
        <f>'All Combined Data'!BE13</f>
        <v>4.2</v>
      </c>
      <c r="BF13" s="2" t="str">
        <f>'All Combined Data'!BF13</f>
        <v>Yes</v>
      </c>
      <c r="BG13" s="2">
        <f>'All Combined Data'!BG13</f>
        <v>3730</v>
      </c>
      <c r="BH13" s="2" t="str">
        <f>'All Combined Data'!BH13</f>
        <v>Retail</v>
      </c>
      <c r="BI13" s="2">
        <f>'All Combined Data'!BI13</f>
        <v>914163356588</v>
      </c>
      <c r="BJ13" s="2" t="str">
        <f>'All Combined Data'!BJ13</f>
        <v>lallyuvraj@chander-rastogi.com</v>
      </c>
      <c r="BK13" s="2">
        <f>Combined_data[[#This Row],[Quantity]]*Combined_data[[#This Row],[UnitPrice]]</f>
        <v>139170</v>
      </c>
      <c r="BL13" s="2">
        <f>Combined_data[[#This Row],[TotalAmount]]*(100-Combined_data[[#This Row],[DiscountApplied]])/100</f>
        <v>108552.6</v>
      </c>
      <c r="BM13" s="2">
        <f>Combined_data[[#This Row],[Revenue]]-Combined_data[[#This Row],[Final Amount]]</f>
        <v>30617.399999999994</v>
      </c>
    </row>
    <row r="14" spans="1:65" x14ac:dyDescent="0.3">
      <c r="A14" s="2" t="str">
        <f>'All Combined Data'!A14</f>
        <v>O1013</v>
      </c>
      <c r="B14" s="2" t="str">
        <f>'All Combined Data'!B14</f>
        <v>C006</v>
      </c>
      <c r="C14" s="2" t="str">
        <f>'All Combined Data'!C14</f>
        <v>P105</v>
      </c>
      <c r="D14" s="2">
        <f>'All Combined Data'!D14</f>
        <v>45747</v>
      </c>
      <c r="E14" s="2">
        <f>'All Combined Data'!E14</f>
        <v>2</v>
      </c>
      <c r="F14" s="2">
        <f>'All Combined Data'!F14</f>
        <v>24664</v>
      </c>
      <c r="G14" s="2">
        <f>'All Combined Data'!G14</f>
        <v>73992</v>
      </c>
      <c r="H14" s="2">
        <f>'All Combined Data'!H14</f>
        <v>6</v>
      </c>
      <c r="I14" s="2" t="str">
        <f>'All Combined Data'!I14</f>
        <v>Net Banking</v>
      </c>
      <c r="J14" s="2" t="str">
        <f>'All Combined Data'!J14</f>
        <v>Cancelled</v>
      </c>
      <c r="K14" s="2">
        <f>'All Combined Data'!K14</f>
        <v>45859</v>
      </c>
      <c r="L14" s="2" t="str">
        <f>'All Combined Data'!L14</f>
        <v>Yes</v>
      </c>
      <c r="M14" s="2">
        <f>'All Combined Data'!M14</f>
        <v>310</v>
      </c>
      <c r="N14" s="2" t="str">
        <f>'All Combined Data'!N14</f>
        <v>Yes</v>
      </c>
      <c r="O14" s="2" t="str">
        <f>'All Combined Data'!O14</f>
        <v>No</v>
      </c>
      <c r="P14" s="2" t="str">
        <f>'All Combined Data'!P14</f>
        <v>C006</v>
      </c>
      <c r="Q14" s="2" t="str">
        <f>'All Combined Data'!Q14</f>
        <v>Adya Tella</v>
      </c>
      <c r="R14" s="2" t="str">
        <f>'All Combined Data'!R14</f>
        <v>yashicacherian@example.net</v>
      </c>
      <c r="S14" s="2">
        <f>'All Combined Data'!S14</f>
        <v>8932528809</v>
      </c>
      <c r="T14" s="2" t="str">
        <f>'All Combined Data'!T14</f>
        <v>Kolkata</v>
      </c>
      <c r="U14" s="2" t="str">
        <f>'All Combined Data'!U14</f>
        <v>West Bengal</v>
      </c>
      <c r="V14" s="2">
        <f>'All Combined Data'!V14</f>
        <v>701543</v>
      </c>
      <c r="W14" s="2" t="str">
        <f>'All Combined Data'!W14</f>
        <v>Female</v>
      </c>
      <c r="X14" s="2">
        <f>'All Combined Data'!X14</f>
        <v>23187</v>
      </c>
      <c r="Y14" s="2">
        <f>'All Combined Data'!Y14</f>
        <v>44776</v>
      </c>
      <c r="Z14" s="2" t="str">
        <f>'All Combined Data'!Z14</f>
        <v>Fashion</v>
      </c>
      <c r="AA14" s="2">
        <f>'All Combined Data'!AA14</f>
        <v>811</v>
      </c>
      <c r="AB14" s="2" t="str">
        <f>'All Combined Data'!AB14</f>
        <v>Married</v>
      </c>
      <c r="AC14" s="2" t="str">
        <f>'All Combined Data'!AC14</f>
        <v>Student</v>
      </c>
      <c r="AD14" s="2">
        <f>'All Combined Data'!AD14</f>
        <v>461779</v>
      </c>
      <c r="AE14" s="2" t="str">
        <f>'All Combined Data'!AE14</f>
        <v>P105</v>
      </c>
      <c r="AF14" s="2" t="str">
        <f>'All Combined Data'!AF14</f>
        <v>Sit Washing Machine</v>
      </c>
      <c r="AG14" s="2" t="str">
        <f>'All Combined Data'!AG14</f>
        <v>Grocery</v>
      </c>
      <c r="AH14" s="2" t="str">
        <f>'All Combined Data'!AH14</f>
        <v>Cotton</v>
      </c>
      <c r="AI14" s="2" t="str">
        <f>'All Combined Data'!AI14</f>
        <v>Narayan-Sarraf</v>
      </c>
      <c r="AJ14" s="2">
        <f>'All Combined Data'!AJ14</f>
        <v>24664</v>
      </c>
      <c r="AK14" s="2">
        <f>'All Combined Data'!AK14</f>
        <v>6</v>
      </c>
      <c r="AL14" s="2">
        <f>'All Combined Data'!AL14</f>
        <v>258</v>
      </c>
      <c r="AM14" s="2">
        <f>'All Combined Data'!AM14</f>
        <v>36</v>
      </c>
      <c r="AN14" s="2" t="str">
        <f>'All Combined Data'!AN14</f>
        <v>India</v>
      </c>
      <c r="AO14" s="2" t="str">
        <f>'All Combined Data'!AO14</f>
        <v>Yes</v>
      </c>
      <c r="AP14" s="2">
        <f>'All Combined Data'!AP14</f>
        <v>3.5</v>
      </c>
      <c r="AQ14" s="2">
        <f>'All Combined Data'!AQ14</f>
        <v>45278</v>
      </c>
      <c r="AR14" s="2" t="str">
        <f>'All Combined Data'!AR14</f>
        <v>Yes</v>
      </c>
      <c r="AS14" s="2">
        <f>'All Combined Data'!AS14</f>
        <v>1879</v>
      </c>
      <c r="AT14" s="2">
        <f>'All Combined Data'!AT14</f>
        <v>5</v>
      </c>
      <c r="AU14" s="2">
        <f>'All Combined Data'!AU14</f>
        <v>5</v>
      </c>
      <c r="AV14" s="2" t="str">
        <f>'All Combined Data'!AV14</f>
        <v>S005</v>
      </c>
      <c r="AW14" s="2" t="str">
        <f>'All Combined Data'!AW14</f>
        <v>Dutta Inc Mart</v>
      </c>
      <c r="AX14" s="2" t="str">
        <f>'All Combined Data'!AX14</f>
        <v>Ahmedabad</v>
      </c>
      <c r="AY14" s="2" t="str">
        <f>'All Combined Data'!AY14</f>
        <v>Gujarat</v>
      </c>
      <c r="AZ14" s="2">
        <f>'All Combined Data'!AZ14</f>
        <v>348039</v>
      </c>
      <c r="BA14" s="2" t="str">
        <f>'All Combined Data'!BA14</f>
        <v>Isha Ghose</v>
      </c>
      <c r="BB14" s="2">
        <f>'All Combined Data'!BB14</f>
        <v>2017</v>
      </c>
      <c r="BC14" s="2">
        <f>'All Combined Data'!BC14</f>
        <v>32</v>
      </c>
      <c r="BD14" s="2">
        <f>'All Combined Data'!BD14</f>
        <v>14931</v>
      </c>
      <c r="BE14" s="2">
        <f>'All Combined Data'!BE14</f>
        <v>3.2</v>
      </c>
      <c r="BF14" s="2" t="str">
        <f>'All Combined Data'!BF14</f>
        <v>Yes</v>
      </c>
      <c r="BG14" s="2">
        <f>'All Combined Data'!BG14</f>
        <v>2938</v>
      </c>
      <c r="BH14" s="2" t="str">
        <f>'All Combined Data'!BH14</f>
        <v>Retail</v>
      </c>
      <c r="BI14" s="2">
        <f>'All Combined Data'!BI14</f>
        <v>913955905992</v>
      </c>
      <c r="BJ14" s="2" t="str">
        <f>'All Combined Data'!BJ14</f>
        <v>waidamore@swaminathan.com</v>
      </c>
      <c r="BK14" s="2">
        <f>Combined_data[[#This Row],[Quantity]]*Combined_data[[#This Row],[UnitPrice]]</f>
        <v>49328</v>
      </c>
      <c r="BL14" s="2">
        <f>Combined_data[[#This Row],[TotalAmount]]*(100-Combined_data[[#This Row],[DiscountApplied]])/100</f>
        <v>69552.479999999996</v>
      </c>
      <c r="BM14" s="2">
        <f>Combined_data[[#This Row],[Revenue]]-Combined_data[[#This Row],[Final Amount]]</f>
        <v>-20224.479999999996</v>
      </c>
    </row>
    <row r="15" spans="1:65" x14ac:dyDescent="0.3">
      <c r="A15" s="2" t="str">
        <f>'All Combined Data'!A15</f>
        <v>O1014</v>
      </c>
      <c r="B15" s="2" t="str">
        <f>'All Combined Data'!B15</f>
        <v>C079</v>
      </c>
      <c r="C15" s="2" t="str">
        <f>'All Combined Data'!C15</f>
        <v>P141</v>
      </c>
      <c r="D15" s="2">
        <f>'All Combined Data'!D15</f>
        <v>45535</v>
      </c>
      <c r="E15" s="2">
        <f>'All Combined Data'!E15</f>
        <v>2</v>
      </c>
      <c r="F15" s="2">
        <f>'All Combined Data'!F15</f>
        <v>74500</v>
      </c>
      <c r="G15" s="2">
        <f>'All Combined Data'!G15</f>
        <v>298000</v>
      </c>
      <c r="H15" s="2">
        <f>'All Combined Data'!H15</f>
        <v>11</v>
      </c>
      <c r="I15" s="2" t="str">
        <f>'All Combined Data'!I15</f>
        <v>Cash on Delivery</v>
      </c>
      <c r="J15" s="2" t="str">
        <f>'All Combined Data'!J15</f>
        <v>Pending</v>
      </c>
      <c r="K15" s="2">
        <f>'All Combined Data'!K15</f>
        <v>45855</v>
      </c>
      <c r="L15" s="2" t="str">
        <f>'All Combined Data'!L15</f>
        <v>No</v>
      </c>
      <c r="M15" s="2">
        <f>'All Combined Data'!M15</f>
        <v>259</v>
      </c>
      <c r="N15" s="2" t="str">
        <f>'All Combined Data'!N15</f>
        <v>No</v>
      </c>
      <c r="O15" s="2" t="str">
        <f>'All Combined Data'!O15</f>
        <v>No</v>
      </c>
      <c r="P15" s="2" t="str">
        <f>'All Combined Data'!P15</f>
        <v>C079</v>
      </c>
      <c r="Q15" s="2" t="str">
        <f>'All Combined Data'!Q15</f>
        <v>Vanya Vora</v>
      </c>
      <c r="R15" s="2" t="str">
        <f>'All Combined Data'!R15</f>
        <v>lmurthy@example.com</v>
      </c>
      <c r="S15" s="2">
        <f>'All Combined Data'!S15</f>
        <v>5854973348</v>
      </c>
      <c r="T15" s="2" t="str">
        <f>'All Combined Data'!T15</f>
        <v>Ahmedabad</v>
      </c>
      <c r="U15" s="2" t="str">
        <f>'All Combined Data'!U15</f>
        <v>Gujarat</v>
      </c>
      <c r="V15" s="2">
        <f>'All Combined Data'!V15</f>
        <v>344375</v>
      </c>
      <c r="W15" s="2" t="str">
        <f>'All Combined Data'!W15</f>
        <v>Male</v>
      </c>
      <c r="X15" s="2">
        <f>'All Combined Data'!X15</f>
        <v>33673</v>
      </c>
      <c r="Y15" s="2">
        <f>'All Combined Data'!Y15</f>
        <v>45111</v>
      </c>
      <c r="Z15" s="2" t="str">
        <f>'All Combined Data'!Z15</f>
        <v>Fashion</v>
      </c>
      <c r="AA15" s="2">
        <f>'All Combined Data'!AA15</f>
        <v>4992</v>
      </c>
      <c r="AB15" s="2" t="str">
        <f>'All Combined Data'!AB15</f>
        <v>Married</v>
      </c>
      <c r="AC15" s="2" t="str">
        <f>'All Combined Data'!AC15</f>
        <v>Business</v>
      </c>
      <c r="AD15" s="2">
        <f>'All Combined Data'!AD15</f>
        <v>1328730</v>
      </c>
      <c r="AE15" s="2" t="str">
        <f>'All Combined Data'!AE15</f>
        <v>P141</v>
      </c>
      <c r="AF15" s="2" t="str">
        <f>'All Combined Data'!AF15</f>
        <v>Cum Shirt</v>
      </c>
      <c r="AG15" s="2" t="str">
        <f>'All Combined Data'!AG15</f>
        <v>Fashion</v>
      </c>
      <c r="AH15" s="2" t="str">
        <f>'All Combined Data'!AH15</f>
        <v>Smart</v>
      </c>
      <c r="AI15" s="2" t="str">
        <f>'All Combined Data'!AI15</f>
        <v>Prakash Ltd</v>
      </c>
      <c r="AJ15" s="2">
        <f>'All Combined Data'!AJ15</f>
        <v>74500</v>
      </c>
      <c r="AK15" s="2">
        <f>'All Combined Data'!AK15</f>
        <v>11</v>
      </c>
      <c r="AL15" s="2">
        <f>'All Combined Data'!AL15</f>
        <v>70</v>
      </c>
      <c r="AM15" s="2">
        <f>'All Combined Data'!AM15</f>
        <v>12</v>
      </c>
      <c r="AN15" s="2" t="str">
        <f>'All Combined Data'!AN15</f>
        <v>China</v>
      </c>
      <c r="AO15" s="2" t="str">
        <f>'All Combined Data'!AO15</f>
        <v>Yes</v>
      </c>
      <c r="AP15" s="2">
        <f>'All Combined Data'!AP15</f>
        <v>3.3</v>
      </c>
      <c r="AQ15" s="2">
        <f>'All Combined Data'!AQ15</f>
        <v>44978</v>
      </c>
      <c r="AR15" s="2" t="str">
        <f>'All Combined Data'!AR15</f>
        <v>Yes</v>
      </c>
      <c r="AS15" s="2">
        <f>'All Combined Data'!AS15</f>
        <v>1047</v>
      </c>
      <c r="AT15" s="2">
        <f>'All Combined Data'!AT15</f>
        <v>26</v>
      </c>
      <c r="AU15" s="2">
        <f>'All Combined Data'!AU15</f>
        <v>26</v>
      </c>
      <c r="AV15" s="2" t="str">
        <f>'All Combined Data'!AV15</f>
        <v>S026</v>
      </c>
      <c r="AW15" s="2" t="str">
        <f>'All Combined Data'!AW15</f>
        <v>Sarma, Golla and Raghavan Mart</v>
      </c>
      <c r="AX15" s="2" t="str">
        <f>'All Combined Data'!AX15</f>
        <v>Hyderabad</v>
      </c>
      <c r="AY15" s="2" t="str">
        <f>'All Combined Data'!AY15</f>
        <v>Telangana</v>
      </c>
      <c r="AZ15" s="2">
        <f>'All Combined Data'!AZ15</f>
        <v>902771</v>
      </c>
      <c r="BA15" s="2" t="str">
        <f>'All Combined Data'!BA15</f>
        <v>Ridhi Batra</v>
      </c>
      <c r="BB15" s="2">
        <f>'All Combined Data'!BB15</f>
        <v>2008</v>
      </c>
      <c r="BC15" s="2">
        <f>'All Combined Data'!BC15</f>
        <v>87</v>
      </c>
      <c r="BD15" s="2">
        <f>'All Combined Data'!BD15</f>
        <v>3760</v>
      </c>
      <c r="BE15" s="2">
        <f>'All Combined Data'!BE15</f>
        <v>3.5</v>
      </c>
      <c r="BF15" s="2" t="str">
        <f>'All Combined Data'!BF15</f>
        <v>No</v>
      </c>
      <c r="BG15" s="2">
        <f>'All Combined Data'!BG15</f>
        <v>719</v>
      </c>
      <c r="BH15" s="2" t="str">
        <f>'All Combined Data'!BH15</f>
        <v>Outlet</v>
      </c>
      <c r="BI15" s="2">
        <f>'All Combined Data'!BI15</f>
        <v>914508993588</v>
      </c>
      <c r="BJ15" s="2" t="str">
        <f>'All Combined Data'!BJ15</f>
        <v>santyuvraj@pal-rajan.com</v>
      </c>
      <c r="BK15" s="2">
        <f>Combined_data[[#This Row],[Quantity]]*Combined_data[[#This Row],[UnitPrice]]</f>
        <v>149000</v>
      </c>
      <c r="BL15" s="2">
        <f>Combined_data[[#This Row],[TotalAmount]]*(100-Combined_data[[#This Row],[DiscountApplied]])/100</f>
        <v>265220</v>
      </c>
      <c r="BM15" s="2">
        <f>Combined_data[[#This Row],[Revenue]]-Combined_data[[#This Row],[Final Amount]]</f>
        <v>-116220</v>
      </c>
    </row>
    <row r="16" spans="1:65" x14ac:dyDescent="0.3">
      <c r="A16" s="2" t="str">
        <f>'All Combined Data'!A16</f>
        <v>O1015</v>
      </c>
      <c r="B16" s="2" t="str">
        <f>'All Combined Data'!B16</f>
        <v>C061</v>
      </c>
      <c r="C16" s="2" t="str">
        <f>'All Combined Data'!C16</f>
        <v>P103</v>
      </c>
      <c r="D16" s="2">
        <f>'All Combined Data'!D16</f>
        <v>45763</v>
      </c>
      <c r="E16" s="2">
        <f>'All Combined Data'!E16</f>
        <v>3</v>
      </c>
      <c r="F16" s="2">
        <f>'All Combined Data'!F16</f>
        <v>39329</v>
      </c>
      <c r="G16" s="2">
        <f>'All Combined Data'!G16</f>
        <v>117987</v>
      </c>
      <c r="H16" s="2">
        <f>'All Combined Data'!H16</f>
        <v>12</v>
      </c>
      <c r="I16" s="2" t="str">
        <f>'All Combined Data'!I16</f>
        <v>Credit Card</v>
      </c>
      <c r="J16" s="2" t="str">
        <f>'All Combined Data'!J16</f>
        <v>Cancelled</v>
      </c>
      <c r="K16" s="2">
        <f>'All Combined Data'!K16</f>
        <v>45858</v>
      </c>
      <c r="L16" s="2" t="str">
        <f>'All Combined Data'!L16</f>
        <v>No</v>
      </c>
      <c r="M16" s="2">
        <f>'All Combined Data'!M16</f>
        <v>407</v>
      </c>
      <c r="N16" s="2" t="str">
        <f>'All Combined Data'!N16</f>
        <v>Yes</v>
      </c>
      <c r="O16" s="2" t="str">
        <f>'All Combined Data'!O16</f>
        <v>No</v>
      </c>
      <c r="P16" s="2" t="str">
        <f>'All Combined Data'!P16</f>
        <v>C061</v>
      </c>
      <c r="Q16" s="2" t="str">
        <f>'All Combined Data'!Q16</f>
        <v>Charles Srivastava</v>
      </c>
      <c r="R16" s="2" t="str">
        <f>'All Combined Data'!R16</f>
        <v>harshil81@example.com</v>
      </c>
      <c r="S16" s="2">
        <f>'All Combined Data'!S16</f>
        <v>912478261375</v>
      </c>
      <c r="T16" s="2" t="str">
        <f>'All Combined Data'!T16</f>
        <v>Jaipur</v>
      </c>
      <c r="U16" s="2" t="str">
        <f>'All Combined Data'!U16</f>
        <v>Rajasthan</v>
      </c>
      <c r="V16" s="2">
        <f>'All Combined Data'!V16</f>
        <v>606853</v>
      </c>
      <c r="W16" s="2" t="str">
        <f>'All Combined Data'!W16</f>
        <v>Male</v>
      </c>
      <c r="X16" s="2">
        <f>'All Combined Data'!X16</f>
        <v>31346</v>
      </c>
      <c r="Y16" s="2">
        <f>'All Combined Data'!Y16</f>
        <v>44281</v>
      </c>
      <c r="Z16" s="2" t="str">
        <f>'All Combined Data'!Z16</f>
        <v>Home Appliance</v>
      </c>
      <c r="AA16" s="2">
        <f>'All Combined Data'!AA16</f>
        <v>6067</v>
      </c>
      <c r="AB16" s="2" t="str">
        <f>'All Combined Data'!AB16</f>
        <v>Married</v>
      </c>
      <c r="AC16" s="2" t="str">
        <f>'All Combined Data'!AC16</f>
        <v>Engineer</v>
      </c>
      <c r="AD16" s="2">
        <f>'All Combined Data'!AD16</f>
        <v>1593007</v>
      </c>
      <c r="AE16" s="2" t="str">
        <f>'All Combined Data'!AE16</f>
        <v>P103</v>
      </c>
      <c r="AF16" s="2" t="str">
        <f>'All Combined Data'!AF16</f>
        <v>Expedita TV</v>
      </c>
      <c r="AG16" s="2" t="str">
        <f>'All Combined Data'!AG16</f>
        <v>Fashion</v>
      </c>
      <c r="AH16" s="2" t="str">
        <f>'All Combined Data'!AH16</f>
        <v>Smart</v>
      </c>
      <c r="AI16" s="2" t="str">
        <f>'All Combined Data'!AI16</f>
        <v>Tandon, Hayre and Shankar</v>
      </c>
      <c r="AJ16" s="2">
        <f>'All Combined Data'!AJ16</f>
        <v>39329</v>
      </c>
      <c r="AK16" s="2">
        <f>'All Combined Data'!AK16</f>
        <v>12</v>
      </c>
      <c r="AL16" s="2">
        <f>'All Combined Data'!AL16</f>
        <v>369</v>
      </c>
      <c r="AM16" s="2">
        <f>'All Combined Data'!AM16</f>
        <v>12</v>
      </c>
      <c r="AN16" s="2" t="str">
        <f>'All Combined Data'!AN16</f>
        <v>Vietnam</v>
      </c>
      <c r="AO16" s="2" t="str">
        <f>'All Combined Data'!AO16</f>
        <v>Yes</v>
      </c>
      <c r="AP16" s="2">
        <f>'All Combined Data'!AP16</f>
        <v>4.3</v>
      </c>
      <c r="AQ16" s="2">
        <f>'All Combined Data'!AQ16</f>
        <v>44925</v>
      </c>
      <c r="AR16" s="2" t="str">
        <f>'All Combined Data'!AR16</f>
        <v>Yes</v>
      </c>
      <c r="AS16" s="2">
        <f>'All Combined Data'!AS16</f>
        <v>5495</v>
      </c>
      <c r="AT16" s="2">
        <f>'All Combined Data'!AT16</f>
        <v>84</v>
      </c>
      <c r="AU16" s="2">
        <f>'All Combined Data'!AU16</f>
        <v>84</v>
      </c>
      <c r="AV16" s="2" t="str">
        <f>'All Combined Data'!AV16</f>
        <v>S084</v>
      </c>
      <c r="AW16" s="2" t="str">
        <f>'All Combined Data'!AW16</f>
        <v>Tank, Tailor and Gole Mart</v>
      </c>
      <c r="AX16" s="2" t="str">
        <f>'All Combined Data'!AX16</f>
        <v>Ahmedabad</v>
      </c>
      <c r="AY16" s="2" t="str">
        <f>'All Combined Data'!AY16</f>
        <v>Gujarat</v>
      </c>
      <c r="AZ16" s="2">
        <f>'All Combined Data'!AZ16</f>
        <v>430107</v>
      </c>
      <c r="BA16" s="2" t="str">
        <f>'All Combined Data'!BA16</f>
        <v>Sarthak Sachdeva</v>
      </c>
      <c r="BB16" s="2">
        <f>'All Combined Data'!BB16</f>
        <v>2012</v>
      </c>
      <c r="BC16" s="2">
        <f>'All Combined Data'!BC16</f>
        <v>49</v>
      </c>
      <c r="BD16" s="2">
        <f>'All Combined Data'!BD16</f>
        <v>18892</v>
      </c>
      <c r="BE16" s="2">
        <f>'All Combined Data'!BE16</f>
        <v>3.8</v>
      </c>
      <c r="BF16" s="2" t="str">
        <f>'All Combined Data'!BF16</f>
        <v>No</v>
      </c>
      <c r="BG16" s="2">
        <f>'All Combined Data'!BG16</f>
        <v>2347</v>
      </c>
      <c r="BH16" s="2" t="str">
        <f>'All Combined Data'!BH16</f>
        <v>Retail</v>
      </c>
      <c r="BI16" s="2">
        <f>'All Combined Data'!BI16</f>
        <v>558303441</v>
      </c>
      <c r="BJ16" s="2" t="str">
        <f>'All Combined Data'!BJ16</f>
        <v>charita88@ahuja-comar.com</v>
      </c>
      <c r="BK16" s="2">
        <f>Combined_data[[#This Row],[Quantity]]*Combined_data[[#This Row],[UnitPrice]]</f>
        <v>117987</v>
      </c>
      <c r="BL16" s="2">
        <f>Combined_data[[#This Row],[TotalAmount]]*(100-Combined_data[[#This Row],[DiscountApplied]])/100</f>
        <v>103828.56</v>
      </c>
      <c r="BM16" s="2">
        <f>Combined_data[[#This Row],[Revenue]]-Combined_data[[#This Row],[Final Amount]]</f>
        <v>14158.440000000002</v>
      </c>
    </row>
    <row r="17" spans="1:65" x14ac:dyDescent="0.3">
      <c r="A17" s="2" t="str">
        <f>'All Combined Data'!A17</f>
        <v>O1016</v>
      </c>
      <c r="B17" s="2" t="str">
        <f>'All Combined Data'!B17</f>
        <v>C034</v>
      </c>
      <c r="C17" s="2" t="str">
        <f>'All Combined Data'!C17</f>
        <v>P184</v>
      </c>
      <c r="D17" s="2">
        <f>'All Combined Data'!D17</f>
        <v>45761</v>
      </c>
      <c r="E17" s="2">
        <f>'All Combined Data'!E17</f>
        <v>5</v>
      </c>
      <c r="F17" s="2">
        <f>'All Combined Data'!F17</f>
        <v>72067</v>
      </c>
      <c r="G17" s="2">
        <f>'All Combined Data'!G17</f>
        <v>360335</v>
      </c>
      <c r="H17" s="2">
        <f>'All Combined Data'!H17</f>
        <v>15</v>
      </c>
      <c r="I17" s="2" t="str">
        <f>'All Combined Data'!I17</f>
        <v>Debit Card</v>
      </c>
      <c r="J17" s="2" t="str">
        <f>'All Combined Data'!J17</f>
        <v>Delivered</v>
      </c>
      <c r="K17" s="2">
        <f>'All Combined Data'!K17</f>
        <v>45855</v>
      </c>
      <c r="L17" s="2" t="str">
        <f>'All Combined Data'!L17</f>
        <v>No</v>
      </c>
      <c r="M17" s="2">
        <f>'All Combined Data'!M17</f>
        <v>87</v>
      </c>
      <c r="N17" s="2" t="str">
        <f>'All Combined Data'!N17</f>
        <v>No</v>
      </c>
      <c r="O17" s="2" t="str">
        <f>'All Combined Data'!O17</f>
        <v>Yes</v>
      </c>
      <c r="P17" s="2" t="str">
        <f>'All Combined Data'!P17</f>
        <v>C034</v>
      </c>
      <c r="Q17" s="2" t="str">
        <f>'All Combined Data'!Q17</f>
        <v>Nandini Bansal</v>
      </c>
      <c r="R17" s="2" t="str">
        <f>'All Combined Data'!R17</f>
        <v>uchakrabarti@example.com</v>
      </c>
      <c r="S17" s="2">
        <f>'All Combined Data'!S17</f>
        <v>1680876038</v>
      </c>
      <c r="T17" s="2" t="str">
        <f>'All Combined Data'!T17</f>
        <v>Pune</v>
      </c>
      <c r="U17" s="2" t="str">
        <f>'All Combined Data'!U17</f>
        <v>Maharashtra</v>
      </c>
      <c r="V17" s="2">
        <f>'All Combined Data'!V17</f>
        <v>977034</v>
      </c>
      <c r="W17" s="2" t="str">
        <f>'All Combined Data'!W17</f>
        <v>Male</v>
      </c>
      <c r="X17" s="2">
        <f>'All Combined Data'!X17</f>
        <v>35398</v>
      </c>
      <c r="Y17" s="2">
        <f>'All Combined Data'!Y17</f>
        <v>44435</v>
      </c>
      <c r="Z17" s="2" t="str">
        <f>'All Combined Data'!Z17</f>
        <v>Electronics</v>
      </c>
      <c r="AA17" s="2">
        <f>'All Combined Data'!AA17</f>
        <v>3972</v>
      </c>
      <c r="AB17" s="2" t="str">
        <f>'All Combined Data'!AB17</f>
        <v>Single</v>
      </c>
      <c r="AC17" s="2" t="str">
        <f>'All Combined Data'!AC17</f>
        <v>Business</v>
      </c>
      <c r="AD17" s="2">
        <f>'All Combined Data'!AD17</f>
        <v>1218463</v>
      </c>
      <c r="AE17" s="2" t="str">
        <f>'All Combined Data'!AE17</f>
        <v>P184</v>
      </c>
      <c r="AF17" s="2" t="str">
        <f>'All Combined Data'!AF17</f>
        <v>Veritatis TV</v>
      </c>
      <c r="AG17" s="2" t="str">
        <f>'All Combined Data'!AG17</f>
        <v>Home Appliance</v>
      </c>
      <c r="AH17" s="2" t="str">
        <f>'All Combined Data'!AH17</f>
        <v>Cotton</v>
      </c>
      <c r="AI17" s="2" t="str">
        <f>'All Combined Data'!AI17</f>
        <v>Biswas PLC</v>
      </c>
      <c r="AJ17" s="2">
        <f>'All Combined Data'!AJ17</f>
        <v>72067</v>
      </c>
      <c r="AK17" s="2">
        <f>'All Combined Data'!AK17</f>
        <v>15</v>
      </c>
      <c r="AL17" s="2">
        <f>'All Combined Data'!AL17</f>
        <v>833</v>
      </c>
      <c r="AM17" s="2">
        <f>'All Combined Data'!AM17</f>
        <v>12</v>
      </c>
      <c r="AN17" s="2" t="str">
        <f>'All Combined Data'!AN17</f>
        <v>Japan</v>
      </c>
      <c r="AO17" s="2" t="str">
        <f>'All Combined Data'!AO17</f>
        <v>No</v>
      </c>
      <c r="AP17" s="2">
        <f>'All Combined Data'!AP17</f>
        <v>4.0999999999999996</v>
      </c>
      <c r="AQ17" s="2">
        <f>'All Combined Data'!AQ17</f>
        <v>45634</v>
      </c>
      <c r="AR17" s="2" t="str">
        <f>'All Combined Data'!AR17</f>
        <v>Yes</v>
      </c>
      <c r="AS17" s="2">
        <f>'All Combined Data'!AS17</f>
        <v>2034</v>
      </c>
      <c r="AT17" s="2">
        <f>'All Combined Data'!AT17</f>
        <v>139</v>
      </c>
      <c r="AU17" s="2">
        <f>'All Combined Data'!AU17</f>
        <v>139</v>
      </c>
      <c r="AV17" s="2" t="str">
        <f>'All Combined Data'!AV17</f>
        <v/>
      </c>
      <c r="AW17" s="2" t="str">
        <f>'All Combined Data'!AW17</f>
        <v/>
      </c>
      <c r="AX17" s="2" t="str">
        <f>'All Combined Data'!AX17</f>
        <v/>
      </c>
      <c r="AY17" s="2" t="str">
        <f>'All Combined Data'!AY17</f>
        <v/>
      </c>
      <c r="AZ17" s="2" t="str">
        <f>'All Combined Data'!AZ17</f>
        <v/>
      </c>
      <c r="BA17" s="2" t="str">
        <f>'All Combined Data'!BA17</f>
        <v/>
      </c>
      <c r="BB17" s="2" t="str">
        <f>'All Combined Data'!BB17</f>
        <v/>
      </c>
      <c r="BC17" s="2" t="str">
        <f>'All Combined Data'!BC17</f>
        <v/>
      </c>
      <c r="BD17" s="2" t="str">
        <f>'All Combined Data'!BD17</f>
        <v/>
      </c>
      <c r="BE17" s="2" t="str">
        <f>'All Combined Data'!BE17</f>
        <v/>
      </c>
      <c r="BF17" s="2" t="str">
        <f>'All Combined Data'!BF17</f>
        <v/>
      </c>
      <c r="BG17" s="2" t="str">
        <f>'All Combined Data'!BG17</f>
        <v/>
      </c>
      <c r="BH17" s="2" t="str">
        <f>'All Combined Data'!BH17</f>
        <v/>
      </c>
      <c r="BI17" s="2" t="str">
        <f>'All Combined Data'!BI17</f>
        <v/>
      </c>
      <c r="BJ17" s="2" t="str">
        <f>'All Combined Data'!BJ17</f>
        <v/>
      </c>
      <c r="BK17" s="2">
        <f>Combined_data[[#This Row],[Quantity]]*Combined_data[[#This Row],[UnitPrice]]</f>
        <v>360335</v>
      </c>
      <c r="BL17" s="2">
        <f>Combined_data[[#This Row],[TotalAmount]]*(100-Combined_data[[#This Row],[DiscountApplied]])/100</f>
        <v>306284.75</v>
      </c>
      <c r="BM17" s="2">
        <f>Combined_data[[#This Row],[Revenue]]-Combined_data[[#This Row],[Final Amount]]</f>
        <v>54050.25</v>
      </c>
    </row>
    <row r="18" spans="1:65" x14ac:dyDescent="0.3">
      <c r="A18" s="2" t="str">
        <f>'All Combined Data'!A18</f>
        <v>O1017</v>
      </c>
      <c r="B18" s="2" t="str">
        <f>'All Combined Data'!B18</f>
        <v>C088</v>
      </c>
      <c r="C18" s="2" t="str">
        <f>'All Combined Data'!C18</f>
        <v>P132</v>
      </c>
      <c r="D18" s="2">
        <f>'All Combined Data'!D18</f>
        <v>45552</v>
      </c>
      <c r="E18" s="2">
        <f>'All Combined Data'!E18</f>
        <v>1</v>
      </c>
      <c r="F18" s="2">
        <f>'All Combined Data'!F18</f>
        <v>89335</v>
      </c>
      <c r="G18" s="2">
        <f>'All Combined Data'!G18</f>
        <v>446675</v>
      </c>
      <c r="H18" s="2">
        <f>'All Combined Data'!H18</f>
        <v>29</v>
      </c>
      <c r="I18" s="2" t="str">
        <f>'All Combined Data'!I18</f>
        <v>Credit Card</v>
      </c>
      <c r="J18" s="2" t="str">
        <f>'All Combined Data'!J18</f>
        <v>Shipped</v>
      </c>
      <c r="K18" s="2">
        <f>'All Combined Data'!K18</f>
        <v>45867</v>
      </c>
      <c r="L18" s="2" t="str">
        <f>'All Combined Data'!L18</f>
        <v>Yes</v>
      </c>
      <c r="M18" s="2">
        <f>'All Combined Data'!M18</f>
        <v>225</v>
      </c>
      <c r="N18" s="2" t="str">
        <f>'All Combined Data'!N18</f>
        <v>No</v>
      </c>
      <c r="O18" s="2" t="str">
        <f>'All Combined Data'!O18</f>
        <v>No</v>
      </c>
      <c r="P18" s="2" t="str">
        <f>'All Combined Data'!P18</f>
        <v>C088</v>
      </c>
      <c r="Q18" s="2" t="str">
        <f>'All Combined Data'!Q18</f>
        <v>Ubika Samra</v>
      </c>
      <c r="R18" s="2" t="str">
        <f>'All Combined Data'!R18</f>
        <v>pkarpe@example.com</v>
      </c>
      <c r="S18" s="2">
        <f>'All Combined Data'!S18</f>
        <v>2431069033</v>
      </c>
      <c r="T18" s="2" t="str">
        <f>'All Combined Data'!T18</f>
        <v>Hyderabad</v>
      </c>
      <c r="U18" s="2" t="str">
        <f>'All Combined Data'!U18</f>
        <v>Telangana</v>
      </c>
      <c r="V18" s="2">
        <f>'All Combined Data'!V18</f>
        <v>190790</v>
      </c>
      <c r="W18" s="2" t="str">
        <f>'All Combined Data'!W18</f>
        <v>Female</v>
      </c>
      <c r="X18" s="2">
        <f>'All Combined Data'!X18</f>
        <v>27830</v>
      </c>
      <c r="Y18" s="2">
        <f>'All Combined Data'!Y18</f>
        <v>44165</v>
      </c>
      <c r="Z18" s="2" t="str">
        <f>'All Combined Data'!Z18</f>
        <v>Fashion</v>
      </c>
      <c r="AA18" s="2">
        <f>'All Combined Data'!AA18</f>
        <v>6143</v>
      </c>
      <c r="AB18" s="2" t="str">
        <f>'All Combined Data'!AB18</f>
        <v>Single</v>
      </c>
      <c r="AC18" s="2" t="str">
        <f>'All Combined Data'!AC18</f>
        <v>Student</v>
      </c>
      <c r="AD18" s="2">
        <f>'All Combined Data'!AD18</f>
        <v>1473490</v>
      </c>
      <c r="AE18" s="2" t="str">
        <f>'All Combined Data'!AE18</f>
        <v>P132</v>
      </c>
      <c r="AF18" s="2" t="str">
        <f>'All Combined Data'!AF18</f>
        <v>Ea Rice</v>
      </c>
      <c r="AG18" s="2" t="str">
        <f>'All Combined Data'!AG18</f>
        <v>Home Appliance</v>
      </c>
      <c r="AH18" s="2" t="str">
        <f>'All Combined Data'!AH18</f>
        <v>Cotton</v>
      </c>
      <c r="AI18" s="2" t="str">
        <f>'All Combined Data'!AI18</f>
        <v>Sankaran, Randhawa and Balakrishnan</v>
      </c>
      <c r="AJ18" s="2">
        <f>'All Combined Data'!AJ18</f>
        <v>89335</v>
      </c>
      <c r="AK18" s="2">
        <f>'All Combined Data'!AK18</f>
        <v>29</v>
      </c>
      <c r="AL18" s="2">
        <f>'All Combined Data'!AL18</f>
        <v>738</v>
      </c>
      <c r="AM18" s="2">
        <f>'All Combined Data'!AM18</f>
        <v>12</v>
      </c>
      <c r="AN18" s="2" t="str">
        <f>'All Combined Data'!AN18</f>
        <v>India</v>
      </c>
      <c r="AO18" s="2" t="str">
        <f>'All Combined Data'!AO18</f>
        <v>Yes</v>
      </c>
      <c r="AP18" s="2">
        <f>'All Combined Data'!AP18</f>
        <v>3.3</v>
      </c>
      <c r="AQ18" s="2">
        <f>'All Combined Data'!AQ18</f>
        <v>45712</v>
      </c>
      <c r="AR18" s="2" t="str">
        <f>'All Combined Data'!AR18</f>
        <v>No</v>
      </c>
      <c r="AS18" s="2">
        <f>'All Combined Data'!AS18</f>
        <v>1547</v>
      </c>
      <c r="AT18" s="2">
        <f>'All Combined Data'!AT18</f>
        <v>40</v>
      </c>
      <c r="AU18" s="2">
        <f>'All Combined Data'!AU18</f>
        <v>40</v>
      </c>
      <c r="AV18" s="2" t="str">
        <f>'All Combined Data'!AV18</f>
        <v>S040</v>
      </c>
      <c r="AW18" s="2" t="str">
        <f>'All Combined Data'!AW18</f>
        <v>Sarin, Malhotra and Parsa Mart</v>
      </c>
      <c r="AX18" s="2" t="str">
        <f>'All Combined Data'!AX18</f>
        <v>Lucknow</v>
      </c>
      <c r="AY18" s="2" t="str">
        <f>'All Combined Data'!AY18</f>
        <v>Uttar Pradesh</v>
      </c>
      <c r="AZ18" s="2">
        <f>'All Combined Data'!AZ18</f>
        <v>577754</v>
      </c>
      <c r="BA18" s="2" t="str">
        <f>'All Combined Data'!BA18</f>
        <v>Ikbal Gill</v>
      </c>
      <c r="BB18" s="2">
        <f>'All Combined Data'!BB18</f>
        <v>2005</v>
      </c>
      <c r="BC18" s="2">
        <f>'All Combined Data'!BC18</f>
        <v>52</v>
      </c>
      <c r="BD18" s="2">
        <f>'All Combined Data'!BD18</f>
        <v>6154</v>
      </c>
      <c r="BE18" s="2">
        <f>'All Combined Data'!BE18</f>
        <v>3.5</v>
      </c>
      <c r="BF18" s="2" t="str">
        <f>'All Combined Data'!BF18</f>
        <v>Yes</v>
      </c>
      <c r="BG18" s="2">
        <f>'All Combined Data'!BG18</f>
        <v>1444</v>
      </c>
      <c r="BH18" s="2" t="str">
        <f>'All Combined Data'!BH18</f>
        <v>Retail</v>
      </c>
      <c r="BI18" s="2">
        <f>'All Combined Data'!BI18</f>
        <v>9142834110</v>
      </c>
      <c r="BJ18" s="2" t="str">
        <f>'All Combined Data'!BJ18</f>
        <v>ravelsimon@lad.net</v>
      </c>
      <c r="BK18" s="2">
        <f>Combined_data[[#This Row],[Quantity]]*Combined_data[[#This Row],[UnitPrice]]</f>
        <v>89335</v>
      </c>
      <c r="BL18" s="2">
        <f>Combined_data[[#This Row],[TotalAmount]]*(100-Combined_data[[#This Row],[DiscountApplied]])/100</f>
        <v>317139.25</v>
      </c>
      <c r="BM18" s="2">
        <f>Combined_data[[#This Row],[Revenue]]-Combined_data[[#This Row],[Final Amount]]</f>
        <v>-227804.25</v>
      </c>
    </row>
    <row r="19" spans="1:65" x14ac:dyDescent="0.3">
      <c r="A19" s="2" t="str">
        <f>'All Combined Data'!A19</f>
        <v>O1018</v>
      </c>
      <c r="B19" s="2" t="str">
        <f>'All Combined Data'!B19</f>
        <v>C020</v>
      </c>
      <c r="C19" s="2" t="str">
        <f>'All Combined Data'!C19</f>
        <v>P153</v>
      </c>
      <c r="D19" s="2">
        <f>'All Combined Data'!D19</f>
        <v>45623</v>
      </c>
      <c r="E19" s="2">
        <f>'All Combined Data'!E19</f>
        <v>2</v>
      </c>
      <c r="F19" s="2">
        <f>'All Combined Data'!F19</f>
        <v>83491</v>
      </c>
      <c r="G19" s="2">
        <f>'All Combined Data'!G19</f>
        <v>333964</v>
      </c>
      <c r="H19" s="2">
        <f>'All Combined Data'!H19</f>
        <v>5</v>
      </c>
      <c r="I19" s="2" t="str">
        <f>'All Combined Data'!I19</f>
        <v>Cash on Delivery</v>
      </c>
      <c r="J19" s="2" t="str">
        <f>'All Combined Data'!J19</f>
        <v>Cancelled</v>
      </c>
      <c r="K19" s="2">
        <f>'All Combined Data'!K19</f>
        <v>45867</v>
      </c>
      <c r="L19" s="2" t="str">
        <f>'All Combined Data'!L19</f>
        <v>Yes</v>
      </c>
      <c r="M19" s="2">
        <f>'All Combined Data'!M19</f>
        <v>361</v>
      </c>
      <c r="N19" s="2" t="str">
        <f>'All Combined Data'!N19</f>
        <v>Yes</v>
      </c>
      <c r="O19" s="2" t="str">
        <f>'All Combined Data'!O19</f>
        <v>Yes</v>
      </c>
      <c r="P19" s="2" t="str">
        <f>'All Combined Data'!P19</f>
        <v>C020</v>
      </c>
      <c r="Q19" s="2" t="str">
        <f>'All Combined Data'!Q19</f>
        <v>Jairaj Shan</v>
      </c>
      <c r="R19" s="2" t="str">
        <f>'All Combined Data'!R19</f>
        <v>ucchalwali@example.net</v>
      </c>
      <c r="S19" s="2">
        <f>'All Combined Data'!S19</f>
        <v>5798687277</v>
      </c>
      <c r="T19" s="2" t="str">
        <f>'All Combined Data'!T19</f>
        <v>Chennai</v>
      </c>
      <c r="U19" s="2" t="str">
        <f>'All Combined Data'!U19</f>
        <v>Tamil Nadu</v>
      </c>
      <c r="V19" s="2">
        <f>'All Combined Data'!V19</f>
        <v>348734</v>
      </c>
      <c r="W19" s="2" t="str">
        <f>'All Combined Data'!W19</f>
        <v>Male</v>
      </c>
      <c r="X19" s="2">
        <f>'All Combined Data'!X19</f>
        <v>32681</v>
      </c>
      <c r="Y19" s="2">
        <f>'All Combined Data'!Y19</f>
        <v>44268</v>
      </c>
      <c r="Z19" s="2" t="str">
        <f>'All Combined Data'!Z19</f>
        <v>Home Appliance</v>
      </c>
      <c r="AA19" s="2">
        <f>'All Combined Data'!AA19</f>
        <v>6226</v>
      </c>
      <c r="AB19" s="2" t="str">
        <f>'All Combined Data'!AB19</f>
        <v>Single</v>
      </c>
      <c r="AC19" s="2" t="str">
        <f>'All Combined Data'!AC19</f>
        <v>Student</v>
      </c>
      <c r="AD19" s="2">
        <f>'All Combined Data'!AD19</f>
        <v>1832898</v>
      </c>
      <c r="AE19" s="2" t="str">
        <f>'All Combined Data'!AE19</f>
        <v>P153</v>
      </c>
      <c r="AF19" s="2" t="str">
        <f>'All Combined Data'!AF19</f>
        <v>Quis Shirt</v>
      </c>
      <c r="AG19" s="2" t="str">
        <f>'All Combined Data'!AG19</f>
        <v>Electronics</v>
      </c>
      <c r="AH19" s="2" t="str">
        <f>'All Combined Data'!AH19</f>
        <v>Notebook</v>
      </c>
      <c r="AI19" s="2" t="str">
        <f>'All Combined Data'!AI19</f>
        <v>Sastry PLC</v>
      </c>
      <c r="AJ19" s="2">
        <f>'All Combined Data'!AJ19</f>
        <v>83491</v>
      </c>
      <c r="AK19" s="2">
        <f>'All Combined Data'!AK19</f>
        <v>5</v>
      </c>
      <c r="AL19" s="2">
        <f>'All Combined Data'!AL19</f>
        <v>93</v>
      </c>
      <c r="AM19" s="2">
        <f>'All Combined Data'!AM19</f>
        <v>12</v>
      </c>
      <c r="AN19" s="2" t="str">
        <f>'All Combined Data'!AN19</f>
        <v>Japan</v>
      </c>
      <c r="AO19" s="2" t="str">
        <f>'All Combined Data'!AO19</f>
        <v>No</v>
      </c>
      <c r="AP19" s="2">
        <f>'All Combined Data'!AP19</f>
        <v>3.6</v>
      </c>
      <c r="AQ19" s="2">
        <f>'All Combined Data'!AQ19</f>
        <v>45098</v>
      </c>
      <c r="AR19" s="2" t="str">
        <f>'All Combined Data'!AR19</f>
        <v>Yes</v>
      </c>
      <c r="AS19" s="2">
        <f>'All Combined Data'!AS19</f>
        <v>7063</v>
      </c>
      <c r="AT19" s="2">
        <f>'All Combined Data'!AT19</f>
        <v>197</v>
      </c>
      <c r="AU19" s="2">
        <f>'All Combined Data'!AU19</f>
        <v>197</v>
      </c>
      <c r="AV19" s="2" t="str">
        <f>'All Combined Data'!AV19</f>
        <v/>
      </c>
      <c r="AW19" s="2" t="str">
        <f>'All Combined Data'!AW19</f>
        <v/>
      </c>
      <c r="AX19" s="2" t="str">
        <f>'All Combined Data'!AX19</f>
        <v/>
      </c>
      <c r="AY19" s="2" t="str">
        <f>'All Combined Data'!AY19</f>
        <v/>
      </c>
      <c r="AZ19" s="2" t="str">
        <f>'All Combined Data'!AZ19</f>
        <v/>
      </c>
      <c r="BA19" s="2" t="str">
        <f>'All Combined Data'!BA19</f>
        <v/>
      </c>
      <c r="BB19" s="2" t="str">
        <f>'All Combined Data'!BB19</f>
        <v/>
      </c>
      <c r="BC19" s="2" t="str">
        <f>'All Combined Data'!BC19</f>
        <v/>
      </c>
      <c r="BD19" s="2" t="str">
        <f>'All Combined Data'!BD19</f>
        <v/>
      </c>
      <c r="BE19" s="2" t="str">
        <f>'All Combined Data'!BE19</f>
        <v/>
      </c>
      <c r="BF19" s="2" t="str">
        <f>'All Combined Data'!BF19</f>
        <v/>
      </c>
      <c r="BG19" s="2" t="str">
        <f>'All Combined Data'!BG19</f>
        <v/>
      </c>
      <c r="BH19" s="2" t="str">
        <f>'All Combined Data'!BH19</f>
        <v/>
      </c>
      <c r="BI19" s="2" t="str">
        <f>'All Combined Data'!BI19</f>
        <v/>
      </c>
      <c r="BJ19" s="2" t="str">
        <f>'All Combined Data'!BJ19</f>
        <v/>
      </c>
      <c r="BK19" s="2">
        <f>Combined_data[[#This Row],[Quantity]]*Combined_data[[#This Row],[UnitPrice]]</f>
        <v>166982</v>
      </c>
      <c r="BL19" s="2">
        <f>Combined_data[[#This Row],[TotalAmount]]*(100-Combined_data[[#This Row],[DiscountApplied]])/100</f>
        <v>317265.8</v>
      </c>
      <c r="BM19" s="2">
        <f>Combined_data[[#This Row],[Revenue]]-Combined_data[[#This Row],[Final Amount]]</f>
        <v>-150283.79999999999</v>
      </c>
    </row>
    <row r="20" spans="1:65" x14ac:dyDescent="0.3">
      <c r="A20" s="2" t="str">
        <f>'All Combined Data'!A20</f>
        <v>O1019</v>
      </c>
      <c r="B20" s="2" t="str">
        <f>'All Combined Data'!B20</f>
        <v>C072</v>
      </c>
      <c r="C20" s="2" t="str">
        <f>'All Combined Data'!C20</f>
        <v>P142</v>
      </c>
      <c r="D20" s="2">
        <f>'All Combined Data'!D20</f>
        <v>45689</v>
      </c>
      <c r="E20" s="2">
        <f>'All Combined Data'!E20</f>
        <v>4</v>
      </c>
      <c r="F20" s="2">
        <f>'All Combined Data'!F20</f>
        <v>71307</v>
      </c>
      <c r="G20" s="2">
        <f>'All Combined Data'!G20</f>
        <v>356535</v>
      </c>
      <c r="H20" s="2">
        <f>'All Combined Data'!H20</f>
        <v>13</v>
      </c>
      <c r="I20" s="2" t="str">
        <f>'All Combined Data'!I20</f>
        <v>Net Banking</v>
      </c>
      <c r="J20" s="2" t="str">
        <f>'All Combined Data'!J20</f>
        <v>Pending</v>
      </c>
      <c r="K20" s="2">
        <f>'All Combined Data'!K20</f>
        <v>45861</v>
      </c>
      <c r="L20" s="2" t="str">
        <f>'All Combined Data'!L20</f>
        <v>Yes</v>
      </c>
      <c r="M20" s="2">
        <f>'All Combined Data'!M20</f>
        <v>235</v>
      </c>
      <c r="N20" s="2" t="str">
        <f>'All Combined Data'!N20</f>
        <v>No</v>
      </c>
      <c r="O20" s="2" t="str">
        <f>'All Combined Data'!O20</f>
        <v>No</v>
      </c>
      <c r="P20" s="2" t="str">
        <f>'All Combined Data'!P20</f>
        <v>C072</v>
      </c>
      <c r="Q20" s="2" t="str">
        <f>'All Combined Data'!Q20</f>
        <v>Onveer Nazareth</v>
      </c>
      <c r="R20" s="2" t="str">
        <f>'All Combined Data'!R20</f>
        <v>balakrishnanfinn@example.org</v>
      </c>
      <c r="S20" s="2">
        <f>'All Combined Data'!S20</f>
        <v>9439690784</v>
      </c>
      <c r="T20" s="2" t="str">
        <f>'All Combined Data'!T20</f>
        <v>Bangalore</v>
      </c>
      <c r="U20" s="2" t="str">
        <f>'All Combined Data'!U20</f>
        <v>Karnataka</v>
      </c>
      <c r="V20" s="2">
        <f>'All Combined Data'!V20</f>
        <v>736471</v>
      </c>
      <c r="W20" s="2" t="str">
        <f>'All Combined Data'!W20</f>
        <v>Female</v>
      </c>
      <c r="X20" s="2">
        <f>'All Combined Data'!X20</f>
        <v>38863</v>
      </c>
      <c r="Y20" s="2">
        <f>'All Combined Data'!Y20</f>
        <v>44214</v>
      </c>
      <c r="Z20" s="2" t="str">
        <f>'All Combined Data'!Z20</f>
        <v>Fashion</v>
      </c>
      <c r="AA20" s="2">
        <f>'All Combined Data'!AA20</f>
        <v>7351</v>
      </c>
      <c r="AB20" s="2" t="str">
        <f>'All Combined Data'!AB20</f>
        <v>Married</v>
      </c>
      <c r="AC20" s="2" t="str">
        <f>'All Combined Data'!AC20</f>
        <v>Student</v>
      </c>
      <c r="AD20" s="2">
        <f>'All Combined Data'!AD20</f>
        <v>1135148</v>
      </c>
      <c r="AE20" s="2" t="str">
        <f>'All Combined Data'!AE20</f>
        <v>P142</v>
      </c>
      <c r="AF20" s="2" t="str">
        <f>'All Combined Data'!AF20</f>
        <v>Quaerat Shirt</v>
      </c>
      <c r="AG20" s="2" t="str">
        <f>'All Combined Data'!AG20</f>
        <v>Fashion</v>
      </c>
      <c r="AH20" s="2" t="str">
        <f>'All Combined Data'!AH20</f>
        <v>Smart</v>
      </c>
      <c r="AI20" s="2" t="str">
        <f>'All Combined Data'!AI20</f>
        <v>Sahota-Devi</v>
      </c>
      <c r="AJ20" s="2">
        <f>'All Combined Data'!AJ20</f>
        <v>71307</v>
      </c>
      <c r="AK20" s="2">
        <f>'All Combined Data'!AK20</f>
        <v>13</v>
      </c>
      <c r="AL20" s="2">
        <f>'All Combined Data'!AL20</f>
        <v>817</v>
      </c>
      <c r="AM20" s="2">
        <f>'All Combined Data'!AM20</f>
        <v>12</v>
      </c>
      <c r="AN20" s="2" t="str">
        <f>'All Combined Data'!AN20</f>
        <v>India</v>
      </c>
      <c r="AO20" s="2" t="str">
        <f>'All Combined Data'!AO20</f>
        <v>Yes</v>
      </c>
      <c r="AP20" s="2">
        <f>'All Combined Data'!AP20</f>
        <v>2.8</v>
      </c>
      <c r="AQ20" s="2">
        <f>'All Combined Data'!AQ20</f>
        <v>45651</v>
      </c>
      <c r="AR20" s="2" t="str">
        <f>'All Combined Data'!AR20</f>
        <v>No</v>
      </c>
      <c r="AS20" s="2">
        <f>'All Combined Data'!AS20</f>
        <v>4899</v>
      </c>
      <c r="AT20" s="2">
        <f>'All Combined Data'!AT20</f>
        <v>140</v>
      </c>
      <c r="AU20" s="2">
        <f>'All Combined Data'!AU20</f>
        <v>140</v>
      </c>
      <c r="AV20" s="2" t="str">
        <f>'All Combined Data'!AV20</f>
        <v/>
      </c>
      <c r="AW20" s="2" t="str">
        <f>'All Combined Data'!AW20</f>
        <v/>
      </c>
      <c r="AX20" s="2" t="str">
        <f>'All Combined Data'!AX20</f>
        <v/>
      </c>
      <c r="AY20" s="2" t="str">
        <f>'All Combined Data'!AY20</f>
        <v/>
      </c>
      <c r="AZ20" s="2" t="str">
        <f>'All Combined Data'!AZ20</f>
        <v/>
      </c>
      <c r="BA20" s="2" t="str">
        <f>'All Combined Data'!BA20</f>
        <v/>
      </c>
      <c r="BB20" s="2" t="str">
        <f>'All Combined Data'!BB20</f>
        <v/>
      </c>
      <c r="BC20" s="2" t="str">
        <f>'All Combined Data'!BC20</f>
        <v/>
      </c>
      <c r="BD20" s="2" t="str">
        <f>'All Combined Data'!BD20</f>
        <v/>
      </c>
      <c r="BE20" s="2" t="str">
        <f>'All Combined Data'!BE20</f>
        <v/>
      </c>
      <c r="BF20" s="2" t="str">
        <f>'All Combined Data'!BF20</f>
        <v/>
      </c>
      <c r="BG20" s="2" t="str">
        <f>'All Combined Data'!BG20</f>
        <v/>
      </c>
      <c r="BH20" s="2" t="str">
        <f>'All Combined Data'!BH20</f>
        <v/>
      </c>
      <c r="BI20" s="2" t="str">
        <f>'All Combined Data'!BI20</f>
        <v/>
      </c>
      <c r="BJ20" s="2" t="str">
        <f>'All Combined Data'!BJ20</f>
        <v/>
      </c>
      <c r="BK20" s="2">
        <f>Combined_data[[#This Row],[Quantity]]*Combined_data[[#This Row],[UnitPrice]]</f>
        <v>285228</v>
      </c>
      <c r="BL20" s="2">
        <f>Combined_data[[#This Row],[TotalAmount]]*(100-Combined_data[[#This Row],[DiscountApplied]])/100</f>
        <v>310185.45</v>
      </c>
      <c r="BM20" s="2">
        <f>Combined_data[[#This Row],[Revenue]]-Combined_data[[#This Row],[Final Amount]]</f>
        <v>-24957.450000000012</v>
      </c>
    </row>
    <row r="21" spans="1:65" x14ac:dyDescent="0.3">
      <c r="A21" s="2" t="str">
        <f>'All Combined Data'!A21</f>
        <v>O1020</v>
      </c>
      <c r="B21" s="2" t="str">
        <f>'All Combined Data'!B21</f>
        <v>C087</v>
      </c>
      <c r="C21" s="2" t="str">
        <f>'All Combined Data'!C21</f>
        <v>P199</v>
      </c>
      <c r="D21" s="2">
        <f>'All Combined Data'!D21</f>
        <v>45553</v>
      </c>
      <c r="E21" s="2">
        <f>'All Combined Data'!E21</f>
        <v>3</v>
      </c>
      <c r="F21" s="2">
        <f>'All Combined Data'!F21</f>
        <v>20556</v>
      </c>
      <c r="G21" s="2">
        <f>'All Combined Data'!G21</f>
        <v>102780</v>
      </c>
      <c r="H21" s="2">
        <f>'All Combined Data'!H21</f>
        <v>14</v>
      </c>
      <c r="I21" s="2" t="str">
        <f>'All Combined Data'!I21</f>
        <v>Net Banking</v>
      </c>
      <c r="J21" s="2" t="str">
        <f>'All Combined Data'!J21</f>
        <v>Shipped</v>
      </c>
      <c r="K21" s="2">
        <f>'All Combined Data'!K21</f>
        <v>45864</v>
      </c>
      <c r="L21" s="2" t="str">
        <f>'All Combined Data'!L21</f>
        <v>Yes</v>
      </c>
      <c r="M21" s="2">
        <f>'All Combined Data'!M21</f>
        <v>142</v>
      </c>
      <c r="N21" s="2" t="str">
        <f>'All Combined Data'!N21</f>
        <v>No</v>
      </c>
      <c r="O21" s="2" t="str">
        <f>'All Combined Data'!O21</f>
        <v>Yes</v>
      </c>
      <c r="P21" s="2" t="str">
        <f>'All Combined Data'!P21</f>
        <v>C087</v>
      </c>
      <c r="Q21" s="2" t="str">
        <f>'All Combined Data'!Q21</f>
        <v>Urmi Balay</v>
      </c>
      <c r="R21" s="2" t="str">
        <f>'All Combined Data'!R21</f>
        <v>nilima22@example.net</v>
      </c>
      <c r="S21" s="2">
        <f>'All Combined Data'!S21</f>
        <v>6567661825</v>
      </c>
      <c r="T21" s="2" t="str">
        <f>'All Combined Data'!T21</f>
        <v>Delhi</v>
      </c>
      <c r="U21" s="2" t="str">
        <f>'All Combined Data'!U21</f>
        <v>Delhi</v>
      </c>
      <c r="V21" s="2">
        <f>'All Combined Data'!V21</f>
        <v>286823</v>
      </c>
      <c r="W21" s="2" t="str">
        <f>'All Combined Data'!W21</f>
        <v>Male</v>
      </c>
      <c r="X21" s="2">
        <f>'All Combined Data'!X21</f>
        <v>21834</v>
      </c>
      <c r="Y21" s="2">
        <f>'All Combined Data'!Y21</f>
        <v>44098</v>
      </c>
      <c r="Z21" s="2" t="str">
        <f>'All Combined Data'!Z21</f>
        <v>Home Appliance</v>
      </c>
      <c r="AA21" s="2">
        <f>'All Combined Data'!AA21</f>
        <v>2168</v>
      </c>
      <c r="AB21" s="2" t="str">
        <f>'All Combined Data'!AB21</f>
        <v>Married</v>
      </c>
      <c r="AC21" s="2" t="str">
        <f>'All Combined Data'!AC21</f>
        <v>Engineer</v>
      </c>
      <c r="AD21" s="2">
        <f>'All Combined Data'!AD21</f>
        <v>1382729</v>
      </c>
      <c r="AE21" s="2" t="str">
        <f>'All Combined Data'!AE21</f>
        <v>P199</v>
      </c>
      <c r="AF21" s="2" t="str">
        <f>'All Combined Data'!AF21</f>
        <v>Natus TV</v>
      </c>
      <c r="AG21" s="2" t="str">
        <f>'All Combined Data'!AG21</f>
        <v>Electronics</v>
      </c>
      <c r="AH21" s="2" t="str">
        <f>'All Combined Data'!AH21</f>
        <v>Organic</v>
      </c>
      <c r="AI21" s="2" t="str">
        <f>'All Combined Data'!AI21</f>
        <v>Yadav PLC</v>
      </c>
      <c r="AJ21" s="2">
        <f>'All Combined Data'!AJ21</f>
        <v>20556</v>
      </c>
      <c r="AK21" s="2">
        <f>'All Combined Data'!AK21</f>
        <v>14</v>
      </c>
      <c r="AL21" s="2">
        <f>'All Combined Data'!AL21</f>
        <v>168</v>
      </c>
      <c r="AM21" s="2">
        <f>'All Combined Data'!AM21</f>
        <v>12</v>
      </c>
      <c r="AN21" s="2" t="str">
        <f>'All Combined Data'!AN21</f>
        <v>Vietnam</v>
      </c>
      <c r="AO21" s="2" t="str">
        <f>'All Combined Data'!AO21</f>
        <v>Yes</v>
      </c>
      <c r="AP21" s="2">
        <f>'All Combined Data'!AP21</f>
        <v>3.4</v>
      </c>
      <c r="AQ21" s="2">
        <f>'All Combined Data'!AQ21</f>
        <v>45715</v>
      </c>
      <c r="AR21" s="2" t="str">
        <f>'All Combined Data'!AR21</f>
        <v>No</v>
      </c>
      <c r="AS21" s="2">
        <f>'All Combined Data'!AS21</f>
        <v>2293</v>
      </c>
      <c r="AT21" s="2">
        <f>'All Combined Data'!AT21</f>
        <v>34</v>
      </c>
      <c r="AU21" s="2">
        <f>'All Combined Data'!AU21</f>
        <v>34</v>
      </c>
      <c r="AV21" s="2" t="str">
        <f>'All Combined Data'!AV21</f>
        <v>S034</v>
      </c>
      <c r="AW21" s="2" t="str">
        <f>'All Combined Data'!AW21</f>
        <v>Naidu PLC Mart</v>
      </c>
      <c r="AX21" s="2" t="str">
        <f>'All Combined Data'!AX21</f>
        <v>Jaipur</v>
      </c>
      <c r="AY21" s="2" t="str">
        <f>'All Combined Data'!AY21</f>
        <v>Rajasthan</v>
      </c>
      <c r="AZ21" s="2">
        <f>'All Combined Data'!AZ21</f>
        <v>947985</v>
      </c>
      <c r="BA21" s="2" t="str">
        <f>'All Combined Data'!BA21</f>
        <v>Eesha Vora</v>
      </c>
      <c r="BB21" s="2">
        <f>'All Combined Data'!BB21</f>
        <v>2018</v>
      </c>
      <c r="BC21" s="2">
        <f>'All Combined Data'!BC21</f>
        <v>86</v>
      </c>
      <c r="BD21" s="2">
        <f>'All Combined Data'!BD21</f>
        <v>3166</v>
      </c>
      <c r="BE21" s="2">
        <f>'All Combined Data'!BE21</f>
        <v>3.6</v>
      </c>
      <c r="BF21" s="2" t="str">
        <f>'All Combined Data'!BF21</f>
        <v>No</v>
      </c>
      <c r="BG21" s="2">
        <f>'All Combined Data'!BG21</f>
        <v>2454</v>
      </c>
      <c r="BH21" s="2" t="str">
        <f>'All Combined Data'!BH21</f>
        <v>Retail</v>
      </c>
      <c r="BI21" s="2">
        <f>'All Combined Data'!BI21</f>
        <v>912818268861</v>
      </c>
      <c r="BJ21" s="2" t="str">
        <f>'All Combined Data'!BJ21</f>
        <v>timothy35@patel-memon.com</v>
      </c>
      <c r="BK21" s="2">
        <f>Combined_data[[#This Row],[Quantity]]*Combined_data[[#This Row],[UnitPrice]]</f>
        <v>61668</v>
      </c>
      <c r="BL21" s="2">
        <f>Combined_data[[#This Row],[TotalAmount]]*(100-Combined_data[[#This Row],[DiscountApplied]])/100</f>
        <v>88390.8</v>
      </c>
      <c r="BM21" s="2">
        <f>Combined_data[[#This Row],[Revenue]]-Combined_data[[#This Row],[Final Amount]]</f>
        <v>-26722.800000000003</v>
      </c>
    </row>
    <row r="22" spans="1:65" x14ac:dyDescent="0.3">
      <c r="A22" s="2" t="str">
        <f>'All Combined Data'!A22</f>
        <v>O1021</v>
      </c>
      <c r="B22" s="2" t="str">
        <f>'All Combined Data'!B22</f>
        <v>C039</v>
      </c>
      <c r="C22" s="2" t="str">
        <f>'All Combined Data'!C22</f>
        <v>P199</v>
      </c>
      <c r="D22" s="2">
        <f>'All Combined Data'!D22</f>
        <v>45538</v>
      </c>
      <c r="E22" s="2">
        <f>'All Combined Data'!E22</f>
        <v>3</v>
      </c>
      <c r="F22" s="2">
        <f>'All Combined Data'!F22</f>
        <v>20556</v>
      </c>
      <c r="G22" s="2">
        <f>'All Combined Data'!G22</f>
        <v>41112</v>
      </c>
      <c r="H22" s="2">
        <f>'All Combined Data'!H22</f>
        <v>14</v>
      </c>
      <c r="I22" s="2" t="str">
        <f>'All Combined Data'!I22</f>
        <v>Net Banking</v>
      </c>
      <c r="J22" s="2" t="str">
        <f>'All Combined Data'!J22</f>
        <v>Pending</v>
      </c>
      <c r="K22" s="2">
        <f>'All Combined Data'!K22</f>
        <v>45861</v>
      </c>
      <c r="L22" s="2" t="str">
        <f>'All Combined Data'!L22</f>
        <v>No</v>
      </c>
      <c r="M22" s="2">
        <f>'All Combined Data'!M22</f>
        <v>178</v>
      </c>
      <c r="N22" s="2" t="str">
        <f>'All Combined Data'!N22</f>
        <v>No</v>
      </c>
      <c r="O22" s="2" t="str">
        <f>'All Combined Data'!O22</f>
        <v>No</v>
      </c>
      <c r="P22" s="2" t="str">
        <f>'All Combined Data'!P22</f>
        <v>C039</v>
      </c>
      <c r="Q22" s="2" t="str">
        <f>'All Combined Data'!Q22</f>
        <v>Chakradhar Nair</v>
      </c>
      <c r="R22" s="2" t="str">
        <f>'All Combined Data'!R22</f>
        <v>memonjagrati@example.com</v>
      </c>
      <c r="S22" s="2">
        <f>'All Combined Data'!S22</f>
        <v>2386922219</v>
      </c>
      <c r="T22" s="2" t="str">
        <f>'All Combined Data'!T22</f>
        <v>Pune</v>
      </c>
      <c r="U22" s="2" t="str">
        <f>'All Combined Data'!U22</f>
        <v>Maharashtra</v>
      </c>
      <c r="V22" s="2">
        <f>'All Combined Data'!V22</f>
        <v>937923</v>
      </c>
      <c r="W22" s="2" t="str">
        <f>'All Combined Data'!W22</f>
        <v>Male</v>
      </c>
      <c r="X22" s="2">
        <f>'All Combined Data'!X22</f>
        <v>33209</v>
      </c>
      <c r="Y22" s="2">
        <f>'All Combined Data'!Y22</f>
        <v>44817</v>
      </c>
      <c r="Z22" s="2" t="str">
        <f>'All Combined Data'!Z22</f>
        <v>Electronics</v>
      </c>
      <c r="AA22" s="2">
        <f>'All Combined Data'!AA22</f>
        <v>8420</v>
      </c>
      <c r="AB22" s="2" t="str">
        <f>'All Combined Data'!AB22</f>
        <v>Single</v>
      </c>
      <c r="AC22" s="2" t="str">
        <f>'All Combined Data'!AC22</f>
        <v>Doctor</v>
      </c>
      <c r="AD22" s="2">
        <f>'All Combined Data'!AD22</f>
        <v>343699</v>
      </c>
      <c r="AE22" s="2" t="str">
        <f>'All Combined Data'!AE22</f>
        <v>P199</v>
      </c>
      <c r="AF22" s="2" t="str">
        <f>'All Combined Data'!AF22</f>
        <v>Natus TV</v>
      </c>
      <c r="AG22" s="2" t="str">
        <f>'All Combined Data'!AG22</f>
        <v>Electronics</v>
      </c>
      <c r="AH22" s="2" t="str">
        <f>'All Combined Data'!AH22</f>
        <v>Organic</v>
      </c>
      <c r="AI22" s="2" t="str">
        <f>'All Combined Data'!AI22</f>
        <v>Yadav PLC</v>
      </c>
      <c r="AJ22" s="2">
        <f>'All Combined Data'!AJ22</f>
        <v>20556</v>
      </c>
      <c r="AK22" s="2">
        <f>'All Combined Data'!AK22</f>
        <v>14</v>
      </c>
      <c r="AL22" s="2">
        <f>'All Combined Data'!AL22</f>
        <v>168</v>
      </c>
      <c r="AM22" s="2">
        <f>'All Combined Data'!AM22</f>
        <v>12</v>
      </c>
      <c r="AN22" s="2" t="str">
        <f>'All Combined Data'!AN22</f>
        <v>Vietnam</v>
      </c>
      <c r="AO22" s="2" t="str">
        <f>'All Combined Data'!AO22</f>
        <v>Yes</v>
      </c>
      <c r="AP22" s="2">
        <f>'All Combined Data'!AP22</f>
        <v>3.4</v>
      </c>
      <c r="AQ22" s="2">
        <f>'All Combined Data'!AQ22</f>
        <v>45715</v>
      </c>
      <c r="AR22" s="2" t="str">
        <f>'All Combined Data'!AR22</f>
        <v>No</v>
      </c>
      <c r="AS22" s="2">
        <f>'All Combined Data'!AS22</f>
        <v>2293</v>
      </c>
      <c r="AT22" s="2">
        <f>'All Combined Data'!AT22</f>
        <v>34</v>
      </c>
      <c r="AU22" s="2">
        <f>'All Combined Data'!AU22</f>
        <v>34</v>
      </c>
      <c r="AV22" s="2" t="str">
        <f>'All Combined Data'!AV22</f>
        <v>S034</v>
      </c>
      <c r="AW22" s="2" t="str">
        <f>'All Combined Data'!AW22</f>
        <v>Naidu PLC Mart</v>
      </c>
      <c r="AX22" s="2" t="str">
        <f>'All Combined Data'!AX22</f>
        <v>Jaipur</v>
      </c>
      <c r="AY22" s="2" t="str">
        <f>'All Combined Data'!AY22</f>
        <v>Rajasthan</v>
      </c>
      <c r="AZ22" s="2">
        <f>'All Combined Data'!AZ22</f>
        <v>947985</v>
      </c>
      <c r="BA22" s="2" t="str">
        <f>'All Combined Data'!BA22</f>
        <v>Eesha Vora</v>
      </c>
      <c r="BB22" s="2">
        <f>'All Combined Data'!BB22</f>
        <v>2018</v>
      </c>
      <c r="BC22" s="2">
        <f>'All Combined Data'!BC22</f>
        <v>86</v>
      </c>
      <c r="BD22" s="2">
        <f>'All Combined Data'!BD22</f>
        <v>3166</v>
      </c>
      <c r="BE22" s="2">
        <f>'All Combined Data'!BE22</f>
        <v>3.6</v>
      </c>
      <c r="BF22" s="2" t="str">
        <f>'All Combined Data'!BF22</f>
        <v>No</v>
      </c>
      <c r="BG22" s="2">
        <f>'All Combined Data'!BG22</f>
        <v>2454</v>
      </c>
      <c r="BH22" s="2" t="str">
        <f>'All Combined Data'!BH22</f>
        <v>Retail</v>
      </c>
      <c r="BI22" s="2">
        <f>'All Combined Data'!BI22</f>
        <v>912818268861</v>
      </c>
      <c r="BJ22" s="2" t="str">
        <f>'All Combined Data'!BJ22</f>
        <v>timothy35@patel-memon.com</v>
      </c>
      <c r="BK22" s="2">
        <f>Combined_data[[#This Row],[Quantity]]*Combined_data[[#This Row],[UnitPrice]]</f>
        <v>61668</v>
      </c>
      <c r="BL22" s="2">
        <f>Combined_data[[#This Row],[TotalAmount]]*(100-Combined_data[[#This Row],[DiscountApplied]])/100</f>
        <v>35356.32</v>
      </c>
      <c r="BM22" s="2">
        <f>Combined_data[[#This Row],[Revenue]]-Combined_data[[#This Row],[Final Amount]]</f>
        <v>26311.68</v>
      </c>
    </row>
    <row r="23" spans="1:65" x14ac:dyDescent="0.3">
      <c r="A23" s="2" t="str">
        <f>'All Combined Data'!A23</f>
        <v>O1022</v>
      </c>
      <c r="B23" s="2" t="str">
        <f>'All Combined Data'!B23</f>
        <v>C016</v>
      </c>
      <c r="C23" s="2" t="str">
        <f>'All Combined Data'!C23</f>
        <v>P174</v>
      </c>
      <c r="D23" s="2">
        <f>'All Combined Data'!D23</f>
        <v>45773</v>
      </c>
      <c r="E23" s="2">
        <f>'All Combined Data'!E23</f>
        <v>5</v>
      </c>
      <c r="F23" s="2">
        <f>'All Combined Data'!F23</f>
        <v>31171</v>
      </c>
      <c r="G23" s="2">
        <f>'All Combined Data'!G23</f>
        <v>124684</v>
      </c>
      <c r="H23" s="2">
        <f>'All Combined Data'!H23</f>
        <v>22</v>
      </c>
      <c r="I23" s="2" t="str">
        <f>'All Combined Data'!I23</f>
        <v>Net Banking</v>
      </c>
      <c r="J23" s="2" t="str">
        <f>'All Combined Data'!J23</f>
        <v>Pending</v>
      </c>
      <c r="K23" s="2">
        <f>'All Combined Data'!K23</f>
        <v>45857</v>
      </c>
      <c r="L23" s="2" t="str">
        <f>'All Combined Data'!L23</f>
        <v>Yes</v>
      </c>
      <c r="M23" s="2">
        <f>'All Combined Data'!M23</f>
        <v>148</v>
      </c>
      <c r="N23" s="2" t="str">
        <f>'All Combined Data'!N23</f>
        <v>Yes</v>
      </c>
      <c r="O23" s="2" t="str">
        <f>'All Combined Data'!O23</f>
        <v>No</v>
      </c>
      <c r="P23" s="2" t="str">
        <f>'All Combined Data'!P23</f>
        <v>C016</v>
      </c>
      <c r="Q23" s="2" t="str">
        <f>'All Combined Data'!Q23</f>
        <v>Reyansh Rastogi</v>
      </c>
      <c r="R23" s="2" t="str">
        <f>'All Combined Data'!R23</f>
        <v>arya14@example.com</v>
      </c>
      <c r="S23" s="2">
        <f>'All Combined Data'!S23</f>
        <v>8685014294</v>
      </c>
      <c r="T23" s="2" t="str">
        <f>'All Combined Data'!T23</f>
        <v>Delhi</v>
      </c>
      <c r="U23" s="2" t="str">
        <f>'All Combined Data'!U23</f>
        <v>Delhi</v>
      </c>
      <c r="V23" s="2">
        <f>'All Combined Data'!V23</f>
        <v>196556</v>
      </c>
      <c r="W23" s="2" t="str">
        <f>'All Combined Data'!W23</f>
        <v>Male</v>
      </c>
      <c r="X23" s="2">
        <f>'All Combined Data'!X23</f>
        <v>36815</v>
      </c>
      <c r="Y23" s="2">
        <f>'All Combined Data'!Y23</f>
        <v>45616</v>
      </c>
      <c r="Z23" s="2" t="str">
        <f>'All Combined Data'!Z23</f>
        <v>Home Appliance</v>
      </c>
      <c r="AA23" s="2">
        <f>'All Combined Data'!AA23</f>
        <v>2721</v>
      </c>
      <c r="AB23" s="2" t="str">
        <f>'All Combined Data'!AB23</f>
        <v>Married</v>
      </c>
      <c r="AC23" s="2" t="str">
        <f>'All Combined Data'!AC23</f>
        <v>Student</v>
      </c>
      <c r="AD23" s="2">
        <f>'All Combined Data'!AD23</f>
        <v>333227</v>
      </c>
      <c r="AE23" s="2" t="str">
        <f>'All Combined Data'!AE23</f>
        <v>P174</v>
      </c>
      <c r="AF23" s="2" t="str">
        <f>'All Combined Data'!AF23</f>
        <v>Voluptas Laptop</v>
      </c>
      <c r="AG23" s="2" t="str">
        <f>'All Combined Data'!AG23</f>
        <v>Fashion</v>
      </c>
      <c r="AH23" s="2" t="str">
        <f>'All Combined Data'!AH23</f>
        <v>Android</v>
      </c>
      <c r="AI23" s="2" t="str">
        <f>'All Combined Data'!AI23</f>
        <v>Mittal and Sons</v>
      </c>
      <c r="AJ23" s="2">
        <f>'All Combined Data'!AJ23</f>
        <v>31171</v>
      </c>
      <c r="AK23" s="2">
        <f>'All Combined Data'!AK23</f>
        <v>22</v>
      </c>
      <c r="AL23" s="2">
        <f>'All Combined Data'!AL23</f>
        <v>244</v>
      </c>
      <c r="AM23" s="2">
        <f>'All Combined Data'!AM23</f>
        <v>24</v>
      </c>
      <c r="AN23" s="2" t="str">
        <f>'All Combined Data'!AN23</f>
        <v>Japan</v>
      </c>
      <c r="AO23" s="2" t="str">
        <f>'All Combined Data'!AO23</f>
        <v>Yes</v>
      </c>
      <c r="AP23" s="2">
        <f>'All Combined Data'!AP23</f>
        <v>3.4</v>
      </c>
      <c r="AQ23" s="2">
        <f>'All Combined Data'!AQ23</f>
        <v>45184</v>
      </c>
      <c r="AR23" s="2" t="str">
        <f>'All Combined Data'!AR23</f>
        <v>No</v>
      </c>
      <c r="AS23" s="2">
        <f>'All Combined Data'!AS23</f>
        <v>8565</v>
      </c>
      <c r="AT23" s="2">
        <f>'All Combined Data'!AT23</f>
        <v>194</v>
      </c>
      <c r="AU23" s="2">
        <f>'All Combined Data'!AU23</f>
        <v>194</v>
      </c>
      <c r="AV23" s="2" t="str">
        <f>'All Combined Data'!AV23</f>
        <v/>
      </c>
      <c r="AW23" s="2" t="str">
        <f>'All Combined Data'!AW23</f>
        <v/>
      </c>
      <c r="AX23" s="2" t="str">
        <f>'All Combined Data'!AX23</f>
        <v/>
      </c>
      <c r="AY23" s="2" t="str">
        <f>'All Combined Data'!AY23</f>
        <v/>
      </c>
      <c r="AZ23" s="2" t="str">
        <f>'All Combined Data'!AZ23</f>
        <v/>
      </c>
      <c r="BA23" s="2" t="str">
        <f>'All Combined Data'!BA23</f>
        <v/>
      </c>
      <c r="BB23" s="2" t="str">
        <f>'All Combined Data'!BB23</f>
        <v/>
      </c>
      <c r="BC23" s="2" t="str">
        <f>'All Combined Data'!BC23</f>
        <v/>
      </c>
      <c r="BD23" s="2" t="str">
        <f>'All Combined Data'!BD23</f>
        <v/>
      </c>
      <c r="BE23" s="2" t="str">
        <f>'All Combined Data'!BE23</f>
        <v/>
      </c>
      <c r="BF23" s="2" t="str">
        <f>'All Combined Data'!BF23</f>
        <v/>
      </c>
      <c r="BG23" s="2" t="str">
        <f>'All Combined Data'!BG23</f>
        <v/>
      </c>
      <c r="BH23" s="2" t="str">
        <f>'All Combined Data'!BH23</f>
        <v/>
      </c>
      <c r="BI23" s="2" t="str">
        <f>'All Combined Data'!BI23</f>
        <v/>
      </c>
      <c r="BJ23" s="2" t="str">
        <f>'All Combined Data'!BJ23</f>
        <v/>
      </c>
      <c r="BK23" s="2">
        <f>Combined_data[[#This Row],[Quantity]]*Combined_data[[#This Row],[UnitPrice]]</f>
        <v>155855</v>
      </c>
      <c r="BL23" s="2">
        <f>Combined_data[[#This Row],[TotalAmount]]*(100-Combined_data[[#This Row],[DiscountApplied]])/100</f>
        <v>97253.52</v>
      </c>
      <c r="BM23" s="2">
        <f>Combined_data[[#This Row],[Revenue]]-Combined_data[[#This Row],[Final Amount]]</f>
        <v>58601.479999999996</v>
      </c>
    </row>
    <row r="24" spans="1:65" x14ac:dyDescent="0.3">
      <c r="A24" s="2" t="str">
        <f>'All Combined Data'!A24</f>
        <v>O1023</v>
      </c>
      <c r="B24" s="2" t="str">
        <f>'All Combined Data'!B24</f>
        <v>C092</v>
      </c>
      <c r="C24" s="2" t="str">
        <f>'All Combined Data'!C24</f>
        <v>P111</v>
      </c>
      <c r="D24" s="2">
        <f>'All Combined Data'!D24</f>
        <v>45788</v>
      </c>
      <c r="E24" s="2">
        <f>'All Combined Data'!E24</f>
        <v>3</v>
      </c>
      <c r="F24" s="2">
        <f>'All Combined Data'!F24</f>
        <v>90766</v>
      </c>
      <c r="G24" s="2">
        <f>'All Combined Data'!G24</f>
        <v>363064</v>
      </c>
      <c r="H24" s="2">
        <f>'All Combined Data'!H24</f>
        <v>14</v>
      </c>
      <c r="I24" s="2" t="str">
        <f>'All Combined Data'!I24</f>
        <v>UPI</v>
      </c>
      <c r="J24" s="2" t="str">
        <f>'All Combined Data'!J24</f>
        <v>Cancelled</v>
      </c>
      <c r="K24" s="2">
        <f>'All Combined Data'!K24</f>
        <v>45855</v>
      </c>
      <c r="L24" s="2" t="str">
        <f>'All Combined Data'!L24</f>
        <v>Yes</v>
      </c>
      <c r="M24" s="2">
        <f>'All Combined Data'!M24</f>
        <v>103</v>
      </c>
      <c r="N24" s="2" t="str">
        <f>'All Combined Data'!N24</f>
        <v>No</v>
      </c>
      <c r="O24" s="2" t="str">
        <f>'All Combined Data'!O24</f>
        <v>No</v>
      </c>
      <c r="P24" s="2" t="str">
        <f>'All Combined Data'!P24</f>
        <v>C092</v>
      </c>
      <c r="Q24" s="2" t="str">
        <f>'All Combined Data'!Q24</f>
        <v>Ranveer Dalal</v>
      </c>
      <c r="R24" s="2" t="str">
        <f>'All Combined Data'!R24</f>
        <v>skibe@example.net</v>
      </c>
      <c r="S24" s="2">
        <f>'All Combined Data'!S24</f>
        <v>3638546785</v>
      </c>
      <c r="T24" s="2" t="str">
        <f>'All Combined Data'!T24</f>
        <v>Pune</v>
      </c>
      <c r="U24" s="2" t="str">
        <f>'All Combined Data'!U24</f>
        <v>Maharashtra</v>
      </c>
      <c r="V24" s="2">
        <f>'All Combined Data'!V24</f>
        <v>458771</v>
      </c>
      <c r="W24" s="2" t="str">
        <f>'All Combined Data'!W24</f>
        <v>Female</v>
      </c>
      <c r="X24" s="2">
        <f>'All Combined Data'!X24</f>
        <v>33417</v>
      </c>
      <c r="Y24" s="2">
        <f>'All Combined Data'!Y24</f>
        <v>45022</v>
      </c>
      <c r="Z24" s="2" t="str">
        <f>'All Combined Data'!Z24</f>
        <v>Electronics</v>
      </c>
      <c r="AA24" s="2">
        <f>'All Combined Data'!AA24</f>
        <v>6982</v>
      </c>
      <c r="AB24" s="2" t="str">
        <f>'All Combined Data'!AB24</f>
        <v>Married</v>
      </c>
      <c r="AC24" s="2" t="str">
        <f>'All Combined Data'!AC24</f>
        <v>Engineer</v>
      </c>
      <c r="AD24" s="2">
        <f>'All Combined Data'!AD24</f>
        <v>1109164</v>
      </c>
      <c r="AE24" s="2" t="str">
        <f>'All Combined Data'!AE24</f>
        <v>P111</v>
      </c>
      <c r="AF24" s="2" t="str">
        <f>'All Combined Data'!AF24</f>
        <v>Ducimus TV</v>
      </c>
      <c r="AG24" s="2" t="str">
        <f>'All Combined Data'!AG24</f>
        <v>Grocery</v>
      </c>
      <c r="AH24" s="2" t="str">
        <f>'All Combined Data'!AH24</f>
        <v>Android</v>
      </c>
      <c r="AI24" s="2" t="str">
        <f>'All Combined Data'!AI24</f>
        <v>Bala, Shenoy and Kadakia</v>
      </c>
      <c r="AJ24" s="2">
        <f>'All Combined Data'!AJ24</f>
        <v>90766</v>
      </c>
      <c r="AK24" s="2">
        <f>'All Combined Data'!AK24</f>
        <v>14</v>
      </c>
      <c r="AL24" s="2">
        <f>'All Combined Data'!AL24</f>
        <v>716</v>
      </c>
      <c r="AM24" s="2">
        <f>'All Combined Data'!AM24</f>
        <v>36</v>
      </c>
      <c r="AN24" s="2" t="str">
        <f>'All Combined Data'!AN24</f>
        <v>Vietnam</v>
      </c>
      <c r="AO24" s="2" t="str">
        <f>'All Combined Data'!AO24</f>
        <v>No</v>
      </c>
      <c r="AP24" s="2">
        <f>'All Combined Data'!AP24</f>
        <v>3.6</v>
      </c>
      <c r="AQ24" s="2">
        <f>'All Combined Data'!AQ24</f>
        <v>45440</v>
      </c>
      <c r="AR24" s="2" t="str">
        <f>'All Combined Data'!AR24</f>
        <v>Yes</v>
      </c>
      <c r="AS24" s="2">
        <f>'All Combined Data'!AS24</f>
        <v>8079</v>
      </c>
      <c r="AT24" s="2">
        <f>'All Combined Data'!AT24</f>
        <v>200</v>
      </c>
      <c r="AU24" s="2">
        <f>'All Combined Data'!AU24</f>
        <v>200</v>
      </c>
      <c r="AV24" s="2" t="str">
        <f>'All Combined Data'!AV24</f>
        <v/>
      </c>
      <c r="AW24" s="2" t="str">
        <f>'All Combined Data'!AW24</f>
        <v/>
      </c>
      <c r="AX24" s="2" t="str">
        <f>'All Combined Data'!AX24</f>
        <v/>
      </c>
      <c r="AY24" s="2" t="str">
        <f>'All Combined Data'!AY24</f>
        <v/>
      </c>
      <c r="AZ24" s="2" t="str">
        <f>'All Combined Data'!AZ24</f>
        <v/>
      </c>
      <c r="BA24" s="2" t="str">
        <f>'All Combined Data'!BA24</f>
        <v/>
      </c>
      <c r="BB24" s="2" t="str">
        <f>'All Combined Data'!BB24</f>
        <v/>
      </c>
      <c r="BC24" s="2" t="str">
        <f>'All Combined Data'!BC24</f>
        <v/>
      </c>
      <c r="BD24" s="2" t="str">
        <f>'All Combined Data'!BD24</f>
        <v/>
      </c>
      <c r="BE24" s="2" t="str">
        <f>'All Combined Data'!BE24</f>
        <v/>
      </c>
      <c r="BF24" s="2" t="str">
        <f>'All Combined Data'!BF24</f>
        <v/>
      </c>
      <c r="BG24" s="2" t="str">
        <f>'All Combined Data'!BG24</f>
        <v/>
      </c>
      <c r="BH24" s="2" t="str">
        <f>'All Combined Data'!BH24</f>
        <v/>
      </c>
      <c r="BI24" s="2" t="str">
        <f>'All Combined Data'!BI24</f>
        <v/>
      </c>
      <c r="BJ24" s="2" t="str">
        <f>'All Combined Data'!BJ24</f>
        <v/>
      </c>
      <c r="BK24" s="2">
        <f>Combined_data[[#This Row],[Quantity]]*Combined_data[[#This Row],[UnitPrice]]</f>
        <v>272298</v>
      </c>
      <c r="BL24" s="2">
        <f>Combined_data[[#This Row],[TotalAmount]]*(100-Combined_data[[#This Row],[DiscountApplied]])/100</f>
        <v>312235.03999999998</v>
      </c>
      <c r="BM24" s="2">
        <f>Combined_data[[#This Row],[Revenue]]-Combined_data[[#This Row],[Final Amount]]</f>
        <v>-39937.039999999979</v>
      </c>
    </row>
    <row r="25" spans="1:65" x14ac:dyDescent="0.3">
      <c r="A25" s="2" t="str">
        <f>'All Combined Data'!A25</f>
        <v>O1024</v>
      </c>
      <c r="B25" s="2" t="str">
        <f>'All Combined Data'!B25</f>
        <v>C018</v>
      </c>
      <c r="C25" s="2" t="str">
        <f>'All Combined Data'!C25</f>
        <v>P114</v>
      </c>
      <c r="D25" s="2">
        <f>'All Combined Data'!D25</f>
        <v>45619</v>
      </c>
      <c r="E25" s="2">
        <f>'All Combined Data'!E25</f>
        <v>5</v>
      </c>
      <c r="F25" s="2">
        <f>'All Combined Data'!F25</f>
        <v>54455</v>
      </c>
      <c r="G25" s="2">
        <f>'All Combined Data'!G25</f>
        <v>272275</v>
      </c>
      <c r="H25" s="2">
        <f>'All Combined Data'!H25</f>
        <v>27</v>
      </c>
      <c r="I25" s="2" t="str">
        <f>'All Combined Data'!I25</f>
        <v>Debit Card</v>
      </c>
      <c r="J25" s="2" t="str">
        <f>'All Combined Data'!J25</f>
        <v>Shipped</v>
      </c>
      <c r="K25" s="2">
        <f>'All Combined Data'!K25</f>
        <v>45865</v>
      </c>
      <c r="L25" s="2" t="str">
        <f>'All Combined Data'!L25</f>
        <v>Yes</v>
      </c>
      <c r="M25" s="2">
        <f>'All Combined Data'!M25</f>
        <v>342</v>
      </c>
      <c r="N25" s="2" t="str">
        <f>'All Combined Data'!N25</f>
        <v>Yes</v>
      </c>
      <c r="O25" s="2" t="str">
        <f>'All Combined Data'!O25</f>
        <v>Yes</v>
      </c>
      <c r="P25" s="2" t="str">
        <f>'All Combined Data'!P25</f>
        <v>C018</v>
      </c>
      <c r="Q25" s="2" t="str">
        <f>'All Combined Data'!Q25</f>
        <v>Owen Mitra</v>
      </c>
      <c r="R25" s="2" t="str">
        <f>'All Combined Data'!R25</f>
        <v>tacharya@example.com</v>
      </c>
      <c r="S25" s="2">
        <f>'All Combined Data'!S25</f>
        <v>916995777387</v>
      </c>
      <c r="T25" s="2" t="str">
        <f>'All Combined Data'!T25</f>
        <v>Mumbai</v>
      </c>
      <c r="U25" s="2" t="str">
        <f>'All Combined Data'!U25</f>
        <v>Maharashtra</v>
      </c>
      <c r="V25" s="2">
        <f>'All Combined Data'!V25</f>
        <v>148951</v>
      </c>
      <c r="W25" s="2" t="str">
        <f>'All Combined Data'!W25</f>
        <v>Female</v>
      </c>
      <c r="X25" s="2">
        <f>'All Combined Data'!X25</f>
        <v>27585</v>
      </c>
      <c r="Y25" s="2">
        <f>'All Combined Data'!Y25</f>
        <v>44992</v>
      </c>
      <c r="Z25" s="2" t="str">
        <f>'All Combined Data'!Z25</f>
        <v>Fashion</v>
      </c>
      <c r="AA25" s="2">
        <f>'All Combined Data'!AA25</f>
        <v>1927</v>
      </c>
      <c r="AB25" s="2" t="str">
        <f>'All Combined Data'!AB25</f>
        <v>Married</v>
      </c>
      <c r="AC25" s="2" t="str">
        <f>'All Combined Data'!AC25</f>
        <v>Business</v>
      </c>
      <c r="AD25" s="2">
        <f>'All Combined Data'!AD25</f>
        <v>531680</v>
      </c>
      <c r="AE25" s="2" t="str">
        <f>'All Combined Data'!AE25</f>
        <v>P114</v>
      </c>
      <c r="AF25" s="2" t="str">
        <f>'All Combined Data'!AF25</f>
        <v>Dolor Shirt</v>
      </c>
      <c r="AG25" s="2" t="str">
        <f>'All Combined Data'!AG25</f>
        <v>Electronics</v>
      </c>
      <c r="AH25" s="2" t="str">
        <f>'All Combined Data'!AH25</f>
        <v>Cotton</v>
      </c>
      <c r="AI25" s="2" t="str">
        <f>'All Combined Data'!AI25</f>
        <v>Sampath, Purohit and Borah</v>
      </c>
      <c r="AJ25" s="2">
        <f>'All Combined Data'!AJ25</f>
        <v>54455</v>
      </c>
      <c r="AK25" s="2">
        <f>'All Combined Data'!AK25</f>
        <v>27</v>
      </c>
      <c r="AL25" s="2">
        <f>'All Combined Data'!AL25</f>
        <v>507</v>
      </c>
      <c r="AM25" s="2">
        <f>'All Combined Data'!AM25</f>
        <v>24</v>
      </c>
      <c r="AN25" s="2" t="str">
        <f>'All Combined Data'!AN25</f>
        <v>Japan</v>
      </c>
      <c r="AO25" s="2" t="str">
        <f>'All Combined Data'!AO25</f>
        <v>Yes</v>
      </c>
      <c r="AP25" s="2">
        <f>'All Combined Data'!AP25</f>
        <v>3.6</v>
      </c>
      <c r="AQ25" s="2">
        <f>'All Combined Data'!AQ25</f>
        <v>45456</v>
      </c>
      <c r="AR25" s="2" t="str">
        <f>'All Combined Data'!AR25</f>
        <v>No</v>
      </c>
      <c r="AS25" s="2">
        <f>'All Combined Data'!AS25</f>
        <v>5136</v>
      </c>
      <c r="AT25" s="2">
        <f>'All Combined Data'!AT25</f>
        <v>158</v>
      </c>
      <c r="AU25" s="2">
        <f>'All Combined Data'!AU25</f>
        <v>158</v>
      </c>
      <c r="AV25" s="2" t="str">
        <f>'All Combined Data'!AV25</f>
        <v/>
      </c>
      <c r="AW25" s="2" t="str">
        <f>'All Combined Data'!AW25</f>
        <v/>
      </c>
      <c r="AX25" s="2" t="str">
        <f>'All Combined Data'!AX25</f>
        <v/>
      </c>
      <c r="AY25" s="2" t="str">
        <f>'All Combined Data'!AY25</f>
        <v/>
      </c>
      <c r="AZ25" s="2" t="str">
        <f>'All Combined Data'!AZ25</f>
        <v/>
      </c>
      <c r="BA25" s="2" t="str">
        <f>'All Combined Data'!BA25</f>
        <v/>
      </c>
      <c r="BB25" s="2" t="str">
        <f>'All Combined Data'!BB25</f>
        <v/>
      </c>
      <c r="BC25" s="2" t="str">
        <f>'All Combined Data'!BC25</f>
        <v/>
      </c>
      <c r="BD25" s="2" t="str">
        <f>'All Combined Data'!BD25</f>
        <v/>
      </c>
      <c r="BE25" s="2" t="str">
        <f>'All Combined Data'!BE25</f>
        <v/>
      </c>
      <c r="BF25" s="2" t="str">
        <f>'All Combined Data'!BF25</f>
        <v/>
      </c>
      <c r="BG25" s="2" t="str">
        <f>'All Combined Data'!BG25</f>
        <v/>
      </c>
      <c r="BH25" s="2" t="str">
        <f>'All Combined Data'!BH25</f>
        <v/>
      </c>
      <c r="BI25" s="2" t="str">
        <f>'All Combined Data'!BI25</f>
        <v/>
      </c>
      <c r="BJ25" s="2" t="str">
        <f>'All Combined Data'!BJ25</f>
        <v/>
      </c>
      <c r="BK25" s="2">
        <f>Combined_data[[#This Row],[Quantity]]*Combined_data[[#This Row],[UnitPrice]]</f>
        <v>272275</v>
      </c>
      <c r="BL25" s="2">
        <f>Combined_data[[#This Row],[TotalAmount]]*(100-Combined_data[[#This Row],[DiscountApplied]])/100</f>
        <v>198760.75</v>
      </c>
      <c r="BM25" s="2">
        <f>Combined_data[[#This Row],[Revenue]]-Combined_data[[#This Row],[Final Amount]]</f>
        <v>73514.25</v>
      </c>
    </row>
    <row r="26" spans="1:65" x14ac:dyDescent="0.3">
      <c r="A26" s="2" t="str">
        <f>'All Combined Data'!A26</f>
        <v>O1025</v>
      </c>
      <c r="B26" s="2" t="str">
        <f>'All Combined Data'!B26</f>
        <v>C007</v>
      </c>
      <c r="C26" s="2" t="str">
        <f>'All Combined Data'!C26</f>
        <v>P113</v>
      </c>
      <c r="D26" s="2">
        <f>'All Combined Data'!D26</f>
        <v>45594</v>
      </c>
      <c r="E26" s="2">
        <f>'All Combined Data'!E26</f>
        <v>4</v>
      </c>
      <c r="F26" s="2">
        <f>'All Combined Data'!F26</f>
        <v>77220</v>
      </c>
      <c r="G26" s="2">
        <f>'All Combined Data'!G26</f>
        <v>231660</v>
      </c>
      <c r="H26" s="2">
        <f>'All Combined Data'!H26</f>
        <v>18</v>
      </c>
      <c r="I26" s="2" t="str">
        <f>'All Combined Data'!I26</f>
        <v>Net Banking</v>
      </c>
      <c r="J26" s="2" t="str">
        <f>'All Combined Data'!J26</f>
        <v>Delivered</v>
      </c>
      <c r="K26" s="2">
        <f>'All Combined Data'!K26</f>
        <v>45867</v>
      </c>
      <c r="L26" s="2" t="str">
        <f>'All Combined Data'!L26</f>
        <v>Yes</v>
      </c>
      <c r="M26" s="2">
        <f>'All Combined Data'!M26</f>
        <v>2</v>
      </c>
      <c r="N26" s="2" t="str">
        <f>'All Combined Data'!N26</f>
        <v>Yes</v>
      </c>
      <c r="O26" s="2" t="str">
        <f>'All Combined Data'!O26</f>
        <v>No</v>
      </c>
      <c r="P26" s="2" t="str">
        <f>'All Combined Data'!P26</f>
        <v>C007</v>
      </c>
      <c r="Q26" s="2" t="str">
        <f>'All Combined Data'!Q26</f>
        <v>Frederick Sunder</v>
      </c>
      <c r="R26" s="2" t="str">
        <f>'All Combined Data'!R26</f>
        <v>waliajeremiah@example.org</v>
      </c>
      <c r="S26" s="2">
        <f>'All Combined Data'!S26</f>
        <v>7824896383</v>
      </c>
      <c r="T26" s="2" t="str">
        <f>'All Combined Data'!T26</f>
        <v>Jaipur</v>
      </c>
      <c r="U26" s="2" t="str">
        <f>'All Combined Data'!U26</f>
        <v>Rajasthan</v>
      </c>
      <c r="V26" s="2">
        <f>'All Combined Data'!V26</f>
        <v>657871</v>
      </c>
      <c r="W26" s="2" t="str">
        <f>'All Combined Data'!W26</f>
        <v>Male</v>
      </c>
      <c r="X26" s="2">
        <f>'All Combined Data'!X26</f>
        <v>27909</v>
      </c>
      <c r="Y26" s="2">
        <f>'All Combined Data'!Y26</f>
        <v>44726</v>
      </c>
      <c r="Z26" s="2" t="str">
        <f>'All Combined Data'!Z26</f>
        <v>Fashion</v>
      </c>
      <c r="AA26" s="2">
        <f>'All Combined Data'!AA26</f>
        <v>6025</v>
      </c>
      <c r="AB26" s="2" t="str">
        <f>'All Combined Data'!AB26</f>
        <v>Single</v>
      </c>
      <c r="AC26" s="2" t="str">
        <f>'All Combined Data'!AC26</f>
        <v>Engineer</v>
      </c>
      <c r="AD26" s="2">
        <f>'All Combined Data'!AD26</f>
        <v>296100</v>
      </c>
      <c r="AE26" s="2" t="str">
        <f>'All Combined Data'!AE26</f>
        <v>P113</v>
      </c>
      <c r="AF26" s="2" t="str">
        <f>'All Combined Data'!AF26</f>
        <v>Tempora Phone</v>
      </c>
      <c r="AG26" s="2" t="str">
        <f>'All Combined Data'!AG26</f>
        <v>Grocery</v>
      </c>
      <c r="AH26" s="2" t="str">
        <f>'All Combined Data'!AH26</f>
        <v>Smart</v>
      </c>
      <c r="AI26" s="2" t="str">
        <f>'All Combined Data'!AI26</f>
        <v>Khurana-Krishnan</v>
      </c>
      <c r="AJ26" s="2">
        <f>'All Combined Data'!AJ26</f>
        <v>77220</v>
      </c>
      <c r="AK26" s="2">
        <f>'All Combined Data'!AK26</f>
        <v>18</v>
      </c>
      <c r="AL26" s="2">
        <f>'All Combined Data'!AL26</f>
        <v>650</v>
      </c>
      <c r="AM26" s="2">
        <f>'All Combined Data'!AM26</f>
        <v>36</v>
      </c>
      <c r="AN26" s="2" t="str">
        <f>'All Combined Data'!AN26</f>
        <v>India</v>
      </c>
      <c r="AO26" s="2" t="str">
        <f>'All Combined Data'!AO26</f>
        <v>No</v>
      </c>
      <c r="AP26" s="2">
        <f>'All Combined Data'!AP26</f>
        <v>3.4</v>
      </c>
      <c r="AQ26" s="2">
        <f>'All Combined Data'!AQ26</f>
        <v>45782</v>
      </c>
      <c r="AR26" s="2" t="str">
        <f>'All Combined Data'!AR26</f>
        <v>No</v>
      </c>
      <c r="AS26" s="2">
        <f>'All Combined Data'!AS26</f>
        <v>6261</v>
      </c>
      <c r="AT26" s="2">
        <f>'All Combined Data'!AT26</f>
        <v>106</v>
      </c>
      <c r="AU26" s="2">
        <f>'All Combined Data'!AU26</f>
        <v>106</v>
      </c>
      <c r="AV26" s="2" t="str">
        <f>'All Combined Data'!AV26</f>
        <v/>
      </c>
      <c r="AW26" s="2" t="str">
        <f>'All Combined Data'!AW26</f>
        <v/>
      </c>
      <c r="AX26" s="2" t="str">
        <f>'All Combined Data'!AX26</f>
        <v/>
      </c>
      <c r="AY26" s="2" t="str">
        <f>'All Combined Data'!AY26</f>
        <v/>
      </c>
      <c r="AZ26" s="2" t="str">
        <f>'All Combined Data'!AZ26</f>
        <v/>
      </c>
      <c r="BA26" s="2" t="str">
        <f>'All Combined Data'!BA26</f>
        <v/>
      </c>
      <c r="BB26" s="2" t="str">
        <f>'All Combined Data'!BB26</f>
        <v/>
      </c>
      <c r="BC26" s="2" t="str">
        <f>'All Combined Data'!BC26</f>
        <v/>
      </c>
      <c r="BD26" s="2" t="str">
        <f>'All Combined Data'!BD26</f>
        <v/>
      </c>
      <c r="BE26" s="2" t="str">
        <f>'All Combined Data'!BE26</f>
        <v/>
      </c>
      <c r="BF26" s="2" t="str">
        <f>'All Combined Data'!BF26</f>
        <v/>
      </c>
      <c r="BG26" s="2" t="str">
        <f>'All Combined Data'!BG26</f>
        <v/>
      </c>
      <c r="BH26" s="2" t="str">
        <f>'All Combined Data'!BH26</f>
        <v/>
      </c>
      <c r="BI26" s="2" t="str">
        <f>'All Combined Data'!BI26</f>
        <v/>
      </c>
      <c r="BJ26" s="2" t="str">
        <f>'All Combined Data'!BJ26</f>
        <v/>
      </c>
      <c r="BK26" s="2">
        <f>Combined_data[[#This Row],[Quantity]]*Combined_data[[#This Row],[UnitPrice]]</f>
        <v>308880</v>
      </c>
      <c r="BL26" s="2">
        <f>Combined_data[[#This Row],[TotalAmount]]*(100-Combined_data[[#This Row],[DiscountApplied]])/100</f>
        <v>189961.2</v>
      </c>
      <c r="BM26" s="2">
        <f>Combined_data[[#This Row],[Revenue]]-Combined_data[[#This Row],[Final Amount]]</f>
        <v>118918.79999999999</v>
      </c>
    </row>
    <row r="27" spans="1:65" x14ac:dyDescent="0.3">
      <c r="A27" s="2" t="str">
        <f>'All Combined Data'!A27</f>
        <v>O1026</v>
      </c>
      <c r="B27" s="2" t="str">
        <f>'All Combined Data'!B27</f>
        <v>C084</v>
      </c>
      <c r="C27" s="2" t="str">
        <f>'All Combined Data'!C27</f>
        <v>P161</v>
      </c>
      <c r="D27" s="2">
        <f>'All Combined Data'!D27</f>
        <v>45513</v>
      </c>
      <c r="E27" s="2">
        <f>'All Combined Data'!E27</f>
        <v>4</v>
      </c>
      <c r="F27" s="2">
        <f>'All Combined Data'!F27</f>
        <v>98254</v>
      </c>
      <c r="G27" s="2">
        <f>'All Combined Data'!G27</f>
        <v>196508</v>
      </c>
      <c r="H27" s="2">
        <f>'All Combined Data'!H27</f>
        <v>15</v>
      </c>
      <c r="I27" s="2" t="str">
        <f>'All Combined Data'!I27</f>
        <v>UPI</v>
      </c>
      <c r="J27" s="2" t="str">
        <f>'All Combined Data'!J27</f>
        <v>Pending</v>
      </c>
      <c r="K27" s="2">
        <f>'All Combined Data'!K27</f>
        <v>45861</v>
      </c>
      <c r="L27" s="2" t="str">
        <f>'All Combined Data'!L27</f>
        <v>No</v>
      </c>
      <c r="M27" s="2">
        <f>'All Combined Data'!M27</f>
        <v>330</v>
      </c>
      <c r="N27" s="2" t="str">
        <f>'All Combined Data'!N27</f>
        <v>Yes</v>
      </c>
      <c r="O27" s="2" t="str">
        <f>'All Combined Data'!O27</f>
        <v>Yes</v>
      </c>
      <c r="P27" s="2" t="str">
        <f>'All Combined Data'!P27</f>
        <v>C084</v>
      </c>
      <c r="Q27" s="2" t="str">
        <f>'All Combined Data'!Q27</f>
        <v>Amara Narayan</v>
      </c>
      <c r="R27" s="2" t="str">
        <f>'All Combined Data'!R27</f>
        <v>advay45@example.net</v>
      </c>
      <c r="S27" s="2">
        <f>'All Combined Data'!S27</f>
        <v>910174268414</v>
      </c>
      <c r="T27" s="2" t="str">
        <f>'All Combined Data'!T27</f>
        <v>Kolkata</v>
      </c>
      <c r="U27" s="2" t="str">
        <f>'All Combined Data'!U27</f>
        <v>West Bengal</v>
      </c>
      <c r="V27" s="2">
        <f>'All Combined Data'!V27</f>
        <v>933272</v>
      </c>
      <c r="W27" s="2" t="str">
        <f>'All Combined Data'!W27</f>
        <v>Male</v>
      </c>
      <c r="X27" s="2">
        <f>'All Combined Data'!X27</f>
        <v>33056</v>
      </c>
      <c r="Y27" s="2">
        <f>'All Combined Data'!Y27</f>
        <v>45188</v>
      </c>
      <c r="Z27" s="2" t="str">
        <f>'All Combined Data'!Z27</f>
        <v>Grocery</v>
      </c>
      <c r="AA27" s="2">
        <f>'All Combined Data'!AA27</f>
        <v>5455</v>
      </c>
      <c r="AB27" s="2" t="str">
        <f>'All Combined Data'!AB27</f>
        <v>Married</v>
      </c>
      <c r="AC27" s="2" t="str">
        <f>'All Combined Data'!AC27</f>
        <v>Business</v>
      </c>
      <c r="AD27" s="2">
        <f>'All Combined Data'!AD27</f>
        <v>783546</v>
      </c>
      <c r="AE27" s="2" t="str">
        <f>'All Combined Data'!AE27</f>
        <v>P161</v>
      </c>
      <c r="AF27" s="2" t="str">
        <f>'All Combined Data'!AF27</f>
        <v>Veritatis Washing Machine</v>
      </c>
      <c r="AG27" s="2" t="str">
        <f>'All Combined Data'!AG27</f>
        <v>Electronics</v>
      </c>
      <c r="AH27" s="2" t="str">
        <f>'All Combined Data'!AH27</f>
        <v>Cotton</v>
      </c>
      <c r="AI27" s="2" t="str">
        <f>'All Combined Data'!AI27</f>
        <v>Deshmukh Group</v>
      </c>
      <c r="AJ27" s="2">
        <f>'All Combined Data'!AJ27</f>
        <v>98254</v>
      </c>
      <c r="AK27" s="2">
        <f>'All Combined Data'!AK27</f>
        <v>15</v>
      </c>
      <c r="AL27" s="2">
        <f>'All Combined Data'!AL27</f>
        <v>226</v>
      </c>
      <c r="AM27" s="2">
        <f>'All Combined Data'!AM27</f>
        <v>24</v>
      </c>
      <c r="AN27" s="2" t="str">
        <f>'All Combined Data'!AN27</f>
        <v>China</v>
      </c>
      <c r="AO27" s="2" t="str">
        <f>'All Combined Data'!AO27</f>
        <v>Yes</v>
      </c>
      <c r="AP27" s="2">
        <f>'All Combined Data'!AP27</f>
        <v>3.8</v>
      </c>
      <c r="AQ27" s="2">
        <f>'All Combined Data'!AQ27</f>
        <v>44851</v>
      </c>
      <c r="AR27" s="2" t="str">
        <f>'All Combined Data'!AR27</f>
        <v>Yes</v>
      </c>
      <c r="AS27" s="2">
        <f>'All Combined Data'!AS27</f>
        <v>9694</v>
      </c>
      <c r="AT27" s="2">
        <f>'All Combined Data'!AT27</f>
        <v>70</v>
      </c>
      <c r="AU27" s="2">
        <f>'All Combined Data'!AU27</f>
        <v>70</v>
      </c>
      <c r="AV27" s="2" t="str">
        <f>'All Combined Data'!AV27</f>
        <v>S070</v>
      </c>
      <c r="AW27" s="2" t="str">
        <f>'All Combined Data'!AW27</f>
        <v>Chandran-Mital Mart</v>
      </c>
      <c r="AX27" s="2" t="str">
        <f>'All Combined Data'!AX27</f>
        <v>Hyderabad</v>
      </c>
      <c r="AY27" s="2" t="str">
        <f>'All Combined Data'!AY27</f>
        <v>Telangana</v>
      </c>
      <c r="AZ27" s="2">
        <f>'All Combined Data'!AZ27</f>
        <v>961055</v>
      </c>
      <c r="BA27" s="2" t="str">
        <f>'All Combined Data'!BA27</f>
        <v>Omaja Dara</v>
      </c>
      <c r="BB27" s="2">
        <f>'All Combined Data'!BB27</f>
        <v>2008</v>
      </c>
      <c r="BC27" s="2">
        <f>'All Combined Data'!BC27</f>
        <v>73</v>
      </c>
      <c r="BD27" s="2">
        <f>'All Combined Data'!BD27</f>
        <v>2832</v>
      </c>
      <c r="BE27" s="2">
        <f>'All Combined Data'!BE27</f>
        <v>4.5</v>
      </c>
      <c r="BF27" s="2" t="str">
        <f>'All Combined Data'!BF27</f>
        <v>Yes</v>
      </c>
      <c r="BG27" s="2">
        <f>'All Combined Data'!BG27</f>
        <v>3681</v>
      </c>
      <c r="BH27" s="2" t="str">
        <f>'All Combined Data'!BH27</f>
        <v>Franchise</v>
      </c>
      <c r="BI27" s="2">
        <f>'All Combined Data'!BI27</f>
        <v>919060480589</v>
      </c>
      <c r="BJ27" s="2" t="str">
        <f>'All Combined Data'!BJ27</f>
        <v>etathakkar@kant.biz</v>
      </c>
      <c r="BK27" s="2">
        <f>Combined_data[[#This Row],[Quantity]]*Combined_data[[#This Row],[UnitPrice]]</f>
        <v>393016</v>
      </c>
      <c r="BL27" s="2">
        <f>Combined_data[[#This Row],[TotalAmount]]*(100-Combined_data[[#This Row],[DiscountApplied]])/100</f>
        <v>167031.79999999999</v>
      </c>
      <c r="BM27" s="2">
        <f>Combined_data[[#This Row],[Revenue]]-Combined_data[[#This Row],[Final Amount]]</f>
        <v>225984.2</v>
      </c>
    </row>
    <row r="28" spans="1:65" x14ac:dyDescent="0.3">
      <c r="A28" s="2" t="str">
        <f>'All Combined Data'!A28</f>
        <v>O1027</v>
      </c>
      <c r="B28" s="2" t="str">
        <f>'All Combined Data'!B28</f>
        <v>C084</v>
      </c>
      <c r="C28" s="2" t="str">
        <f>'All Combined Data'!C28</f>
        <v>P174</v>
      </c>
      <c r="D28" s="2">
        <f>'All Combined Data'!D28</f>
        <v>45765</v>
      </c>
      <c r="E28" s="2">
        <f>'All Combined Data'!E28</f>
        <v>2</v>
      </c>
      <c r="F28" s="2">
        <f>'All Combined Data'!F28</f>
        <v>31171</v>
      </c>
      <c r="G28" s="2">
        <f>'All Combined Data'!G28</f>
        <v>155855</v>
      </c>
      <c r="H28" s="2">
        <f>'All Combined Data'!H28</f>
        <v>22</v>
      </c>
      <c r="I28" s="2" t="str">
        <f>'All Combined Data'!I28</f>
        <v>Credit Card</v>
      </c>
      <c r="J28" s="2" t="str">
        <f>'All Combined Data'!J28</f>
        <v>Shipped</v>
      </c>
      <c r="K28" s="2">
        <f>'All Combined Data'!K28</f>
        <v>45868</v>
      </c>
      <c r="L28" s="2" t="str">
        <f>'All Combined Data'!L28</f>
        <v>No</v>
      </c>
      <c r="M28" s="2">
        <f>'All Combined Data'!M28</f>
        <v>451</v>
      </c>
      <c r="N28" s="2" t="str">
        <f>'All Combined Data'!N28</f>
        <v>Yes</v>
      </c>
      <c r="O28" s="2" t="str">
        <f>'All Combined Data'!O28</f>
        <v>Yes</v>
      </c>
      <c r="P28" s="2" t="str">
        <f>'All Combined Data'!P28</f>
        <v>C084</v>
      </c>
      <c r="Q28" s="2" t="str">
        <f>'All Combined Data'!Q28</f>
        <v>Amara Narayan</v>
      </c>
      <c r="R28" s="2" t="str">
        <f>'All Combined Data'!R28</f>
        <v>advay45@example.net</v>
      </c>
      <c r="S28" s="2">
        <f>'All Combined Data'!S28</f>
        <v>910174268414</v>
      </c>
      <c r="T28" s="2" t="str">
        <f>'All Combined Data'!T28</f>
        <v>Kolkata</v>
      </c>
      <c r="U28" s="2" t="str">
        <f>'All Combined Data'!U28</f>
        <v>West Bengal</v>
      </c>
      <c r="V28" s="2">
        <f>'All Combined Data'!V28</f>
        <v>933272</v>
      </c>
      <c r="W28" s="2" t="str">
        <f>'All Combined Data'!W28</f>
        <v>Male</v>
      </c>
      <c r="X28" s="2">
        <f>'All Combined Data'!X28</f>
        <v>33056</v>
      </c>
      <c r="Y28" s="2">
        <f>'All Combined Data'!Y28</f>
        <v>45188</v>
      </c>
      <c r="Z28" s="2" t="str">
        <f>'All Combined Data'!Z28</f>
        <v>Grocery</v>
      </c>
      <c r="AA28" s="2">
        <f>'All Combined Data'!AA28</f>
        <v>5455</v>
      </c>
      <c r="AB28" s="2" t="str">
        <f>'All Combined Data'!AB28</f>
        <v>Married</v>
      </c>
      <c r="AC28" s="2" t="str">
        <f>'All Combined Data'!AC28</f>
        <v>Business</v>
      </c>
      <c r="AD28" s="2">
        <f>'All Combined Data'!AD28</f>
        <v>783546</v>
      </c>
      <c r="AE28" s="2" t="str">
        <f>'All Combined Data'!AE28</f>
        <v>P174</v>
      </c>
      <c r="AF28" s="2" t="str">
        <f>'All Combined Data'!AF28</f>
        <v>Voluptas Laptop</v>
      </c>
      <c r="AG28" s="2" t="str">
        <f>'All Combined Data'!AG28</f>
        <v>Fashion</v>
      </c>
      <c r="AH28" s="2" t="str">
        <f>'All Combined Data'!AH28</f>
        <v>Android</v>
      </c>
      <c r="AI28" s="2" t="str">
        <f>'All Combined Data'!AI28</f>
        <v>Mittal and Sons</v>
      </c>
      <c r="AJ28" s="2">
        <f>'All Combined Data'!AJ28</f>
        <v>31171</v>
      </c>
      <c r="AK28" s="2">
        <f>'All Combined Data'!AK28</f>
        <v>22</v>
      </c>
      <c r="AL28" s="2">
        <f>'All Combined Data'!AL28</f>
        <v>244</v>
      </c>
      <c r="AM28" s="2">
        <f>'All Combined Data'!AM28</f>
        <v>24</v>
      </c>
      <c r="AN28" s="2" t="str">
        <f>'All Combined Data'!AN28</f>
        <v>Japan</v>
      </c>
      <c r="AO28" s="2" t="str">
        <f>'All Combined Data'!AO28</f>
        <v>Yes</v>
      </c>
      <c r="AP28" s="2">
        <f>'All Combined Data'!AP28</f>
        <v>3.4</v>
      </c>
      <c r="AQ28" s="2">
        <f>'All Combined Data'!AQ28</f>
        <v>45184</v>
      </c>
      <c r="AR28" s="2" t="str">
        <f>'All Combined Data'!AR28</f>
        <v>No</v>
      </c>
      <c r="AS28" s="2">
        <f>'All Combined Data'!AS28</f>
        <v>8565</v>
      </c>
      <c r="AT28" s="2">
        <f>'All Combined Data'!AT28</f>
        <v>194</v>
      </c>
      <c r="AU28" s="2">
        <f>'All Combined Data'!AU28</f>
        <v>194</v>
      </c>
      <c r="AV28" s="2" t="str">
        <f>'All Combined Data'!AV28</f>
        <v/>
      </c>
      <c r="AW28" s="2" t="str">
        <f>'All Combined Data'!AW28</f>
        <v/>
      </c>
      <c r="AX28" s="2" t="str">
        <f>'All Combined Data'!AX28</f>
        <v/>
      </c>
      <c r="AY28" s="2" t="str">
        <f>'All Combined Data'!AY28</f>
        <v/>
      </c>
      <c r="AZ28" s="2" t="str">
        <f>'All Combined Data'!AZ28</f>
        <v/>
      </c>
      <c r="BA28" s="2" t="str">
        <f>'All Combined Data'!BA28</f>
        <v/>
      </c>
      <c r="BB28" s="2" t="str">
        <f>'All Combined Data'!BB28</f>
        <v/>
      </c>
      <c r="BC28" s="2" t="str">
        <f>'All Combined Data'!BC28</f>
        <v/>
      </c>
      <c r="BD28" s="2" t="str">
        <f>'All Combined Data'!BD28</f>
        <v/>
      </c>
      <c r="BE28" s="2" t="str">
        <f>'All Combined Data'!BE28</f>
        <v/>
      </c>
      <c r="BF28" s="2" t="str">
        <f>'All Combined Data'!BF28</f>
        <v/>
      </c>
      <c r="BG28" s="2" t="str">
        <f>'All Combined Data'!BG28</f>
        <v/>
      </c>
      <c r="BH28" s="2" t="str">
        <f>'All Combined Data'!BH28</f>
        <v/>
      </c>
      <c r="BI28" s="2" t="str">
        <f>'All Combined Data'!BI28</f>
        <v/>
      </c>
      <c r="BJ28" s="2" t="str">
        <f>'All Combined Data'!BJ28</f>
        <v/>
      </c>
      <c r="BK28" s="2">
        <f>Combined_data[[#This Row],[Quantity]]*Combined_data[[#This Row],[UnitPrice]]</f>
        <v>62342</v>
      </c>
      <c r="BL28" s="2">
        <f>Combined_data[[#This Row],[TotalAmount]]*(100-Combined_data[[#This Row],[DiscountApplied]])/100</f>
        <v>121566.9</v>
      </c>
      <c r="BM28" s="2">
        <f>Combined_data[[#This Row],[Revenue]]-Combined_data[[#This Row],[Final Amount]]</f>
        <v>-59224.899999999994</v>
      </c>
    </row>
    <row r="29" spans="1:65" x14ac:dyDescent="0.3">
      <c r="A29" s="2" t="str">
        <f>'All Combined Data'!A29</f>
        <v>O1028</v>
      </c>
      <c r="B29" s="2" t="str">
        <f>'All Combined Data'!B29</f>
        <v>C051</v>
      </c>
      <c r="C29" s="2" t="str">
        <f>'All Combined Data'!C29</f>
        <v>P164</v>
      </c>
      <c r="D29" s="2">
        <f>'All Combined Data'!D29</f>
        <v>45732</v>
      </c>
      <c r="E29" s="2">
        <f>'All Combined Data'!E29</f>
        <v>2</v>
      </c>
      <c r="F29" s="2">
        <f>'All Combined Data'!F29</f>
        <v>61962</v>
      </c>
      <c r="G29" s="2">
        <f>'All Combined Data'!G29</f>
        <v>185886</v>
      </c>
      <c r="H29" s="2">
        <f>'All Combined Data'!H29</f>
        <v>19</v>
      </c>
      <c r="I29" s="2" t="str">
        <f>'All Combined Data'!I29</f>
        <v>Credit Card</v>
      </c>
      <c r="J29" s="2" t="str">
        <f>'All Combined Data'!J29</f>
        <v>Delivered</v>
      </c>
      <c r="K29" s="2">
        <f>'All Combined Data'!K29</f>
        <v>45856</v>
      </c>
      <c r="L29" s="2" t="str">
        <f>'All Combined Data'!L29</f>
        <v>No</v>
      </c>
      <c r="M29" s="2">
        <f>'All Combined Data'!M29</f>
        <v>290</v>
      </c>
      <c r="N29" s="2" t="str">
        <f>'All Combined Data'!N29</f>
        <v>Yes</v>
      </c>
      <c r="O29" s="2" t="str">
        <f>'All Combined Data'!O29</f>
        <v>No</v>
      </c>
      <c r="P29" s="2" t="str">
        <f>'All Combined Data'!P29</f>
        <v>C051</v>
      </c>
      <c r="Q29" s="2" t="str">
        <f>'All Combined Data'!Q29</f>
        <v>Nandini Boase</v>
      </c>
      <c r="R29" s="2" t="str">
        <f>'All Combined Data'!R29</f>
        <v>azaanchand@example.net</v>
      </c>
      <c r="S29" s="2">
        <f>'All Combined Data'!S29</f>
        <v>3667525459</v>
      </c>
      <c r="T29" s="2" t="str">
        <f>'All Combined Data'!T29</f>
        <v>Delhi</v>
      </c>
      <c r="U29" s="2" t="str">
        <f>'All Combined Data'!U29</f>
        <v>Delhi</v>
      </c>
      <c r="V29" s="2">
        <f>'All Combined Data'!V29</f>
        <v>22901</v>
      </c>
      <c r="W29" s="2" t="str">
        <f>'All Combined Data'!W29</f>
        <v>Female</v>
      </c>
      <c r="X29" s="2">
        <f>'All Combined Data'!X29</f>
        <v>28511</v>
      </c>
      <c r="Y29" s="2">
        <f>'All Combined Data'!Y29</f>
        <v>45404</v>
      </c>
      <c r="Z29" s="2" t="str">
        <f>'All Combined Data'!Z29</f>
        <v>Home Appliance</v>
      </c>
      <c r="AA29" s="2">
        <f>'All Combined Data'!AA29</f>
        <v>7141</v>
      </c>
      <c r="AB29" s="2" t="str">
        <f>'All Combined Data'!AB29</f>
        <v>Single</v>
      </c>
      <c r="AC29" s="2" t="str">
        <f>'All Combined Data'!AC29</f>
        <v>Engineer</v>
      </c>
      <c r="AD29" s="2">
        <f>'All Combined Data'!AD29</f>
        <v>846464</v>
      </c>
      <c r="AE29" s="2" t="str">
        <f>'All Combined Data'!AE29</f>
        <v>P164</v>
      </c>
      <c r="AF29" s="2" t="str">
        <f>'All Combined Data'!AF29</f>
        <v>Repellat Washing Machine</v>
      </c>
      <c r="AG29" s="2" t="str">
        <f>'All Combined Data'!AG29</f>
        <v>Home Appliance</v>
      </c>
      <c r="AH29" s="2" t="str">
        <f>'All Combined Data'!AH29</f>
        <v>LED</v>
      </c>
      <c r="AI29" s="2" t="str">
        <f>'All Combined Data'!AI29</f>
        <v>Luthra, Sachdeva and Prashad</v>
      </c>
      <c r="AJ29" s="2">
        <f>'All Combined Data'!AJ29</f>
        <v>61962</v>
      </c>
      <c r="AK29" s="2">
        <f>'All Combined Data'!AK29</f>
        <v>19</v>
      </c>
      <c r="AL29" s="2">
        <f>'All Combined Data'!AL29</f>
        <v>646</v>
      </c>
      <c r="AM29" s="2">
        <f>'All Combined Data'!AM29</f>
        <v>24</v>
      </c>
      <c r="AN29" s="2" t="str">
        <f>'All Combined Data'!AN29</f>
        <v>Vietnam</v>
      </c>
      <c r="AO29" s="2" t="str">
        <f>'All Combined Data'!AO29</f>
        <v>Yes</v>
      </c>
      <c r="AP29" s="2">
        <f>'All Combined Data'!AP29</f>
        <v>3.4</v>
      </c>
      <c r="AQ29" s="2">
        <f>'All Combined Data'!AQ29</f>
        <v>45461</v>
      </c>
      <c r="AR29" s="2" t="str">
        <f>'All Combined Data'!AR29</f>
        <v>Yes</v>
      </c>
      <c r="AS29" s="2">
        <f>'All Combined Data'!AS29</f>
        <v>6086</v>
      </c>
      <c r="AT29" s="2">
        <f>'All Combined Data'!AT29</f>
        <v>175</v>
      </c>
      <c r="AU29" s="2">
        <f>'All Combined Data'!AU29</f>
        <v>175</v>
      </c>
      <c r="AV29" s="2" t="str">
        <f>'All Combined Data'!AV29</f>
        <v/>
      </c>
      <c r="AW29" s="2" t="str">
        <f>'All Combined Data'!AW29</f>
        <v/>
      </c>
      <c r="AX29" s="2" t="str">
        <f>'All Combined Data'!AX29</f>
        <v/>
      </c>
      <c r="AY29" s="2" t="str">
        <f>'All Combined Data'!AY29</f>
        <v/>
      </c>
      <c r="AZ29" s="2" t="str">
        <f>'All Combined Data'!AZ29</f>
        <v/>
      </c>
      <c r="BA29" s="2" t="str">
        <f>'All Combined Data'!BA29</f>
        <v/>
      </c>
      <c r="BB29" s="2" t="str">
        <f>'All Combined Data'!BB29</f>
        <v/>
      </c>
      <c r="BC29" s="2" t="str">
        <f>'All Combined Data'!BC29</f>
        <v/>
      </c>
      <c r="BD29" s="2" t="str">
        <f>'All Combined Data'!BD29</f>
        <v/>
      </c>
      <c r="BE29" s="2" t="str">
        <f>'All Combined Data'!BE29</f>
        <v/>
      </c>
      <c r="BF29" s="2" t="str">
        <f>'All Combined Data'!BF29</f>
        <v/>
      </c>
      <c r="BG29" s="2" t="str">
        <f>'All Combined Data'!BG29</f>
        <v/>
      </c>
      <c r="BH29" s="2" t="str">
        <f>'All Combined Data'!BH29</f>
        <v/>
      </c>
      <c r="BI29" s="2" t="str">
        <f>'All Combined Data'!BI29</f>
        <v/>
      </c>
      <c r="BJ29" s="2" t="str">
        <f>'All Combined Data'!BJ29</f>
        <v/>
      </c>
      <c r="BK29" s="2">
        <f>Combined_data[[#This Row],[Quantity]]*Combined_data[[#This Row],[UnitPrice]]</f>
        <v>123924</v>
      </c>
      <c r="BL29" s="2">
        <f>Combined_data[[#This Row],[TotalAmount]]*(100-Combined_data[[#This Row],[DiscountApplied]])/100</f>
        <v>150567.66</v>
      </c>
      <c r="BM29" s="2">
        <f>Combined_data[[#This Row],[Revenue]]-Combined_data[[#This Row],[Final Amount]]</f>
        <v>-26643.660000000003</v>
      </c>
    </row>
    <row r="30" spans="1:65" x14ac:dyDescent="0.3">
      <c r="A30" s="2" t="str">
        <f>'All Combined Data'!A30</f>
        <v>O1029</v>
      </c>
      <c r="B30" s="2" t="str">
        <f>'All Combined Data'!B30</f>
        <v>C037</v>
      </c>
      <c r="C30" s="2" t="str">
        <f>'All Combined Data'!C30</f>
        <v>P159</v>
      </c>
      <c r="D30" s="2">
        <f>'All Combined Data'!D30</f>
        <v>45681</v>
      </c>
      <c r="E30" s="2">
        <f>'All Combined Data'!E30</f>
        <v>5</v>
      </c>
      <c r="F30" s="2">
        <f>'All Combined Data'!F30</f>
        <v>41533</v>
      </c>
      <c r="G30" s="2">
        <f>'All Combined Data'!G30</f>
        <v>207665</v>
      </c>
      <c r="H30" s="2">
        <f>'All Combined Data'!H30</f>
        <v>23</v>
      </c>
      <c r="I30" s="2" t="str">
        <f>'All Combined Data'!I30</f>
        <v>Net Banking</v>
      </c>
      <c r="J30" s="2" t="str">
        <f>'All Combined Data'!J30</f>
        <v>Shipped</v>
      </c>
      <c r="K30" s="2">
        <f>'All Combined Data'!K30</f>
        <v>45866</v>
      </c>
      <c r="L30" s="2" t="str">
        <f>'All Combined Data'!L30</f>
        <v>No</v>
      </c>
      <c r="M30" s="2">
        <f>'All Combined Data'!M30</f>
        <v>139</v>
      </c>
      <c r="N30" s="2" t="str">
        <f>'All Combined Data'!N30</f>
        <v>Yes</v>
      </c>
      <c r="O30" s="2" t="str">
        <f>'All Combined Data'!O30</f>
        <v>Yes</v>
      </c>
      <c r="P30" s="2" t="str">
        <f>'All Combined Data'!P30</f>
        <v>C037</v>
      </c>
      <c r="Q30" s="2" t="str">
        <f>'All Combined Data'!Q30</f>
        <v>Ekanta Gulati</v>
      </c>
      <c r="R30" s="2" t="str">
        <f>'All Combined Data'!R30</f>
        <v>leelakaur@example.com</v>
      </c>
      <c r="S30" s="2">
        <f>'All Combined Data'!S30</f>
        <v>915766270289</v>
      </c>
      <c r="T30" s="2" t="str">
        <f>'All Combined Data'!T30</f>
        <v>Ahmedabad</v>
      </c>
      <c r="U30" s="2" t="str">
        <f>'All Combined Data'!U30</f>
        <v>Gujarat</v>
      </c>
      <c r="V30" s="2">
        <f>'All Combined Data'!V30</f>
        <v>171870</v>
      </c>
      <c r="W30" s="2" t="str">
        <f>'All Combined Data'!W30</f>
        <v>Male</v>
      </c>
      <c r="X30" s="2">
        <f>'All Combined Data'!X30</f>
        <v>25331</v>
      </c>
      <c r="Y30" s="2">
        <f>'All Combined Data'!Y30</f>
        <v>45301</v>
      </c>
      <c r="Z30" s="2" t="str">
        <f>'All Combined Data'!Z30</f>
        <v>Home Appliance</v>
      </c>
      <c r="AA30" s="2">
        <f>'All Combined Data'!AA30</f>
        <v>4961</v>
      </c>
      <c r="AB30" s="2" t="str">
        <f>'All Combined Data'!AB30</f>
        <v>Single</v>
      </c>
      <c r="AC30" s="2" t="str">
        <f>'All Combined Data'!AC30</f>
        <v>Engineer</v>
      </c>
      <c r="AD30" s="2">
        <f>'All Combined Data'!AD30</f>
        <v>1414629</v>
      </c>
      <c r="AE30" s="2" t="str">
        <f>'All Combined Data'!AE30</f>
        <v>P159</v>
      </c>
      <c r="AF30" s="2" t="str">
        <f>'All Combined Data'!AF30</f>
        <v>Laudantium Washing Machine</v>
      </c>
      <c r="AG30" s="2" t="str">
        <f>'All Combined Data'!AG30</f>
        <v>Electronics</v>
      </c>
      <c r="AH30" s="2" t="str">
        <f>'All Combined Data'!AH30</f>
        <v>LED</v>
      </c>
      <c r="AI30" s="2" t="str">
        <f>'All Combined Data'!AI30</f>
        <v>Mand, Yohannan and Ganguly</v>
      </c>
      <c r="AJ30" s="2">
        <f>'All Combined Data'!AJ30</f>
        <v>41533</v>
      </c>
      <c r="AK30" s="2">
        <f>'All Combined Data'!AK30</f>
        <v>23</v>
      </c>
      <c r="AL30" s="2">
        <f>'All Combined Data'!AL30</f>
        <v>439</v>
      </c>
      <c r="AM30" s="2">
        <f>'All Combined Data'!AM30</f>
        <v>36</v>
      </c>
      <c r="AN30" s="2" t="str">
        <f>'All Combined Data'!AN30</f>
        <v>Japan</v>
      </c>
      <c r="AO30" s="2" t="str">
        <f>'All Combined Data'!AO30</f>
        <v>No</v>
      </c>
      <c r="AP30" s="2">
        <f>'All Combined Data'!AP30</f>
        <v>2.8</v>
      </c>
      <c r="AQ30" s="2">
        <f>'All Combined Data'!AQ30</f>
        <v>45261</v>
      </c>
      <c r="AR30" s="2" t="str">
        <f>'All Combined Data'!AR30</f>
        <v>Yes</v>
      </c>
      <c r="AS30" s="2">
        <f>'All Combined Data'!AS30</f>
        <v>6322</v>
      </c>
      <c r="AT30" s="2">
        <f>'All Combined Data'!AT30</f>
        <v>199</v>
      </c>
      <c r="AU30" s="2">
        <f>'All Combined Data'!AU30</f>
        <v>199</v>
      </c>
      <c r="AV30" s="2" t="str">
        <f>'All Combined Data'!AV30</f>
        <v/>
      </c>
      <c r="AW30" s="2" t="str">
        <f>'All Combined Data'!AW30</f>
        <v/>
      </c>
      <c r="AX30" s="2" t="str">
        <f>'All Combined Data'!AX30</f>
        <v/>
      </c>
      <c r="AY30" s="2" t="str">
        <f>'All Combined Data'!AY30</f>
        <v/>
      </c>
      <c r="AZ30" s="2" t="str">
        <f>'All Combined Data'!AZ30</f>
        <v/>
      </c>
      <c r="BA30" s="2" t="str">
        <f>'All Combined Data'!BA30</f>
        <v/>
      </c>
      <c r="BB30" s="2" t="str">
        <f>'All Combined Data'!BB30</f>
        <v/>
      </c>
      <c r="BC30" s="2" t="str">
        <f>'All Combined Data'!BC30</f>
        <v/>
      </c>
      <c r="BD30" s="2" t="str">
        <f>'All Combined Data'!BD30</f>
        <v/>
      </c>
      <c r="BE30" s="2" t="str">
        <f>'All Combined Data'!BE30</f>
        <v/>
      </c>
      <c r="BF30" s="2" t="str">
        <f>'All Combined Data'!BF30</f>
        <v/>
      </c>
      <c r="BG30" s="2" t="str">
        <f>'All Combined Data'!BG30</f>
        <v/>
      </c>
      <c r="BH30" s="2" t="str">
        <f>'All Combined Data'!BH30</f>
        <v/>
      </c>
      <c r="BI30" s="2" t="str">
        <f>'All Combined Data'!BI30</f>
        <v/>
      </c>
      <c r="BJ30" s="2" t="str">
        <f>'All Combined Data'!BJ30</f>
        <v/>
      </c>
      <c r="BK30" s="2">
        <f>Combined_data[[#This Row],[Quantity]]*Combined_data[[#This Row],[UnitPrice]]</f>
        <v>207665</v>
      </c>
      <c r="BL30" s="2">
        <f>Combined_data[[#This Row],[TotalAmount]]*(100-Combined_data[[#This Row],[DiscountApplied]])/100</f>
        <v>159902.04999999999</v>
      </c>
      <c r="BM30" s="2">
        <f>Combined_data[[#This Row],[Revenue]]-Combined_data[[#This Row],[Final Amount]]</f>
        <v>47762.950000000012</v>
      </c>
    </row>
    <row r="31" spans="1:65" x14ac:dyDescent="0.3">
      <c r="A31" s="2" t="str">
        <f>'All Combined Data'!A31</f>
        <v>O1030</v>
      </c>
      <c r="B31" s="2" t="str">
        <f>'All Combined Data'!B31</f>
        <v>C043</v>
      </c>
      <c r="C31" s="2" t="str">
        <f>'All Combined Data'!C31</f>
        <v>P121</v>
      </c>
      <c r="D31" s="2">
        <f>'All Combined Data'!D31</f>
        <v>45687</v>
      </c>
      <c r="E31" s="2">
        <f>'All Combined Data'!E31</f>
        <v>4</v>
      </c>
      <c r="F31" s="2">
        <f>'All Combined Data'!F31</f>
        <v>25227</v>
      </c>
      <c r="G31" s="2">
        <f>'All Combined Data'!G31</f>
        <v>75681</v>
      </c>
      <c r="H31" s="2">
        <f>'All Combined Data'!H31</f>
        <v>27</v>
      </c>
      <c r="I31" s="2" t="str">
        <f>'All Combined Data'!I31</f>
        <v>Debit Card</v>
      </c>
      <c r="J31" s="2" t="str">
        <f>'All Combined Data'!J31</f>
        <v>Delivered</v>
      </c>
      <c r="K31" s="2">
        <f>'All Combined Data'!K31</f>
        <v>45863</v>
      </c>
      <c r="L31" s="2" t="str">
        <f>'All Combined Data'!L31</f>
        <v>No</v>
      </c>
      <c r="M31" s="2">
        <f>'All Combined Data'!M31</f>
        <v>404</v>
      </c>
      <c r="N31" s="2" t="str">
        <f>'All Combined Data'!N31</f>
        <v>No</v>
      </c>
      <c r="O31" s="2" t="str">
        <f>'All Combined Data'!O31</f>
        <v>Yes</v>
      </c>
      <c r="P31" s="2" t="str">
        <f>'All Combined Data'!P31</f>
        <v>C043</v>
      </c>
      <c r="Q31" s="2" t="str">
        <f>'All Combined Data'!Q31</f>
        <v>Jatin Sha</v>
      </c>
      <c r="R31" s="2" t="str">
        <f>'All Combined Data'!R31</f>
        <v>adweta96@example.net</v>
      </c>
      <c r="S31" s="2">
        <f>'All Combined Data'!S31</f>
        <v>1370985931</v>
      </c>
      <c r="T31" s="2" t="str">
        <f>'All Combined Data'!T31</f>
        <v>Kolkata</v>
      </c>
      <c r="U31" s="2" t="str">
        <f>'All Combined Data'!U31</f>
        <v>West Bengal</v>
      </c>
      <c r="V31" s="2">
        <f>'All Combined Data'!V31</f>
        <v>461200</v>
      </c>
      <c r="W31" s="2" t="str">
        <f>'All Combined Data'!W31</f>
        <v>Male</v>
      </c>
      <c r="X31" s="2">
        <f>'All Combined Data'!X31</f>
        <v>29313</v>
      </c>
      <c r="Y31" s="2">
        <f>'All Combined Data'!Y31</f>
        <v>45558</v>
      </c>
      <c r="Z31" s="2" t="str">
        <f>'All Combined Data'!Z31</f>
        <v>Electronics</v>
      </c>
      <c r="AA31" s="2">
        <f>'All Combined Data'!AA31</f>
        <v>7608</v>
      </c>
      <c r="AB31" s="2" t="str">
        <f>'All Combined Data'!AB31</f>
        <v>Single</v>
      </c>
      <c r="AC31" s="2" t="str">
        <f>'All Combined Data'!AC31</f>
        <v>Engineer</v>
      </c>
      <c r="AD31" s="2">
        <f>'All Combined Data'!AD31</f>
        <v>1327501</v>
      </c>
      <c r="AE31" s="2" t="str">
        <f>'All Combined Data'!AE31</f>
        <v>P121</v>
      </c>
      <c r="AF31" s="2" t="str">
        <f>'All Combined Data'!AF31</f>
        <v>Quas Washing Machine</v>
      </c>
      <c r="AG31" s="2" t="str">
        <f>'All Combined Data'!AG31</f>
        <v>Grocery</v>
      </c>
      <c r="AH31" s="2" t="str">
        <f>'All Combined Data'!AH31</f>
        <v>Cotton</v>
      </c>
      <c r="AI31" s="2" t="str">
        <f>'All Combined Data'!AI31</f>
        <v>Kant, Sehgal and Prasad</v>
      </c>
      <c r="AJ31" s="2">
        <f>'All Combined Data'!AJ31</f>
        <v>25227</v>
      </c>
      <c r="AK31" s="2">
        <f>'All Combined Data'!AK31</f>
        <v>27</v>
      </c>
      <c r="AL31" s="2">
        <f>'All Combined Data'!AL31</f>
        <v>244</v>
      </c>
      <c r="AM31" s="2">
        <f>'All Combined Data'!AM31</f>
        <v>36</v>
      </c>
      <c r="AN31" s="2" t="str">
        <f>'All Combined Data'!AN31</f>
        <v>China</v>
      </c>
      <c r="AO31" s="2" t="str">
        <f>'All Combined Data'!AO31</f>
        <v>No</v>
      </c>
      <c r="AP31" s="2">
        <f>'All Combined Data'!AP31</f>
        <v>2.6</v>
      </c>
      <c r="AQ31" s="2">
        <f>'All Combined Data'!AQ31</f>
        <v>45366</v>
      </c>
      <c r="AR31" s="2" t="str">
        <f>'All Combined Data'!AR31</f>
        <v>No</v>
      </c>
      <c r="AS31" s="2">
        <f>'All Combined Data'!AS31</f>
        <v>7247</v>
      </c>
      <c r="AT31" s="2">
        <f>'All Combined Data'!AT31</f>
        <v>80</v>
      </c>
      <c r="AU31" s="2">
        <f>'All Combined Data'!AU31</f>
        <v>80</v>
      </c>
      <c r="AV31" s="2" t="str">
        <f>'All Combined Data'!AV31</f>
        <v>S080</v>
      </c>
      <c r="AW31" s="2" t="str">
        <f>'All Combined Data'!AW31</f>
        <v>Gola Group Mart</v>
      </c>
      <c r="AX31" s="2" t="str">
        <f>'All Combined Data'!AX31</f>
        <v>Lucknow</v>
      </c>
      <c r="AY31" s="2" t="str">
        <f>'All Combined Data'!AY31</f>
        <v>Uttar Pradesh</v>
      </c>
      <c r="AZ31" s="2">
        <f>'All Combined Data'!AZ31</f>
        <v>714521</v>
      </c>
      <c r="BA31" s="2" t="str">
        <f>'All Combined Data'!BA31</f>
        <v>Ishaan Sengupta</v>
      </c>
      <c r="BB31" s="2">
        <f>'All Combined Data'!BB31</f>
        <v>2010</v>
      </c>
      <c r="BC31" s="2">
        <f>'All Combined Data'!BC31</f>
        <v>83</v>
      </c>
      <c r="BD31" s="2">
        <f>'All Combined Data'!BD31</f>
        <v>8238</v>
      </c>
      <c r="BE31" s="2">
        <f>'All Combined Data'!BE31</f>
        <v>4.3</v>
      </c>
      <c r="BF31" s="2" t="str">
        <f>'All Combined Data'!BF31</f>
        <v>Yes</v>
      </c>
      <c r="BG31" s="2">
        <f>'All Combined Data'!BG31</f>
        <v>4564</v>
      </c>
      <c r="BH31" s="2" t="str">
        <f>'All Combined Data'!BH31</f>
        <v>Retail</v>
      </c>
      <c r="BI31" s="2">
        <f>'All Combined Data'!BI31</f>
        <v>5186892686</v>
      </c>
      <c r="BJ31" s="2" t="str">
        <f>'All Combined Data'!BJ31</f>
        <v>gardegautami@doctor.com</v>
      </c>
      <c r="BK31" s="2">
        <f>Combined_data[[#This Row],[Quantity]]*Combined_data[[#This Row],[UnitPrice]]</f>
        <v>100908</v>
      </c>
      <c r="BL31" s="2">
        <f>Combined_data[[#This Row],[TotalAmount]]*(100-Combined_data[[#This Row],[DiscountApplied]])/100</f>
        <v>55247.13</v>
      </c>
      <c r="BM31" s="2">
        <f>Combined_data[[#This Row],[Revenue]]-Combined_data[[#This Row],[Final Amount]]</f>
        <v>45660.87</v>
      </c>
    </row>
    <row r="32" spans="1:65" x14ac:dyDescent="0.3">
      <c r="A32" s="2" t="str">
        <f>'All Combined Data'!A32</f>
        <v>O1031</v>
      </c>
      <c r="B32" s="2" t="str">
        <f>'All Combined Data'!B32</f>
        <v>C023</v>
      </c>
      <c r="C32" s="2" t="str">
        <f>'All Combined Data'!C32</f>
        <v>P179</v>
      </c>
      <c r="D32" s="2">
        <f>'All Combined Data'!D32</f>
        <v>45510</v>
      </c>
      <c r="E32" s="2">
        <f>'All Combined Data'!E32</f>
        <v>4</v>
      </c>
      <c r="F32" s="2">
        <f>'All Combined Data'!F32</f>
        <v>59299</v>
      </c>
      <c r="G32" s="2">
        <f>'All Combined Data'!G32</f>
        <v>237196</v>
      </c>
      <c r="H32" s="2">
        <f>'All Combined Data'!H32</f>
        <v>24</v>
      </c>
      <c r="I32" s="2" t="str">
        <f>'All Combined Data'!I32</f>
        <v>Cash on Delivery</v>
      </c>
      <c r="J32" s="2" t="str">
        <f>'All Combined Data'!J32</f>
        <v>Pending</v>
      </c>
      <c r="K32" s="2">
        <f>'All Combined Data'!K32</f>
        <v>45867</v>
      </c>
      <c r="L32" s="2" t="str">
        <f>'All Combined Data'!L32</f>
        <v>Yes</v>
      </c>
      <c r="M32" s="2">
        <f>'All Combined Data'!M32</f>
        <v>205</v>
      </c>
      <c r="N32" s="2" t="str">
        <f>'All Combined Data'!N32</f>
        <v>Yes</v>
      </c>
      <c r="O32" s="2" t="str">
        <f>'All Combined Data'!O32</f>
        <v>Yes</v>
      </c>
      <c r="P32" s="2" t="str">
        <f>'All Combined Data'!P32</f>
        <v>C023</v>
      </c>
      <c r="Q32" s="2" t="str">
        <f>'All Combined Data'!Q32</f>
        <v>Fiyaz Sangha</v>
      </c>
      <c r="R32" s="2" t="str">
        <f>'All Combined Data'!R32</f>
        <v>triyagopal@example.org</v>
      </c>
      <c r="S32" s="2">
        <f>'All Combined Data'!S32</f>
        <v>6537556464</v>
      </c>
      <c r="T32" s="2" t="str">
        <f>'All Combined Data'!T32</f>
        <v>Ahmedabad</v>
      </c>
      <c r="U32" s="2" t="str">
        <f>'All Combined Data'!U32</f>
        <v>Gujarat</v>
      </c>
      <c r="V32" s="2">
        <f>'All Combined Data'!V32</f>
        <v>708053</v>
      </c>
      <c r="W32" s="2" t="str">
        <f>'All Combined Data'!W32</f>
        <v>Male</v>
      </c>
      <c r="X32" s="2">
        <f>'All Combined Data'!X32</f>
        <v>37907</v>
      </c>
      <c r="Y32" s="2">
        <f>'All Combined Data'!Y32</f>
        <v>44241</v>
      </c>
      <c r="Z32" s="2" t="str">
        <f>'All Combined Data'!Z32</f>
        <v>Home Appliance</v>
      </c>
      <c r="AA32" s="2">
        <f>'All Combined Data'!AA32</f>
        <v>2203</v>
      </c>
      <c r="AB32" s="2" t="str">
        <f>'All Combined Data'!AB32</f>
        <v>Married</v>
      </c>
      <c r="AC32" s="2" t="str">
        <f>'All Combined Data'!AC32</f>
        <v>Student</v>
      </c>
      <c r="AD32" s="2">
        <f>'All Combined Data'!AD32</f>
        <v>546296</v>
      </c>
      <c r="AE32" s="2" t="str">
        <f>'All Combined Data'!AE32</f>
        <v>P179</v>
      </c>
      <c r="AF32" s="2" t="str">
        <f>'All Combined Data'!AF32</f>
        <v>Delectus Laptop</v>
      </c>
      <c r="AG32" s="2" t="str">
        <f>'All Combined Data'!AG32</f>
        <v>Home Appliance</v>
      </c>
      <c r="AH32" s="2" t="str">
        <f>'All Combined Data'!AH32</f>
        <v>Android</v>
      </c>
      <c r="AI32" s="2" t="str">
        <f>'All Combined Data'!AI32</f>
        <v>Kara, Venkataraman and Saxena</v>
      </c>
      <c r="AJ32" s="2">
        <f>'All Combined Data'!AJ32</f>
        <v>59299</v>
      </c>
      <c r="AK32" s="2">
        <f>'All Combined Data'!AK32</f>
        <v>24</v>
      </c>
      <c r="AL32" s="2">
        <f>'All Combined Data'!AL32</f>
        <v>5</v>
      </c>
      <c r="AM32" s="2">
        <f>'All Combined Data'!AM32</f>
        <v>6</v>
      </c>
      <c r="AN32" s="2" t="str">
        <f>'All Combined Data'!AN32</f>
        <v>India</v>
      </c>
      <c r="AO32" s="2" t="str">
        <f>'All Combined Data'!AO32</f>
        <v>No</v>
      </c>
      <c r="AP32" s="2">
        <f>'All Combined Data'!AP32</f>
        <v>3</v>
      </c>
      <c r="AQ32" s="2">
        <f>'All Combined Data'!AQ32</f>
        <v>44773</v>
      </c>
      <c r="AR32" s="2" t="str">
        <f>'All Combined Data'!AR32</f>
        <v>Yes</v>
      </c>
      <c r="AS32" s="2">
        <f>'All Combined Data'!AS32</f>
        <v>9992</v>
      </c>
      <c r="AT32" s="2">
        <f>'All Combined Data'!AT32</f>
        <v>63</v>
      </c>
      <c r="AU32" s="2">
        <f>'All Combined Data'!AU32</f>
        <v>63</v>
      </c>
      <c r="AV32" s="2" t="str">
        <f>'All Combined Data'!AV32</f>
        <v>S063</v>
      </c>
      <c r="AW32" s="2" t="str">
        <f>'All Combined Data'!AW32</f>
        <v>Misra, Issac and Patel Mart</v>
      </c>
      <c r="AX32" s="2" t="str">
        <f>'All Combined Data'!AX32</f>
        <v>Delhi</v>
      </c>
      <c r="AY32" s="2" t="str">
        <f>'All Combined Data'!AY32</f>
        <v>Delhi</v>
      </c>
      <c r="AZ32" s="2">
        <f>'All Combined Data'!AZ32</f>
        <v>313650</v>
      </c>
      <c r="BA32" s="2" t="str">
        <f>'All Combined Data'!BA32</f>
        <v>Anya Dar</v>
      </c>
      <c r="BB32" s="2">
        <f>'All Combined Data'!BB32</f>
        <v>2012</v>
      </c>
      <c r="BC32" s="2">
        <f>'All Combined Data'!BC32</f>
        <v>92</v>
      </c>
      <c r="BD32" s="2">
        <f>'All Combined Data'!BD32</f>
        <v>14980</v>
      </c>
      <c r="BE32" s="2">
        <f>'All Combined Data'!BE32</f>
        <v>3.3</v>
      </c>
      <c r="BF32" s="2" t="str">
        <f>'All Combined Data'!BF32</f>
        <v>Yes</v>
      </c>
      <c r="BG32" s="2">
        <f>'All Combined Data'!BG32</f>
        <v>2033</v>
      </c>
      <c r="BH32" s="2" t="str">
        <f>'All Combined Data'!BH32</f>
        <v>Franchise</v>
      </c>
      <c r="BI32" s="2">
        <f>'All Combined Data'!BI32</f>
        <v>3009792513</v>
      </c>
      <c r="BJ32" s="2" t="str">
        <f>'All Combined Data'!BJ32</f>
        <v>xalakchand@nigam.com</v>
      </c>
      <c r="BK32" s="2">
        <f>Combined_data[[#This Row],[Quantity]]*Combined_data[[#This Row],[UnitPrice]]</f>
        <v>237196</v>
      </c>
      <c r="BL32" s="2">
        <f>Combined_data[[#This Row],[TotalAmount]]*(100-Combined_data[[#This Row],[DiscountApplied]])/100</f>
        <v>180268.96</v>
      </c>
      <c r="BM32" s="2">
        <f>Combined_data[[#This Row],[Revenue]]-Combined_data[[#This Row],[Final Amount]]</f>
        <v>56927.040000000008</v>
      </c>
    </row>
    <row r="33" spans="1:65" x14ac:dyDescent="0.3">
      <c r="A33" s="2" t="str">
        <f>'All Combined Data'!A33</f>
        <v>O1032</v>
      </c>
      <c r="B33" s="2" t="str">
        <f>'All Combined Data'!B33</f>
        <v>C018</v>
      </c>
      <c r="C33" s="2" t="str">
        <f>'All Combined Data'!C33</f>
        <v>P162</v>
      </c>
      <c r="D33" s="2">
        <f>'All Combined Data'!D33</f>
        <v>45822</v>
      </c>
      <c r="E33" s="2">
        <f>'All Combined Data'!E33</f>
        <v>3</v>
      </c>
      <c r="F33" s="2">
        <f>'All Combined Data'!F33</f>
        <v>95839</v>
      </c>
      <c r="G33" s="2">
        <f>'All Combined Data'!G33</f>
        <v>191678</v>
      </c>
      <c r="H33" s="2">
        <f>'All Combined Data'!H33</f>
        <v>25</v>
      </c>
      <c r="I33" s="2" t="str">
        <f>'All Combined Data'!I33</f>
        <v>Credit Card</v>
      </c>
      <c r="J33" s="2" t="str">
        <f>'All Combined Data'!J33</f>
        <v>Pending</v>
      </c>
      <c r="K33" s="2">
        <f>'All Combined Data'!K33</f>
        <v>45868</v>
      </c>
      <c r="L33" s="2" t="str">
        <f>'All Combined Data'!L33</f>
        <v>No</v>
      </c>
      <c r="M33" s="2">
        <f>'All Combined Data'!M33</f>
        <v>120</v>
      </c>
      <c r="N33" s="2" t="str">
        <f>'All Combined Data'!N33</f>
        <v>No</v>
      </c>
      <c r="O33" s="2" t="str">
        <f>'All Combined Data'!O33</f>
        <v>No</v>
      </c>
      <c r="P33" s="2" t="str">
        <f>'All Combined Data'!P33</f>
        <v>C018</v>
      </c>
      <c r="Q33" s="2" t="str">
        <f>'All Combined Data'!Q33</f>
        <v>Owen Mitra</v>
      </c>
      <c r="R33" s="2" t="str">
        <f>'All Combined Data'!R33</f>
        <v>tacharya@example.com</v>
      </c>
      <c r="S33" s="2">
        <f>'All Combined Data'!S33</f>
        <v>916995777387</v>
      </c>
      <c r="T33" s="2" t="str">
        <f>'All Combined Data'!T33</f>
        <v>Mumbai</v>
      </c>
      <c r="U33" s="2" t="str">
        <f>'All Combined Data'!U33</f>
        <v>Maharashtra</v>
      </c>
      <c r="V33" s="2">
        <f>'All Combined Data'!V33</f>
        <v>148951</v>
      </c>
      <c r="W33" s="2" t="str">
        <f>'All Combined Data'!W33</f>
        <v>Female</v>
      </c>
      <c r="X33" s="2">
        <f>'All Combined Data'!X33</f>
        <v>27585</v>
      </c>
      <c r="Y33" s="2">
        <f>'All Combined Data'!Y33</f>
        <v>44992</v>
      </c>
      <c r="Z33" s="2" t="str">
        <f>'All Combined Data'!Z33</f>
        <v>Fashion</v>
      </c>
      <c r="AA33" s="2">
        <f>'All Combined Data'!AA33</f>
        <v>1927</v>
      </c>
      <c r="AB33" s="2" t="str">
        <f>'All Combined Data'!AB33</f>
        <v>Married</v>
      </c>
      <c r="AC33" s="2" t="str">
        <f>'All Combined Data'!AC33</f>
        <v>Business</v>
      </c>
      <c r="AD33" s="2">
        <f>'All Combined Data'!AD33</f>
        <v>531680</v>
      </c>
      <c r="AE33" s="2" t="str">
        <f>'All Combined Data'!AE33</f>
        <v>P162</v>
      </c>
      <c r="AF33" s="2" t="str">
        <f>'All Combined Data'!AF33</f>
        <v>Harum Phone</v>
      </c>
      <c r="AG33" s="2" t="str">
        <f>'All Combined Data'!AG33</f>
        <v>Home Appliance</v>
      </c>
      <c r="AH33" s="2" t="str">
        <f>'All Combined Data'!AH33</f>
        <v>Cotton</v>
      </c>
      <c r="AI33" s="2" t="str">
        <f>'All Combined Data'!AI33</f>
        <v>Date, Deo and Krish</v>
      </c>
      <c r="AJ33" s="2">
        <f>'All Combined Data'!AJ33</f>
        <v>95839</v>
      </c>
      <c r="AK33" s="2">
        <f>'All Combined Data'!AK33</f>
        <v>25</v>
      </c>
      <c r="AL33" s="2">
        <f>'All Combined Data'!AL33</f>
        <v>834</v>
      </c>
      <c r="AM33" s="2">
        <f>'All Combined Data'!AM33</f>
        <v>12</v>
      </c>
      <c r="AN33" s="2" t="str">
        <f>'All Combined Data'!AN33</f>
        <v>China</v>
      </c>
      <c r="AO33" s="2" t="str">
        <f>'All Combined Data'!AO33</f>
        <v>Yes</v>
      </c>
      <c r="AP33" s="2">
        <f>'All Combined Data'!AP33</f>
        <v>2.9</v>
      </c>
      <c r="AQ33" s="2">
        <f>'All Combined Data'!AQ33</f>
        <v>44986</v>
      </c>
      <c r="AR33" s="2" t="str">
        <f>'All Combined Data'!AR33</f>
        <v>Yes</v>
      </c>
      <c r="AS33" s="2">
        <f>'All Combined Data'!AS33</f>
        <v>3843</v>
      </c>
      <c r="AT33" s="2">
        <f>'All Combined Data'!AT33</f>
        <v>129</v>
      </c>
      <c r="AU33" s="2">
        <f>'All Combined Data'!AU33</f>
        <v>129</v>
      </c>
      <c r="AV33" s="2" t="str">
        <f>'All Combined Data'!AV33</f>
        <v/>
      </c>
      <c r="AW33" s="2" t="str">
        <f>'All Combined Data'!AW33</f>
        <v/>
      </c>
      <c r="AX33" s="2" t="str">
        <f>'All Combined Data'!AX33</f>
        <v/>
      </c>
      <c r="AY33" s="2" t="str">
        <f>'All Combined Data'!AY33</f>
        <v/>
      </c>
      <c r="AZ33" s="2" t="str">
        <f>'All Combined Data'!AZ33</f>
        <v/>
      </c>
      <c r="BA33" s="2" t="str">
        <f>'All Combined Data'!BA33</f>
        <v/>
      </c>
      <c r="BB33" s="2" t="str">
        <f>'All Combined Data'!BB33</f>
        <v/>
      </c>
      <c r="BC33" s="2" t="str">
        <f>'All Combined Data'!BC33</f>
        <v/>
      </c>
      <c r="BD33" s="2" t="str">
        <f>'All Combined Data'!BD33</f>
        <v/>
      </c>
      <c r="BE33" s="2" t="str">
        <f>'All Combined Data'!BE33</f>
        <v/>
      </c>
      <c r="BF33" s="2" t="str">
        <f>'All Combined Data'!BF33</f>
        <v/>
      </c>
      <c r="BG33" s="2" t="str">
        <f>'All Combined Data'!BG33</f>
        <v/>
      </c>
      <c r="BH33" s="2" t="str">
        <f>'All Combined Data'!BH33</f>
        <v/>
      </c>
      <c r="BI33" s="2" t="str">
        <f>'All Combined Data'!BI33</f>
        <v/>
      </c>
      <c r="BJ33" s="2" t="str">
        <f>'All Combined Data'!BJ33</f>
        <v/>
      </c>
      <c r="BK33" s="2">
        <f>Combined_data[[#This Row],[Quantity]]*Combined_data[[#This Row],[UnitPrice]]</f>
        <v>287517</v>
      </c>
      <c r="BL33" s="2">
        <f>Combined_data[[#This Row],[TotalAmount]]*(100-Combined_data[[#This Row],[DiscountApplied]])/100</f>
        <v>143758.5</v>
      </c>
      <c r="BM33" s="2">
        <f>Combined_data[[#This Row],[Revenue]]-Combined_data[[#This Row],[Final Amount]]</f>
        <v>143758.5</v>
      </c>
    </row>
    <row r="34" spans="1:65" x14ac:dyDescent="0.3">
      <c r="A34" s="2" t="str">
        <f>'All Combined Data'!A34</f>
        <v>O1033</v>
      </c>
      <c r="B34" s="2" t="str">
        <f>'All Combined Data'!B34</f>
        <v>C043</v>
      </c>
      <c r="C34" s="2" t="str">
        <f>'All Combined Data'!C34</f>
        <v>P139</v>
      </c>
      <c r="D34" s="2">
        <f>'All Combined Data'!D34</f>
        <v>45553</v>
      </c>
      <c r="E34" s="2">
        <f>'All Combined Data'!E34</f>
        <v>5</v>
      </c>
      <c r="F34" s="2">
        <f>'All Combined Data'!F34</f>
        <v>49066</v>
      </c>
      <c r="G34" s="2">
        <f>'All Combined Data'!G34</f>
        <v>245330</v>
      </c>
      <c r="H34" s="2">
        <f>'All Combined Data'!H34</f>
        <v>11</v>
      </c>
      <c r="I34" s="2" t="str">
        <f>'All Combined Data'!I34</f>
        <v>Credit Card</v>
      </c>
      <c r="J34" s="2" t="str">
        <f>'All Combined Data'!J34</f>
        <v>Pending</v>
      </c>
      <c r="K34" s="2">
        <f>'All Combined Data'!K34</f>
        <v>45863</v>
      </c>
      <c r="L34" s="2" t="str">
        <f>'All Combined Data'!L34</f>
        <v>No</v>
      </c>
      <c r="M34" s="2">
        <f>'All Combined Data'!M34</f>
        <v>354</v>
      </c>
      <c r="N34" s="2" t="str">
        <f>'All Combined Data'!N34</f>
        <v>Yes</v>
      </c>
      <c r="O34" s="2" t="str">
        <f>'All Combined Data'!O34</f>
        <v>Yes</v>
      </c>
      <c r="P34" s="2" t="str">
        <f>'All Combined Data'!P34</f>
        <v>C043</v>
      </c>
      <c r="Q34" s="2" t="str">
        <f>'All Combined Data'!Q34</f>
        <v>Jatin Sha</v>
      </c>
      <c r="R34" s="2" t="str">
        <f>'All Combined Data'!R34</f>
        <v>adweta96@example.net</v>
      </c>
      <c r="S34" s="2">
        <f>'All Combined Data'!S34</f>
        <v>1370985931</v>
      </c>
      <c r="T34" s="2" t="str">
        <f>'All Combined Data'!T34</f>
        <v>Kolkata</v>
      </c>
      <c r="U34" s="2" t="str">
        <f>'All Combined Data'!U34</f>
        <v>West Bengal</v>
      </c>
      <c r="V34" s="2">
        <f>'All Combined Data'!V34</f>
        <v>461200</v>
      </c>
      <c r="W34" s="2" t="str">
        <f>'All Combined Data'!W34</f>
        <v>Male</v>
      </c>
      <c r="X34" s="2">
        <f>'All Combined Data'!X34</f>
        <v>29313</v>
      </c>
      <c r="Y34" s="2">
        <f>'All Combined Data'!Y34</f>
        <v>45558</v>
      </c>
      <c r="Z34" s="2" t="str">
        <f>'All Combined Data'!Z34</f>
        <v>Electronics</v>
      </c>
      <c r="AA34" s="2">
        <f>'All Combined Data'!AA34</f>
        <v>7608</v>
      </c>
      <c r="AB34" s="2" t="str">
        <f>'All Combined Data'!AB34</f>
        <v>Single</v>
      </c>
      <c r="AC34" s="2" t="str">
        <f>'All Combined Data'!AC34</f>
        <v>Engineer</v>
      </c>
      <c r="AD34" s="2">
        <f>'All Combined Data'!AD34</f>
        <v>1327501</v>
      </c>
      <c r="AE34" s="2" t="str">
        <f>'All Combined Data'!AE34</f>
        <v>P139</v>
      </c>
      <c r="AF34" s="2" t="str">
        <f>'All Combined Data'!AF34</f>
        <v>Officia TV</v>
      </c>
      <c r="AG34" s="2" t="str">
        <f>'All Combined Data'!AG34</f>
        <v>Fashion</v>
      </c>
      <c r="AH34" s="2" t="str">
        <f>'All Combined Data'!AH34</f>
        <v>Notebook</v>
      </c>
      <c r="AI34" s="2" t="str">
        <f>'All Combined Data'!AI34</f>
        <v>Gera, Mishra and Chad</v>
      </c>
      <c r="AJ34" s="2">
        <f>'All Combined Data'!AJ34</f>
        <v>49066</v>
      </c>
      <c r="AK34" s="2">
        <f>'All Combined Data'!AK34</f>
        <v>11</v>
      </c>
      <c r="AL34" s="2">
        <f>'All Combined Data'!AL34</f>
        <v>454</v>
      </c>
      <c r="AM34" s="2">
        <f>'All Combined Data'!AM34</f>
        <v>36</v>
      </c>
      <c r="AN34" s="2" t="str">
        <f>'All Combined Data'!AN34</f>
        <v>China</v>
      </c>
      <c r="AO34" s="2" t="str">
        <f>'All Combined Data'!AO34</f>
        <v>No</v>
      </c>
      <c r="AP34" s="2">
        <f>'All Combined Data'!AP34</f>
        <v>2.7</v>
      </c>
      <c r="AQ34" s="2">
        <f>'All Combined Data'!AQ34</f>
        <v>45803</v>
      </c>
      <c r="AR34" s="2" t="str">
        <f>'All Combined Data'!AR34</f>
        <v>No</v>
      </c>
      <c r="AS34" s="2">
        <f>'All Combined Data'!AS34</f>
        <v>9921</v>
      </c>
      <c r="AT34" s="2">
        <f>'All Combined Data'!AT34</f>
        <v>191</v>
      </c>
      <c r="AU34" s="2">
        <f>'All Combined Data'!AU34</f>
        <v>191</v>
      </c>
      <c r="AV34" s="2" t="str">
        <f>'All Combined Data'!AV34</f>
        <v/>
      </c>
      <c r="AW34" s="2" t="str">
        <f>'All Combined Data'!AW34</f>
        <v/>
      </c>
      <c r="AX34" s="2" t="str">
        <f>'All Combined Data'!AX34</f>
        <v/>
      </c>
      <c r="AY34" s="2" t="str">
        <f>'All Combined Data'!AY34</f>
        <v/>
      </c>
      <c r="AZ34" s="2" t="str">
        <f>'All Combined Data'!AZ34</f>
        <v/>
      </c>
      <c r="BA34" s="2" t="str">
        <f>'All Combined Data'!BA34</f>
        <v/>
      </c>
      <c r="BB34" s="2" t="str">
        <f>'All Combined Data'!BB34</f>
        <v/>
      </c>
      <c r="BC34" s="2" t="str">
        <f>'All Combined Data'!BC34</f>
        <v/>
      </c>
      <c r="BD34" s="2" t="str">
        <f>'All Combined Data'!BD34</f>
        <v/>
      </c>
      <c r="BE34" s="2" t="str">
        <f>'All Combined Data'!BE34</f>
        <v/>
      </c>
      <c r="BF34" s="2" t="str">
        <f>'All Combined Data'!BF34</f>
        <v/>
      </c>
      <c r="BG34" s="2" t="str">
        <f>'All Combined Data'!BG34</f>
        <v/>
      </c>
      <c r="BH34" s="2" t="str">
        <f>'All Combined Data'!BH34</f>
        <v/>
      </c>
      <c r="BI34" s="2" t="str">
        <f>'All Combined Data'!BI34</f>
        <v/>
      </c>
      <c r="BJ34" s="2" t="str">
        <f>'All Combined Data'!BJ34</f>
        <v/>
      </c>
      <c r="BK34" s="2">
        <f>Combined_data[[#This Row],[Quantity]]*Combined_data[[#This Row],[UnitPrice]]</f>
        <v>245330</v>
      </c>
      <c r="BL34" s="2">
        <f>Combined_data[[#This Row],[TotalAmount]]*(100-Combined_data[[#This Row],[DiscountApplied]])/100</f>
        <v>218343.7</v>
      </c>
      <c r="BM34" s="2">
        <f>Combined_data[[#This Row],[Revenue]]-Combined_data[[#This Row],[Final Amount]]</f>
        <v>26986.299999999988</v>
      </c>
    </row>
    <row r="35" spans="1:65" x14ac:dyDescent="0.3">
      <c r="A35" s="2" t="str">
        <f>'All Combined Data'!A35</f>
        <v>O1034</v>
      </c>
      <c r="B35" s="2" t="str">
        <f>'All Combined Data'!B35</f>
        <v>C086</v>
      </c>
      <c r="C35" s="2" t="str">
        <f>'All Combined Data'!C35</f>
        <v>P116</v>
      </c>
      <c r="D35" s="2">
        <f>'All Combined Data'!D35</f>
        <v>45550</v>
      </c>
      <c r="E35" s="2">
        <f>'All Combined Data'!E35</f>
        <v>4</v>
      </c>
      <c r="F35" s="2">
        <f>'All Combined Data'!F35</f>
        <v>35503</v>
      </c>
      <c r="G35" s="2">
        <f>'All Combined Data'!G35</f>
        <v>106509</v>
      </c>
      <c r="H35" s="2">
        <f>'All Combined Data'!H35</f>
        <v>22</v>
      </c>
      <c r="I35" s="2" t="str">
        <f>'All Combined Data'!I35</f>
        <v>Debit Card</v>
      </c>
      <c r="J35" s="2" t="str">
        <f>'All Combined Data'!J35</f>
        <v>Cancelled</v>
      </c>
      <c r="K35" s="2">
        <f>'All Combined Data'!K35</f>
        <v>45861</v>
      </c>
      <c r="L35" s="2" t="str">
        <f>'All Combined Data'!L35</f>
        <v>No</v>
      </c>
      <c r="M35" s="2">
        <f>'All Combined Data'!M35</f>
        <v>353</v>
      </c>
      <c r="N35" s="2" t="str">
        <f>'All Combined Data'!N35</f>
        <v>Yes</v>
      </c>
      <c r="O35" s="2" t="str">
        <f>'All Combined Data'!O35</f>
        <v>No</v>
      </c>
      <c r="P35" s="2" t="str">
        <f>'All Combined Data'!P35</f>
        <v>C086</v>
      </c>
      <c r="Q35" s="2" t="str">
        <f>'All Combined Data'!Q35</f>
        <v>Yashvi Sehgal</v>
      </c>
      <c r="R35" s="2" t="str">
        <f>'All Combined Data'!R35</f>
        <v>settykevin@example.net</v>
      </c>
      <c r="S35" s="2">
        <f>'All Combined Data'!S35</f>
        <v>7908740640</v>
      </c>
      <c r="T35" s="2" t="str">
        <f>'All Combined Data'!T35</f>
        <v>Kolkata</v>
      </c>
      <c r="U35" s="2" t="str">
        <f>'All Combined Data'!U35</f>
        <v>West Bengal</v>
      </c>
      <c r="V35" s="2">
        <f>'All Combined Data'!V35</f>
        <v>910651</v>
      </c>
      <c r="W35" s="2" t="str">
        <f>'All Combined Data'!W35</f>
        <v>Male</v>
      </c>
      <c r="X35" s="2">
        <f>'All Combined Data'!X35</f>
        <v>35198</v>
      </c>
      <c r="Y35" s="2">
        <f>'All Combined Data'!Y35</f>
        <v>44215</v>
      </c>
      <c r="Z35" s="2" t="str">
        <f>'All Combined Data'!Z35</f>
        <v>Electronics</v>
      </c>
      <c r="AA35" s="2">
        <f>'All Combined Data'!AA35</f>
        <v>759</v>
      </c>
      <c r="AB35" s="2" t="str">
        <f>'All Combined Data'!AB35</f>
        <v>Single</v>
      </c>
      <c r="AC35" s="2" t="str">
        <f>'All Combined Data'!AC35</f>
        <v>Doctor</v>
      </c>
      <c r="AD35" s="2">
        <f>'All Combined Data'!AD35</f>
        <v>618089</v>
      </c>
      <c r="AE35" s="2" t="str">
        <f>'All Combined Data'!AE35</f>
        <v>P116</v>
      </c>
      <c r="AF35" s="2" t="str">
        <f>'All Combined Data'!AF35</f>
        <v>Voluptate TV</v>
      </c>
      <c r="AG35" s="2" t="str">
        <f>'All Combined Data'!AG35</f>
        <v>Grocery</v>
      </c>
      <c r="AH35" s="2" t="str">
        <f>'All Combined Data'!AH35</f>
        <v>Smart</v>
      </c>
      <c r="AI35" s="2" t="str">
        <f>'All Combined Data'!AI35</f>
        <v>Bansal-Parsa</v>
      </c>
      <c r="AJ35" s="2">
        <f>'All Combined Data'!AJ35</f>
        <v>35503</v>
      </c>
      <c r="AK35" s="2">
        <f>'All Combined Data'!AK35</f>
        <v>22</v>
      </c>
      <c r="AL35" s="2">
        <f>'All Combined Data'!AL35</f>
        <v>134</v>
      </c>
      <c r="AM35" s="2">
        <f>'All Combined Data'!AM35</f>
        <v>24</v>
      </c>
      <c r="AN35" s="2" t="str">
        <f>'All Combined Data'!AN35</f>
        <v>Japan</v>
      </c>
      <c r="AO35" s="2" t="str">
        <f>'All Combined Data'!AO35</f>
        <v>No</v>
      </c>
      <c r="AP35" s="2">
        <f>'All Combined Data'!AP35</f>
        <v>2.8</v>
      </c>
      <c r="AQ35" s="2">
        <f>'All Combined Data'!AQ35</f>
        <v>45848</v>
      </c>
      <c r="AR35" s="2" t="str">
        <f>'All Combined Data'!AR35</f>
        <v>Yes</v>
      </c>
      <c r="AS35" s="2">
        <f>'All Combined Data'!AS35</f>
        <v>3595</v>
      </c>
      <c r="AT35" s="2">
        <f>'All Combined Data'!AT35</f>
        <v>128</v>
      </c>
      <c r="AU35" s="2">
        <f>'All Combined Data'!AU35</f>
        <v>128</v>
      </c>
      <c r="AV35" s="2" t="str">
        <f>'All Combined Data'!AV35</f>
        <v/>
      </c>
      <c r="AW35" s="2" t="str">
        <f>'All Combined Data'!AW35</f>
        <v/>
      </c>
      <c r="AX35" s="2" t="str">
        <f>'All Combined Data'!AX35</f>
        <v/>
      </c>
      <c r="AY35" s="2" t="str">
        <f>'All Combined Data'!AY35</f>
        <v/>
      </c>
      <c r="AZ35" s="2" t="str">
        <f>'All Combined Data'!AZ35</f>
        <v/>
      </c>
      <c r="BA35" s="2" t="str">
        <f>'All Combined Data'!BA35</f>
        <v/>
      </c>
      <c r="BB35" s="2" t="str">
        <f>'All Combined Data'!BB35</f>
        <v/>
      </c>
      <c r="BC35" s="2" t="str">
        <f>'All Combined Data'!BC35</f>
        <v/>
      </c>
      <c r="BD35" s="2" t="str">
        <f>'All Combined Data'!BD35</f>
        <v/>
      </c>
      <c r="BE35" s="2" t="str">
        <f>'All Combined Data'!BE35</f>
        <v/>
      </c>
      <c r="BF35" s="2" t="str">
        <f>'All Combined Data'!BF35</f>
        <v/>
      </c>
      <c r="BG35" s="2" t="str">
        <f>'All Combined Data'!BG35</f>
        <v/>
      </c>
      <c r="BH35" s="2" t="str">
        <f>'All Combined Data'!BH35</f>
        <v/>
      </c>
      <c r="BI35" s="2" t="str">
        <f>'All Combined Data'!BI35</f>
        <v/>
      </c>
      <c r="BJ35" s="2" t="str">
        <f>'All Combined Data'!BJ35</f>
        <v/>
      </c>
      <c r="BK35" s="2">
        <f>Combined_data[[#This Row],[Quantity]]*Combined_data[[#This Row],[UnitPrice]]</f>
        <v>142012</v>
      </c>
      <c r="BL35" s="2">
        <f>Combined_data[[#This Row],[TotalAmount]]*(100-Combined_data[[#This Row],[DiscountApplied]])/100</f>
        <v>83077.02</v>
      </c>
      <c r="BM35" s="2">
        <f>Combined_data[[#This Row],[Revenue]]-Combined_data[[#This Row],[Final Amount]]</f>
        <v>58934.979999999996</v>
      </c>
    </row>
    <row r="36" spans="1:65" x14ac:dyDescent="0.3">
      <c r="A36" s="2" t="str">
        <f>'All Combined Data'!A36</f>
        <v>O1035</v>
      </c>
      <c r="B36" s="2" t="str">
        <f>'All Combined Data'!B36</f>
        <v>C048</v>
      </c>
      <c r="C36" s="2" t="str">
        <f>'All Combined Data'!C36</f>
        <v>P179</v>
      </c>
      <c r="D36" s="2">
        <f>'All Combined Data'!D36</f>
        <v>45789</v>
      </c>
      <c r="E36" s="2">
        <f>'All Combined Data'!E36</f>
        <v>2</v>
      </c>
      <c r="F36" s="2">
        <f>'All Combined Data'!F36</f>
        <v>59299</v>
      </c>
      <c r="G36" s="2">
        <f>'All Combined Data'!G36</f>
        <v>118598</v>
      </c>
      <c r="H36" s="2">
        <f>'All Combined Data'!H36</f>
        <v>24</v>
      </c>
      <c r="I36" s="2" t="str">
        <f>'All Combined Data'!I36</f>
        <v>Debit Card</v>
      </c>
      <c r="J36" s="2" t="str">
        <f>'All Combined Data'!J36</f>
        <v>Cancelled</v>
      </c>
      <c r="K36" s="2">
        <f>'All Combined Data'!K36</f>
        <v>45857</v>
      </c>
      <c r="L36" s="2" t="str">
        <f>'All Combined Data'!L36</f>
        <v>Yes</v>
      </c>
      <c r="M36" s="2">
        <f>'All Combined Data'!M36</f>
        <v>232</v>
      </c>
      <c r="N36" s="2" t="str">
        <f>'All Combined Data'!N36</f>
        <v>No</v>
      </c>
      <c r="O36" s="2" t="str">
        <f>'All Combined Data'!O36</f>
        <v>No</v>
      </c>
      <c r="P36" s="2" t="str">
        <f>'All Combined Data'!P36</f>
        <v>C048</v>
      </c>
      <c r="Q36" s="2" t="str">
        <f>'All Combined Data'!Q36</f>
        <v>Sudiksha Tiwari</v>
      </c>
      <c r="R36" s="2" t="str">
        <f>'All Combined Data'!R36</f>
        <v>ychaudhary@example.net</v>
      </c>
      <c r="S36" s="2">
        <f>'All Combined Data'!S36</f>
        <v>918367365766</v>
      </c>
      <c r="T36" s="2" t="str">
        <f>'All Combined Data'!T36</f>
        <v>Chennai</v>
      </c>
      <c r="U36" s="2" t="str">
        <f>'All Combined Data'!U36</f>
        <v>Tamil Nadu</v>
      </c>
      <c r="V36" s="2">
        <f>'All Combined Data'!V36</f>
        <v>565452</v>
      </c>
      <c r="W36" s="2" t="str">
        <f>'All Combined Data'!W36</f>
        <v>Female</v>
      </c>
      <c r="X36" s="2">
        <f>'All Combined Data'!X36</f>
        <v>38819</v>
      </c>
      <c r="Y36" s="2">
        <f>'All Combined Data'!Y36</f>
        <v>45501</v>
      </c>
      <c r="Z36" s="2" t="str">
        <f>'All Combined Data'!Z36</f>
        <v>Fashion</v>
      </c>
      <c r="AA36" s="2">
        <f>'All Combined Data'!AA36</f>
        <v>932</v>
      </c>
      <c r="AB36" s="2" t="str">
        <f>'All Combined Data'!AB36</f>
        <v>Single</v>
      </c>
      <c r="AC36" s="2" t="str">
        <f>'All Combined Data'!AC36</f>
        <v>Business</v>
      </c>
      <c r="AD36" s="2">
        <f>'All Combined Data'!AD36</f>
        <v>1939269</v>
      </c>
      <c r="AE36" s="2" t="str">
        <f>'All Combined Data'!AE36</f>
        <v>P179</v>
      </c>
      <c r="AF36" s="2" t="str">
        <f>'All Combined Data'!AF36</f>
        <v>Delectus Laptop</v>
      </c>
      <c r="AG36" s="2" t="str">
        <f>'All Combined Data'!AG36</f>
        <v>Home Appliance</v>
      </c>
      <c r="AH36" s="2" t="str">
        <f>'All Combined Data'!AH36</f>
        <v>Android</v>
      </c>
      <c r="AI36" s="2" t="str">
        <f>'All Combined Data'!AI36</f>
        <v>Kara, Venkataraman and Saxena</v>
      </c>
      <c r="AJ36" s="2">
        <f>'All Combined Data'!AJ36</f>
        <v>59299</v>
      </c>
      <c r="AK36" s="2">
        <f>'All Combined Data'!AK36</f>
        <v>24</v>
      </c>
      <c r="AL36" s="2">
        <f>'All Combined Data'!AL36</f>
        <v>5</v>
      </c>
      <c r="AM36" s="2">
        <f>'All Combined Data'!AM36</f>
        <v>6</v>
      </c>
      <c r="AN36" s="2" t="str">
        <f>'All Combined Data'!AN36</f>
        <v>India</v>
      </c>
      <c r="AO36" s="2" t="str">
        <f>'All Combined Data'!AO36</f>
        <v>No</v>
      </c>
      <c r="AP36" s="2">
        <f>'All Combined Data'!AP36</f>
        <v>3</v>
      </c>
      <c r="AQ36" s="2">
        <f>'All Combined Data'!AQ36</f>
        <v>44773</v>
      </c>
      <c r="AR36" s="2" t="str">
        <f>'All Combined Data'!AR36</f>
        <v>Yes</v>
      </c>
      <c r="AS36" s="2">
        <f>'All Combined Data'!AS36</f>
        <v>9992</v>
      </c>
      <c r="AT36" s="2">
        <f>'All Combined Data'!AT36</f>
        <v>63</v>
      </c>
      <c r="AU36" s="2">
        <f>'All Combined Data'!AU36</f>
        <v>63</v>
      </c>
      <c r="AV36" s="2" t="str">
        <f>'All Combined Data'!AV36</f>
        <v>S063</v>
      </c>
      <c r="AW36" s="2" t="str">
        <f>'All Combined Data'!AW36</f>
        <v>Misra, Issac and Patel Mart</v>
      </c>
      <c r="AX36" s="2" t="str">
        <f>'All Combined Data'!AX36</f>
        <v>Delhi</v>
      </c>
      <c r="AY36" s="2" t="str">
        <f>'All Combined Data'!AY36</f>
        <v>Delhi</v>
      </c>
      <c r="AZ36" s="2">
        <f>'All Combined Data'!AZ36</f>
        <v>313650</v>
      </c>
      <c r="BA36" s="2" t="str">
        <f>'All Combined Data'!BA36</f>
        <v>Anya Dar</v>
      </c>
      <c r="BB36" s="2">
        <f>'All Combined Data'!BB36</f>
        <v>2012</v>
      </c>
      <c r="BC36" s="2">
        <f>'All Combined Data'!BC36</f>
        <v>92</v>
      </c>
      <c r="BD36" s="2">
        <f>'All Combined Data'!BD36</f>
        <v>14980</v>
      </c>
      <c r="BE36" s="2">
        <f>'All Combined Data'!BE36</f>
        <v>3.3</v>
      </c>
      <c r="BF36" s="2" t="str">
        <f>'All Combined Data'!BF36</f>
        <v>Yes</v>
      </c>
      <c r="BG36" s="2">
        <f>'All Combined Data'!BG36</f>
        <v>2033</v>
      </c>
      <c r="BH36" s="2" t="str">
        <f>'All Combined Data'!BH36</f>
        <v>Franchise</v>
      </c>
      <c r="BI36" s="2">
        <f>'All Combined Data'!BI36</f>
        <v>3009792513</v>
      </c>
      <c r="BJ36" s="2" t="str">
        <f>'All Combined Data'!BJ36</f>
        <v>xalakchand@nigam.com</v>
      </c>
      <c r="BK36" s="2">
        <f>Combined_data[[#This Row],[Quantity]]*Combined_data[[#This Row],[UnitPrice]]</f>
        <v>118598</v>
      </c>
      <c r="BL36" s="2">
        <f>Combined_data[[#This Row],[TotalAmount]]*(100-Combined_data[[#This Row],[DiscountApplied]])/100</f>
        <v>90134.48</v>
      </c>
      <c r="BM36" s="2">
        <f>Combined_data[[#This Row],[Revenue]]-Combined_data[[#This Row],[Final Amount]]</f>
        <v>28463.520000000004</v>
      </c>
    </row>
    <row r="37" spans="1:65" x14ac:dyDescent="0.3">
      <c r="A37" s="2" t="str">
        <f>'All Combined Data'!A37</f>
        <v>O1036</v>
      </c>
      <c r="B37" s="2" t="str">
        <f>'All Combined Data'!B37</f>
        <v>C090</v>
      </c>
      <c r="C37" s="2" t="str">
        <f>'All Combined Data'!C37</f>
        <v>P171</v>
      </c>
      <c r="D37" s="2">
        <f>'All Combined Data'!D37</f>
        <v>45836</v>
      </c>
      <c r="E37" s="2">
        <f>'All Combined Data'!E37</f>
        <v>4</v>
      </c>
      <c r="F37" s="2">
        <f>'All Combined Data'!F37</f>
        <v>40983</v>
      </c>
      <c r="G37" s="2">
        <f>'All Combined Data'!G37</f>
        <v>204915</v>
      </c>
      <c r="H37" s="2">
        <f>'All Combined Data'!H37</f>
        <v>10</v>
      </c>
      <c r="I37" s="2" t="str">
        <f>'All Combined Data'!I37</f>
        <v>Debit Card</v>
      </c>
      <c r="J37" s="2" t="str">
        <f>'All Combined Data'!J37</f>
        <v>Shipped</v>
      </c>
      <c r="K37" s="2">
        <f>'All Combined Data'!K37</f>
        <v>45868</v>
      </c>
      <c r="L37" s="2" t="str">
        <f>'All Combined Data'!L37</f>
        <v>Yes</v>
      </c>
      <c r="M37" s="2">
        <f>'All Combined Data'!M37</f>
        <v>269</v>
      </c>
      <c r="N37" s="2" t="str">
        <f>'All Combined Data'!N37</f>
        <v>No</v>
      </c>
      <c r="O37" s="2" t="str">
        <f>'All Combined Data'!O37</f>
        <v>No</v>
      </c>
      <c r="P37" s="2" t="str">
        <f>'All Combined Data'!P37</f>
        <v>C090</v>
      </c>
      <c r="Q37" s="2" t="str">
        <f>'All Combined Data'!Q37</f>
        <v>Champak Padmanabhan</v>
      </c>
      <c r="R37" s="2" t="str">
        <f>'All Combined Data'!R37</f>
        <v>uvohra@example.net</v>
      </c>
      <c r="S37" s="2">
        <f>'All Combined Data'!S37</f>
        <v>6246287334</v>
      </c>
      <c r="T37" s="2" t="str">
        <f>'All Combined Data'!T37</f>
        <v>Jaipur</v>
      </c>
      <c r="U37" s="2" t="str">
        <f>'All Combined Data'!U37</f>
        <v>Rajasthan</v>
      </c>
      <c r="V37" s="2">
        <f>'All Combined Data'!V37</f>
        <v>708668</v>
      </c>
      <c r="W37" s="2" t="str">
        <f>'All Combined Data'!W37</f>
        <v>Female</v>
      </c>
      <c r="X37" s="2">
        <f>'All Combined Data'!X37</f>
        <v>34921</v>
      </c>
      <c r="Y37" s="2">
        <f>'All Combined Data'!Y37</f>
        <v>44444</v>
      </c>
      <c r="Z37" s="2" t="str">
        <f>'All Combined Data'!Z37</f>
        <v>Home Appliance</v>
      </c>
      <c r="AA37" s="2">
        <f>'All Combined Data'!AA37</f>
        <v>1345</v>
      </c>
      <c r="AB37" s="2" t="str">
        <f>'All Combined Data'!AB37</f>
        <v>Single</v>
      </c>
      <c r="AC37" s="2" t="str">
        <f>'All Combined Data'!AC37</f>
        <v>Engineer</v>
      </c>
      <c r="AD37" s="2">
        <f>'All Combined Data'!AD37</f>
        <v>1662119</v>
      </c>
      <c r="AE37" s="2" t="str">
        <f>'All Combined Data'!AE37</f>
        <v>P171</v>
      </c>
      <c r="AF37" s="2" t="str">
        <f>'All Combined Data'!AF37</f>
        <v>Placeat TV</v>
      </c>
      <c r="AG37" s="2" t="str">
        <f>'All Combined Data'!AG37</f>
        <v>Fashion</v>
      </c>
      <c r="AH37" s="2" t="str">
        <f>'All Combined Data'!AH37</f>
        <v>Cotton</v>
      </c>
      <c r="AI37" s="2" t="str">
        <f>'All Combined Data'!AI37</f>
        <v>Bava-Batra</v>
      </c>
      <c r="AJ37" s="2">
        <f>'All Combined Data'!AJ37</f>
        <v>40983</v>
      </c>
      <c r="AK37" s="2">
        <f>'All Combined Data'!AK37</f>
        <v>10</v>
      </c>
      <c r="AL37" s="2">
        <f>'All Combined Data'!AL37</f>
        <v>973</v>
      </c>
      <c r="AM37" s="2">
        <f>'All Combined Data'!AM37</f>
        <v>12</v>
      </c>
      <c r="AN37" s="2" t="str">
        <f>'All Combined Data'!AN37</f>
        <v>Vietnam</v>
      </c>
      <c r="AO37" s="2" t="str">
        <f>'All Combined Data'!AO37</f>
        <v>No</v>
      </c>
      <c r="AP37" s="2">
        <f>'All Combined Data'!AP37</f>
        <v>3</v>
      </c>
      <c r="AQ37" s="2">
        <f>'All Combined Data'!AQ37</f>
        <v>44913</v>
      </c>
      <c r="AR37" s="2" t="str">
        <f>'All Combined Data'!AR37</f>
        <v>Yes</v>
      </c>
      <c r="AS37" s="2">
        <f>'All Combined Data'!AS37</f>
        <v>3539</v>
      </c>
      <c r="AT37" s="2">
        <f>'All Combined Data'!AT37</f>
        <v>43</v>
      </c>
      <c r="AU37" s="2">
        <f>'All Combined Data'!AU37</f>
        <v>43</v>
      </c>
      <c r="AV37" s="2" t="str">
        <f>'All Combined Data'!AV37</f>
        <v>S043</v>
      </c>
      <c r="AW37" s="2" t="str">
        <f>'All Combined Data'!AW37</f>
        <v>Varty Group Mart</v>
      </c>
      <c r="AX37" s="2" t="str">
        <f>'All Combined Data'!AX37</f>
        <v>Hyderabad</v>
      </c>
      <c r="AY37" s="2" t="str">
        <f>'All Combined Data'!AY37</f>
        <v>Telangana</v>
      </c>
      <c r="AZ37" s="2">
        <f>'All Combined Data'!AZ37</f>
        <v>577908</v>
      </c>
      <c r="BA37" s="2" t="str">
        <f>'All Combined Data'!BA37</f>
        <v>Ria Gandhi</v>
      </c>
      <c r="BB37" s="2">
        <f>'All Combined Data'!BB37</f>
        <v>2013</v>
      </c>
      <c r="BC37" s="2">
        <f>'All Combined Data'!BC37</f>
        <v>97</v>
      </c>
      <c r="BD37" s="2">
        <f>'All Combined Data'!BD37</f>
        <v>11483</v>
      </c>
      <c r="BE37" s="2">
        <f>'All Combined Data'!BE37</f>
        <v>3.5</v>
      </c>
      <c r="BF37" s="2" t="str">
        <f>'All Combined Data'!BF37</f>
        <v>Yes</v>
      </c>
      <c r="BG37" s="2">
        <f>'All Combined Data'!BG37</f>
        <v>3554</v>
      </c>
      <c r="BH37" s="2" t="str">
        <f>'All Combined Data'!BH37</f>
        <v>Retail</v>
      </c>
      <c r="BI37" s="2">
        <f>'All Combined Data'!BI37</f>
        <v>911843222591</v>
      </c>
      <c r="BJ37" s="2" t="str">
        <f>'All Combined Data'!BJ37</f>
        <v>oeshinarayanan@comar.info</v>
      </c>
      <c r="BK37" s="2">
        <f>Combined_data[[#This Row],[Quantity]]*Combined_data[[#This Row],[UnitPrice]]</f>
        <v>163932</v>
      </c>
      <c r="BL37" s="2">
        <f>Combined_data[[#This Row],[TotalAmount]]*(100-Combined_data[[#This Row],[DiscountApplied]])/100</f>
        <v>184423.5</v>
      </c>
      <c r="BM37" s="2">
        <f>Combined_data[[#This Row],[Revenue]]-Combined_data[[#This Row],[Final Amount]]</f>
        <v>-20491.5</v>
      </c>
    </row>
    <row r="38" spans="1:65" x14ac:dyDescent="0.3">
      <c r="A38" s="2" t="str">
        <f>'All Combined Data'!A38</f>
        <v>O1037</v>
      </c>
      <c r="B38" s="2" t="str">
        <f>'All Combined Data'!B38</f>
        <v>C010</v>
      </c>
      <c r="C38" s="2" t="str">
        <f>'All Combined Data'!C38</f>
        <v>P173</v>
      </c>
      <c r="D38" s="2">
        <f>'All Combined Data'!D38</f>
        <v>45750</v>
      </c>
      <c r="E38" s="2">
        <f>'All Combined Data'!E38</f>
        <v>1</v>
      </c>
      <c r="F38" s="2">
        <f>'All Combined Data'!F38</f>
        <v>22197</v>
      </c>
      <c r="G38" s="2">
        <f>'All Combined Data'!G38</f>
        <v>22197</v>
      </c>
      <c r="H38" s="2">
        <f>'All Combined Data'!H38</f>
        <v>28</v>
      </c>
      <c r="I38" s="2" t="str">
        <f>'All Combined Data'!I38</f>
        <v>Cash on Delivery</v>
      </c>
      <c r="J38" s="2" t="str">
        <f>'All Combined Data'!J38</f>
        <v>Shipped</v>
      </c>
      <c r="K38" s="2">
        <f>'All Combined Data'!K38</f>
        <v>45857</v>
      </c>
      <c r="L38" s="2" t="str">
        <f>'All Combined Data'!L38</f>
        <v>Yes</v>
      </c>
      <c r="M38" s="2">
        <f>'All Combined Data'!M38</f>
        <v>84</v>
      </c>
      <c r="N38" s="2" t="str">
        <f>'All Combined Data'!N38</f>
        <v>No</v>
      </c>
      <c r="O38" s="2" t="str">
        <f>'All Combined Data'!O38</f>
        <v>No</v>
      </c>
      <c r="P38" s="2" t="str">
        <f>'All Combined Data'!P38</f>
        <v>C010</v>
      </c>
      <c r="Q38" s="2" t="str">
        <f>'All Combined Data'!Q38</f>
        <v>Chandresh Zachariah</v>
      </c>
      <c r="R38" s="2" t="str">
        <f>'All Combined Data'!R38</f>
        <v>chanderwarjas@example.org</v>
      </c>
      <c r="S38" s="2">
        <f>'All Combined Data'!S38</f>
        <v>7736026064</v>
      </c>
      <c r="T38" s="2" t="str">
        <f>'All Combined Data'!T38</f>
        <v>Chennai</v>
      </c>
      <c r="U38" s="2" t="str">
        <f>'All Combined Data'!U38</f>
        <v>Tamil Nadu</v>
      </c>
      <c r="V38" s="2">
        <f>'All Combined Data'!V38</f>
        <v>468723</v>
      </c>
      <c r="W38" s="2" t="str">
        <f>'All Combined Data'!W38</f>
        <v>Male</v>
      </c>
      <c r="X38" s="2">
        <f>'All Combined Data'!X38</f>
        <v>29122</v>
      </c>
      <c r="Y38" s="2">
        <f>'All Combined Data'!Y38</f>
        <v>44704</v>
      </c>
      <c r="Z38" s="2" t="str">
        <f>'All Combined Data'!Z38</f>
        <v>Home Appliance</v>
      </c>
      <c r="AA38" s="2">
        <f>'All Combined Data'!AA38</f>
        <v>8851</v>
      </c>
      <c r="AB38" s="2" t="str">
        <f>'All Combined Data'!AB38</f>
        <v>Single</v>
      </c>
      <c r="AC38" s="2" t="str">
        <f>'All Combined Data'!AC38</f>
        <v>Doctor</v>
      </c>
      <c r="AD38" s="2">
        <f>'All Combined Data'!AD38</f>
        <v>1169429</v>
      </c>
      <c r="AE38" s="2" t="str">
        <f>'All Combined Data'!AE38</f>
        <v>P173</v>
      </c>
      <c r="AF38" s="2" t="str">
        <f>'All Combined Data'!AF38</f>
        <v>Nulla Laptop</v>
      </c>
      <c r="AG38" s="2" t="str">
        <f>'All Combined Data'!AG38</f>
        <v>Home Appliance</v>
      </c>
      <c r="AH38" s="2" t="str">
        <f>'All Combined Data'!AH38</f>
        <v>Organic</v>
      </c>
      <c r="AI38" s="2" t="str">
        <f>'All Combined Data'!AI38</f>
        <v>Acharya-Sangha</v>
      </c>
      <c r="AJ38" s="2">
        <f>'All Combined Data'!AJ38</f>
        <v>22197</v>
      </c>
      <c r="AK38" s="2">
        <f>'All Combined Data'!AK38</f>
        <v>28</v>
      </c>
      <c r="AL38" s="2">
        <f>'All Combined Data'!AL38</f>
        <v>448</v>
      </c>
      <c r="AM38" s="2">
        <f>'All Combined Data'!AM38</f>
        <v>6</v>
      </c>
      <c r="AN38" s="2" t="str">
        <f>'All Combined Data'!AN38</f>
        <v>Japan</v>
      </c>
      <c r="AO38" s="2" t="str">
        <f>'All Combined Data'!AO38</f>
        <v>No</v>
      </c>
      <c r="AP38" s="2">
        <f>'All Combined Data'!AP38</f>
        <v>4.2</v>
      </c>
      <c r="AQ38" s="2">
        <f>'All Combined Data'!AQ38</f>
        <v>45073</v>
      </c>
      <c r="AR38" s="2" t="str">
        <f>'All Combined Data'!AR38</f>
        <v>Yes</v>
      </c>
      <c r="AS38" s="2">
        <f>'All Combined Data'!AS38</f>
        <v>8278</v>
      </c>
      <c r="AT38" s="2">
        <f>'All Combined Data'!AT38</f>
        <v>59</v>
      </c>
      <c r="AU38" s="2">
        <f>'All Combined Data'!AU38</f>
        <v>59</v>
      </c>
      <c r="AV38" s="2" t="str">
        <f>'All Combined Data'!AV38</f>
        <v>S059</v>
      </c>
      <c r="AW38" s="2" t="str">
        <f>'All Combined Data'!AW38</f>
        <v>Walla, Mukherjee and Palan Mart</v>
      </c>
      <c r="AX38" s="2" t="str">
        <f>'All Combined Data'!AX38</f>
        <v>Ahmedabad</v>
      </c>
      <c r="AY38" s="2" t="str">
        <f>'All Combined Data'!AY38</f>
        <v>Gujarat</v>
      </c>
      <c r="AZ38" s="2">
        <f>'All Combined Data'!AZ38</f>
        <v>831745</v>
      </c>
      <c r="BA38" s="2" t="str">
        <f>'All Combined Data'!BA38</f>
        <v>Abha Dugal</v>
      </c>
      <c r="BB38" s="2">
        <f>'All Combined Data'!BB38</f>
        <v>2003</v>
      </c>
      <c r="BC38" s="2">
        <f>'All Combined Data'!BC38</f>
        <v>22</v>
      </c>
      <c r="BD38" s="2">
        <f>'All Combined Data'!BD38</f>
        <v>4979</v>
      </c>
      <c r="BE38" s="2">
        <f>'All Combined Data'!BE38</f>
        <v>3</v>
      </c>
      <c r="BF38" s="2" t="str">
        <f>'All Combined Data'!BF38</f>
        <v>Yes</v>
      </c>
      <c r="BG38" s="2">
        <f>'All Combined Data'!BG38</f>
        <v>1570</v>
      </c>
      <c r="BH38" s="2" t="str">
        <f>'All Combined Data'!BH38</f>
        <v>Retail</v>
      </c>
      <c r="BI38" s="2">
        <f>'All Combined Data'!BI38</f>
        <v>82547807</v>
      </c>
      <c r="BJ38" s="2" t="str">
        <f>'All Combined Data'!BJ38</f>
        <v>amistry@master-kashyap.com</v>
      </c>
      <c r="BK38" s="2">
        <f>Combined_data[[#This Row],[Quantity]]*Combined_data[[#This Row],[UnitPrice]]</f>
        <v>22197</v>
      </c>
      <c r="BL38" s="2">
        <f>Combined_data[[#This Row],[TotalAmount]]*(100-Combined_data[[#This Row],[DiscountApplied]])/100</f>
        <v>15981.84</v>
      </c>
      <c r="BM38" s="2">
        <f>Combined_data[[#This Row],[Revenue]]-Combined_data[[#This Row],[Final Amount]]</f>
        <v>6215.16</v>
      </c>
    </row>
    <row r="39" spans="1:65" x14ac:dyDescent="0.3">
      <c r="A39" s="2" t="str">
        <f>'All Combined Data'!A39</f>
        <v>O1038</v>
      </c>
      <c r="B39" s="2" t="str">
        <f>'All Combined Data'!B39</f>
        <v>C015</v>
      </c>
      <c r="C39" s="2" t="str">
        <f>'All Combined Data'!C39</f>
        <v>P188</v>
      </c>
      <c r="D39" s="2">
        <f>'All Combined Data'!D39</f>
        <v>45577</v>
      </c>
      <c r="E39" s="2">
        <f>'All Combined Data'!E39</f>
        <v>2</v>
      </c>
      <c r="F39" s="2">
        <f>'All Combined Data'!F39</f>
        <v>56140</v>
      </c>
      <c r="G39" s="2">
        <f>'All Combined Data'!G39</f>
        <v>280700</v>
      </c>
      <c r="H39" s="2">
        <f>'All Combined Data'!H39</f>
        <v>7</v>
      </c>
      <c r="I39" s="2" t="str">
        <f>'All Combined Data'!I39</f>
        <v>Net Banking</v>
      </c>
      <c r="J39" s="2" t="str">
        <f>'All Combined Data'!J39</f>
        <v>Delivered</v>
      </c>
      <c r="K39" s="2">
        <f>'All Combined Data'!K39</f>
        <v>45867</v>
      </c>
      <c r="L39" s="2" t="str">
        <f>'All Combined Data'!L39</f>
        <v>No</v>
      </c>
      <c r="M39" s="2">
        <f>'All Combined Data'!M39</f>
        <v>414</v>
      </c>
      <c r="N39" s="2" t="str">
        <f>'All Combined Data'!N39</f>
        <v>Yes</v>
      </c>
      <c r="O39" s="2" t="str">
        <f>'All Combined Data'!O39</f>
        <v>No</v>
      </c>
      <c r="P39" s="2" t="str">
        <f>'All Combined Data'!P39</f>
        <v>C015</v>
      </c>
      <c r="Q39" s="2" t="str">
        <f>'All Combined Data'!Q39</f>
        <v>Harshil Pandya</v>
      </c>
      <c r="R39" s="2" t="str">
        <f>'All Combined Data'!R39</f>
        <v>pdubey@example.org</v>
      </c>
      <c r="S39" s="2">
        <f>'All Combined Data'!S39</f>
        <v>916025634216</v>
      </c>
      <c r="T39" s="2" t="str">
        <f>'All Combined Data'!T39</f>
        <v>Kolkata</v>
      </c>
      <c r="U39" s="2" t="str">
        <f>'All Combined Data'!U39</f>
        <v>West Bengal</v>
      </c>
      <c r="V39" s="2">
        <f>'All Combined Data'!V39</f>
        <v>733754</v>
      </c>
      <c r="W39" s="2" t="str">
        <f>'All Combined Data'!W39</f>
        <v>Male</v>
      </c>
      <c r="X39" s="2">
        <f>'All Combined Data'!X39</f>
        <v>27404</v>
      </c>
      <c r="Y39" s="2">
        <f>'All Combined Data'!Y39</f>
        <v>44720</v>
      </c>
      <c r="Z39" s="2" t="str">
        <f>'All Combined Data'!Z39</f>
        <v>Home Appliance</v>
      </c>
      <c r="AA39" s="2">
        <f>'All Combined Data'!AA39</f>
        <v>8448</v>
      </c>
      <c r="AB39" s="2" t="str">
        <f>'All Combined Data'!AB39</f>
        <v>Married</v>
      </c>
      <c r="AC39" s="2" t="str">
        <f>'All Combined Data'!AC39</f>
        <v>Engineer</v>
      </c>
      <c r="AD39" s="2">
        <f>'All Combined Data'!AD39</f>
        <v>1784990</v>
      </c>
      <c r="AE39" s="2" t="str">
        <f>'All Combined Data'!AE39</f>
        <v>P188</v>
      </c>
      <c r="AF39" s="2" t="str">
        <f>'All Combined Data'!AF39</f>
        <v>Molestiae TV</v>
      </c>
      <c r="AG39" s="2" t="str">
        <f>'All Combined Data'!AG39</f>
        <v>Fashion</v>
      </c>
      <c r="AH39" s="2" t="str">
        <f>'All Combined Data'!AH39</f>
        <v>Notebook</v>
      </c>
      <c r="AI39" s="2" t="str">
        <f>'All Combined Data'!AI39</f>
        <v>Sanghvi-Murty</v>
      </c>
      <c r="AJ39" s="2">
        <f>'All Combined Data'!AJ39</f>
        <v>56140</v>
      </c>
      <c r="AK39" s="2">
        <f>'All Combined Data'!AK39</f>
        <v>7</v>
      </c>
      <c r="AL39" s="2">
        <f>'All Combined Data'!AL39</f>
        <v>440</v>
      </c>
      <c r="AM39" s="2">
        <f>'All Combined Data'!AM39</f>
        <v>12</v>
      </c>
      <c r="AN39" s="2" t="str">
        <f>'All Combined Data'!AN39</f>
        <v>Vietnam</v>
      </c>
      <c r="AO39" s="2" t="str">
        <f>'All Combined Data'!AO39</f>
        <v>No</v>
      </c>
      <c r="AP39" s="2">
        <f>'All Combined Data'!AP39</f>
        <v>2.8</v>
      </c>
      <c r="AQ39" s="2">
        <f>'All Combined Data'!AQ39</f>
        <v>44976</v>
      </c>
      <c r="AR39" s="2" t="str">
        <f>'All Combined Data'!AR39</f>
        <v>No</v>
      </c>
      <c r="AS39" s="2">
        <f>'All Combined Data'!AS39</f>
        <v>5844</v>
      </c>
      <c r="AT39" s="2">
        <f>'All Combined Data'!AT39</f>
        <v>55</v>
      </c>
      <c r="AU39" s="2">
        <f>'All Combined Data'!AU39</f>
        <v>55</v>
      </c>
      <c r="AV39" s="2" t="str">
        <f>'All Combined Data'!AV39</f>
        <v>S055</v>
      </c>
      <c r="AW39" s="2" t="str">
        <f>'All Combined Data'!AW39</f>
        <v>Raj-Hayre Mart</v>
      </c>
      <c r="AX39" s="2" t="str">
        <f>'All Combined Data'!AX39</f>
        <v>Kolkata</v>
      </c>
      <c r="AY39" s="2" t="str">
        <f>'All Combined Data'!AY39</f>
        <v>West Bengal</v>
      </c>
      <c r="AZ39" s="2">
        <f>'All Combined Data'!AZ39</f>
        <v>270267</v>
      </c>
      <c r="BA39" s="2" t="str">
        <f>'All Combined Data'!BA39</f>
        <v>Zansi Walla</v>
      </c>
      <c r="BB39" s="2">
        <f>'All Combined Data'!BB39</f>
        <v>2013</v>
      </c>
      <c r="BC39" s="2">
        <f>'All Combined Data'!BC39</f>
        <v>20</v>
      </c>
      <c r="BD39" s="2">
        <f>'All Combined Data'!BD39</f>
        <v>18561</v>
      </c>
      <c r="BE39" s="2">
        <f>'All Combined Data'!BE39</f>
        <v>3.7</v>
      </c>
      <c r="BF39" s="2" t="str">
        <f>'All Combined Data'!BF39</f>
        <v>Yes</v>
      </c>
      <c r="BG39" s="2">
        <f>'All Combined Data'!BG39</f>
        <v>4202</v>
      </c>
      <c r="BH39" s="2" t="str">
        <f>'All Combined Data'!BH39</f>
        <v>Franchise</v>
      </c>
      <c r="BI39" s="2">
        <f>'All Combined Data'!BI39</f>
        <v>5744890612</v>
      </c>
      <c r="BJ39" s="2" t="str">
        <f>'All Combined Data'!BJ39</f>
        <v>kaleaachal@char-sengupta.com</v>
      </c>
      <c r="BK39" s="2">
        <f>Combined_data[[#This Row],[Quantity]]*Combined_data[[#This Row],[UnitPrice]]</f>
        <v>112280</v>
      </c>
      <c r="BL39" s="2">
        <f>Combined_data[[#This Row],[TotalAmount]]*(100-Combined_data[[#This Row],[DiscountApplied]])/100</f>
        <v>261051</v>
      </c>
      <c r="BM39" s="2">
        <f>Combined_data[[#This Row],[Revenue]]-Combined_data[[#This Row],[Final Amount]]</f>
        <v>-148771</v>
      </c>
    </row>
    <row r="40" spans="1:65" x14ac:dyDescent="0.3">
      <c r="A40" s="2" t="str">
        <f>'All Combined Data'!A40</f>
        <v>O1039</v>
      </c>
      <c r="B40" s="2" t="str">
        <f>'All Combined Data'!B40</f>
        <v>C017</v>
      </c>
      <c r="C40" s="2" t="str">
        <f>'All Combined Data'!C40</f>
        <v>P166</v>
      </c>
      <c r="D40" s="2">
        <f>'All Combined Data'!D40</f>
        <v>45489</v>
      </c>
      <c r="E40" s="2">
        <f>'All Combined Data'!E40</f>
        <v>4</v>
      </c>
      <c r="F40" s="2">
        <f>'All Combined Data'!F40</f>
        <v>85937</v>
      </c>
      <c r="G40" s="2">
        <f>'All Combined Data'!G40</f>
        <v>343748</v>
      </c>
      <c r="H40" s="2">
        <f>'All Combined Data'!H40</f>
        <v>11</v>
      </c>
      <c r="I40" s="2" t="str">
        <f>'All Combined Data'!I40</f>
        <v>Cash on Delivery</v>
      </c>
      <c r="J40" s="2" t="str">
        <f>'All Combined Data'!J40</f>
        <v>Delivered</v>
      </c>
      <c r="K40" s="2">
        <f>'All Combined Data'!K40</f>
        <v>45856</v>
      </c>
      <c r="L40" s="2" t="str">
        <f>'All Combined Data'!L40</f>
        <v>No</v>
      </c>
      <c r="M40" s="2">
        <f>'All Combined Data'!M40</f>
        <v>344</v>
      </c>
      <c r="N40" s="2" t="str">
        <f>'All Combined Data'!N40</f>
        <v>No</v>
      </c>
      <c r="O40" s="2" t="str">
        <f>'All Combined Data'!O40</f>
        <v>Yes</v>
      </c>
      <c r="P40" s="2" t="str">
        <f>'All Combined Data'!P40</f>
        <v>C017</v>
      </c>
      <c r="Q40" s="2" t="str">
        <f>'All Combined Data'!Q40</f>
        <v>Lekha Gupta</v>
      </c>
      <c r="R40" s="2" t="str">
        <f>'All Combined Data'!R40</f>
        <v>chaitanya60@example.net</v>
      </c>
      <c r="S40" s="2">
        <f>'All Combined Data'!S40</f>
        <v>3561595148</v>
      </c>
      <c r="T40" s="2" t="str">
        <f>'All Combined Data'!T40</f>
        <v>Jaipur</v>
      </c>
      <c r="U40" s="2" t="str">
        <f>'All Combined Data'!U40</f>
        <v>Rajasthan</v>
      </c>
      <c r="V40" s="2">
        <f>'All Combined Data'!V40</f>
        <v>656482</v>
      </c>
      <c r="W40" s="2" t="str">
        <f>'All Combined Data'!W40</f>
        <v>Female</v>
      </c>
      <c r="X40" s="2">
        <f>'All Combined Data'!X40</f>
        <v>26516</v>
      </c>
      <c r="Y40" s="2">
        <f>'All Combined Data'!Y40</f>
        <v>45334</v>
      </c>
      <c r="Z40" s="2" t="str">
        <f>'All Combined Data'!Z40</f>
        <v>Grocery</v>
      </c>
      <c r="AA40" s="2">
        <f>'All Combined Data'!AA40</f>
        <v>8769</v>
      </c>
      <c r="AB40" s="2" t="str">
        <f>'All Combined Data'!AB40</f>
        <v>Married</v>
      </c>
      <c r="AC40" s="2" t="str">
        <f>'All Combined Data'!AC40</f>
        <v>Student</v>
      </c>
      <c r="AD40" s="2">
        <f>'All Combined Data'!AD40</f>
        <v>224077</v>
      </c>
      <c r="AE40" s="2" t="str">
        <f>'All Combined Data'!AE40</f>
        <v>P166</v>
      </c>
      <c r="AF40" s="2" t="str">
        <f>'All Combined Data'!AF40</f>
        <v>Voluptate Washing Machine</v>
      </c>
      <c r="AG40" s="2" t="str">
        <f>'All Combined Data'!AG40</f>
        <v>Electronics</v>
      </c>
      <c r="AH40" s="2" t="str">
        <f>'All Combined Data'!AH40</f>
        <v>Organic</v>
      </c>
      <c r="AI40" s="2" t="str">
        <f>'All Combined Data'!AI40</f>
        <v>Sha-Sura</v>
      </c>
      <c r="AJ40" s="2">
        <f>'All Combined Data'!AJ40</f>
        <v>85937</v>
      </c>
      <c r="AK40" s="2">
        <f>'All Combined Data'!AK40</f>
        <v>11</v>
      </c>
      <c r="AL40" s="2">
        <f>'All Combined Data'!AL40</f>
        <v>329</v>
      </c>
      <c r="AM40" s="2">
        <f>'All Combined Data'!AM40</f>
        <v>36</v>
      </c>
      <c r="AN40" s="2" t="str">
        <f>'All Combined Data'!AN40</f>
        <v>China</v>
      </c>
      <c r="AO40" s="2" t="str">
        <f>'All Combined Data'!AO40</f>
        <v>Yes</v>
      </c>
      <c r="AP40" s="2">
        <f>'All Combined Data'!AP40</f>
        <v>3.6</v>
      </c>
      <c r="AQ40" s="2">
        <f>'All Combined Data'!AQ40</f>
        <v>45267</v>
      </c>
      <c r="AR40" s="2" t="str">
        <f>'All Combined Data'!AR40</f>
        <v>No</v>
      </c>
      <c r="AS40" s="2">
        <f>'All Combined Data'!AS40</f>
        <v>2382</v>
      </c>
      <c r="AT40" s="2">
        <f>'All Combined Data'!AT40</f>
        <v>122</v>
      </c>
      <c r="AU40" s="2">
        <f>'All Combined Data'!AU40</f>
        <v>122</v>
      </c>
      <c r="AV40" s="2" t="str">
        <f>'All Combined Data'!AV40</f>
        <v/>
      </c>
      <c r="AW40" s="2" t="str">
        <f>'All Combined Data'!AW40</f>
        <v/>
      </c>
      <c r="AX40" s="2" t="str">
        <f>'All Combined Data'!AX40</f>
        <v/>
      </c>
      <c r="AY40" s="2" t="str">
        <f>'All Combined Data'!AY40</f>
        <v/>
      </c>
      <c r="AZ40" s="2" t="str">
        <f>'All Combined Data'!AZ40</f>
        <v/>
      </c>
      <c r="BA40" s="2" t="str">
        <f>'All Combined Data'!BA40</f>
        <v/>
      </c>
      <c r="BB40" s="2" t="str">
        <f>'All Combined Data'!BB40</f>
        <v/>
      </c>
      <c r="BC40" s="2" t="str">
        <f>'All Combined Data'!BC40</f>
        <v/>
      </c>
      <c r="BD40" s="2" t="str">
        <f>'All Combined Data'!BD40</f>
        <v/>
      </c>
      <c r="BE40" s="2" t="str">
        <f>'All Combined Data'!BE40</f>
        <v/>
      </c>
      <c r="BF40" s="2" t="str">
        <f>'All Combined Data'!BF40</f>
        <v/>
      </c>
      <c r="BG40" s="2" t="str">
        <f>'All Combined Data'!BG40</f>
        <v/>
      </c>
      <c r="BH40" s="2" t="str">
        <f>'All Combined Data'!BH40</f>
        <v/>
      </c>
      <c r="BI40" s="2" t="str">
        <f>'All Combined Data'!BI40</f>
        <v/>
      </c>
      <c r="BJ40" s="2" t="str">
        <f>'All Combined Data'!BJ40</f>
        <v/>
      </c>
      <c r="BK40" s="2">
        <f>Combined_data[[#This Row],[Quantity]]*Combined_data[[#This Row],[UnitPrice]]</f>
        <v>343748</v>
      </c>
      <c r="BL40" s="2">
        <f>Combined_data[[#This Row],[TotalAmount]]*(100-Combined_data[[#This Row],[DiscountApplied]])/100</f>
        <v>305935.71999999997</v>
      </c>
      <c r="BM40" s="2">
        <f>Combined_data[[#This Row],[Revenue]]-Combined_data[[#This Row],[Final Amount]]</f>
        <v>37812.280000000028</v>
      </c>
    </row>
    <row r="41" spans="1:65" x14ac:dyDescent="0.3">
      <c r="A41" s="2" t="str">
        <f>'All Combined Data'!A41</f>
        <v>O1040</v>
      </c>
      <c r="B41" s="2" t="str">
        <f>'All Combined Data'!B41</f>
        <v>C051</v>
      </c>
      <c r="C41" s="2" t="str">
        <f>'All Combined Data'!C41</f>
        <v>P133</v>
      </c>
      <c r="D41" s="2">
        <f>'All Combined Data'!D41</f>
        <v>45822</v>
      </c>
      <c r="E41" s="2">
        <f>'All Combined Data'!E41</f>
        <v>1</v>
      </c>
      <c r="F41" s="2">
        <f>'All Combined Data'!F41</f>
        <v>12313</v>
      </c>
      <c r="G41" s="2">
        <f>'All Combined Data'!G41</f>
        <v>24626</v>
      </c>
      <c r="H41" s="2">
        <f>'All Combined Data'!H41</f>
        <v>14</v>
      </c>
      <c r="I41" s="2" t="str">
        <f>'All Combined Data'!I41</f>
        <v>Cash on Delivery</v>
      </c>
      <c r="J41" s="2" t="str">
        <f>'All Combined Data'!J41</f>
        <v>Delivered</v>
      </c>
      <c r="K41" s="2">
        <f>'All Combined Data'!K41</f>
        <v>45855</v>
      </c>
      <c r="L41" s="2" t="str">
        <f>'All Combined Data'!L41</f>
        <v>Yes</v>
      </c>
      <c r="M41" s="2">
        <f>'All Combined Data'!M41</f>
        <v>216</v>
      </c>
      <c r="N41" s="2" t="str">
        <f>'All Combined Data'!N41</f>
        <v>No</v>
      </c>
      <c r="O41" s="2" t="str">
        <f>'All Combined Data'!O41</f>
        <v>Yes</v>
      </c>
      <c r="P41" s="2" t="str">
        <f>'All Combined Data'!P41</f>
        <v>C051</v>
      </c>
      <c r="Q41" s="2" t="str">
        <f>'All Combined Data'!Q41</f>
        <v>Nandini Boase</v>
      </c>
      <c r="R41" s="2" t="str">
        <f>'All Combined Data'!R41</f>
        <v>azaanchand@example.net</v>
      </c>
      <c r="S41" s="2">
        <f>'All Combined Data'!S41</f>
        <v>3667525459</v>
      </c>
      <c r="T41" s="2" t="str">
        <f>'All Combined Data'!T41</f>
        <v>Delhi</v>
      </c>
      <c r="U41" s="2" t="str">
        <f>'All Combined Data'!U41</f>
        <v>Delhi</v>
      </c>
      <c r="V41" s="2">
        <f>'All Combined Data'!V41</f>
        <v>22901</v>
      </c>
      <c r="W41" s="2" t="str">
        <f>'All Combined Data'!W41</f>
        <v>Female</v>
      </c>
      <c r="X41" s="2">
        <f>'All Combined Data'!X41</f>
        <v>28511</v>
      </c>
      <c r="Y41" s="2">
        <f>'All Combined Data'!Y41</f>
        <v>45404</v>
      </c>
      <c r="Z41" s="2" t="str">
        <f>'All Combined Data'!Z41</f>
        <v>Home Appliance</v>
      </c>
      <c r="AA41" s="2">
        <f>'All Combined Data'!AA41</f>
        <v>7141</v>
      </c>
      <c r="AB41" s="2" t="str">
        <f>'All Combined Data'!AB41</f>
        <v>Single</v>
      </c>
      <c r="AC41" s="2" t="str">
        <f>'All Combined Data'!AC41</f>
        <v>Engineer</v>
      </c>
      <c r="AD41" s="2">
        <f>'All Combined Data'!AD41</f>
        <v>846464</v>
      </c>
      <c r="AE41" s="2" t="str">
        <f>'All Combined Data'!AE41</f>
        <v>P133</v>
      </c>
      <c r="AF41" s="2" t="str">
        <f>'All Combined Data'!AF41</f>
        <v>Eius Laptop</v>
      </c>
      <c r="AG41" s="2" t="str">
        <f>'All Combined Data'!AG41</f>
        <v>Fashion</v>
      </c>
      <c r="AH41" s="2" t="str">
        <f>'All Combined Data'!AH41</f>
        <v>Smart</v>
      </c>
      <c r="AI41" s="2" t="str">
        <f>'All Combined Data'!AI41</f>
        <v>Sanghvi-Ramachandran</v>
      </c>
      <c r="AJ41" s="2">
        <f>'All Combined Data'!AJ41</f>
        <v>12313</v>
      </c>
      <c r="AK41" s="2">
        <f>'All Combined Data'!AK41</f>
        <v>14</v>
      </c>
      <c r="AL41" s="2">
        <f>'All Combined Data'!AL41</f>
        <v>334</v>
      </c>
      <c r="AM41" s="2">
        <f>'All Combined Data'!AM41</f>
        <v>36</v>
      </c>
      <c r="AN41" s="2" t="str">
        <f>'All Combined Data'!AN41</f>
        <v>China</v>
      </c>
      <c r="AO41" s="2" t="str">
        <f>'All Combined Data'!AO41</f>
        <v>Yes</v>
      </c>
      <c r="AP41" s="2">
        <f>'All Combined Data'!AP41</f>
        <v>2.8</v>
      </c>
      <c r="AQ41" s="2">
        <f>'All Combined Data'!AQ41</f>
        <v>44765</v>
      </c>
      <c r="AR41" s="2" t="str">
        <f>'All Combined Data'!AR41</f>
        <v>No</v>
      </c>
      <c r="AS41" s="2">
        <f>'All Combined Data'!AS41</f>
        <v>9698</v>
      </c>
      <c r="AT41" s="2">
        <f>'All Combined Data'!AT41</f>
        <v>190</v>
      </c>
      <c r="AU41" s="2">
        <f>'All Combined Data'!AU41</f>
        <v>190</v>
      </c>
      <c r="AV41" s="2" t="str">
        <f>'All Combined Data'!AV41</f>
        <v/>
      </c>
      <c r="AW41" s="2" t="str">
        <f>'All Combined Data'!AW41</f>
        <v/>
      </c>
      <c r="AX41" s="2" t="str">
        <f>'All Combined Data'!AX41</f>
        <v/>
      </c>
      <c r="AY41" s="2" t="str">
        <f>'All Combined Data'!AY41</f>
        <v/>
      </c>
      <c r="AZ41" s="2" t="str">
        <f>'All Combined Data'!AZ41</f>
        <v/>
      </c>
      <c r="BA41" s="2" t="str">
        <f>'All Combined Data'!BA41</f>
        <v/>
      </c>
      <c r="BB41" s="2" t="str">
        <f>'All Combined Data'!BB41</f>
        <v/>
      </c>
      <c r="BC41" s="2" t="str">
        <f>'All Combined Data'!BC41</f>
        <v/>
      </c>
      <c r="BD41" s="2" t="str">
        <f>'All Combined Data'!BD41</f>
        <v/>
      </c>
      <c r="BE41" s="2" t="str">
        <f>'All Combined Data'!BE41</f>
        <v/>
      </c>
      <c r="BF41" s="2" t="str">
        <f>'All Combined Data'!BF41</f>
        <v/>
      </c>
      <c r="BG41" s="2" t="str">
        <f>'All Combined Data'!BG41</f>
        <v/>
      </c>
      <c r="BH41" s="2" t="str">
        <f>'All Combined Data'!BH41</f>
        <v/>
      </c>
      <c r="BI41" s="2" t="str">
        <f>'All Combined Data'!BI41</f>
        <v/>
      </c>
      <c r="BJ41" s="2" t="str">
        <f>'All Combined Data'!BJ41</f>
        <v/>
      </c>
      <c r="BK41" s="2">
        <f>Combined_data[[#This Row],[Quantity]]*Combined_data[[#This Row],[UnitPrice]]</f>
        <v>12313</v>
      </c>
      <c r="BL41" s="2">
        <f>Combined_data[[#This Row],[TotalAmount]]*(100-Combined_data[[#This Row],[DiscountApplied]])/100</f>
        <v>21178.36</v>
      </c>
      <c r="BM41" s="2">
        <f>Combined_data[[#This Row],[Revenue]]-Combined_data[[#This Row],[Final Amount]]</f>
        <v>-8865.36</v>
      </c>
    </row>
    <row r="42" spans="1:65" x14ac:dyDescent="0.3">
      <c r="A42" s="2" t="str">
        <f>'All Combined Data'!A42</f>
        <v>O1041</v>
      </c>
      <c r="B42" s="2" t="str">
        <f>'All Combined Data'!B42</f>
        <v>C070</v>
      </c>
      <c r="C42" s="2" t="str">
        <f>'All Combined Data'!C42</f>
        <v>P108</v>
      </c>
      <c r="D42" s="2">
        <f>'All Combined Data'!D42</f>
        <v>45583</v>
      </c>
      <c r="E42" s="2">
        <f>'All Combined Data'!E42</f>
        <v>1</v>
      </c>
      <c r="F42" s="2">
        <f>'All Combined Data'!F42</f>
        <v>72850</v>
      </c>
      <c r="G42" s="2">
        <f>'All Combined Data'!G42</f>
        <v>291400</v>
      </c>
      <c r="H42" s="2">
        <f>'All Combined Data'!H42</f>
        <v>7</v>
      </c>
      <c r="I42" s="2" t="str">
        <f>'All Combined Data'!I42</f>
        <v>Credit Card</v>
      </c>
      <c r="J42" s="2" t="str">
        <f>'All Combined Data'!J42</f>
        <v>Pending</v>
      </c>
      <c r="K42" s="2">
        <f>'All Combined Data'!K42</f>
        <v>45856</v>
      </c>
      <c r="L42" s="2" t="str">
        <f>'All Combined Data'!L42</f>
        <v>No</v>
      </c>
      <c r="M42" s="2">
        <f>'All Combined Data'!M42</f>
        <v>92</v>
      </c>
      <c r="N42" s="2" t="str">
        <f>'All Combined Data'!N42</f>
        <v>Yes</v>
      </c>
      <c r="O42" s="2" t="str">
        <f>'All Combined Data'!O42</f>
        <v>No</v>
      </c>
      <c r="P42" s="2" t="str">
        <f>'All Combined Data'!P42</f>
        <v>C070</v>
      </c>
      <c r="Q42" s="2" t="str">
        <f>'All Combined Data'!Q42</f>
        <v>Jalsa Pillay</v>
      </c>
      <c r="R42" s="2" t="str">
        <f>'All Combined Data'!R42</f>
        <v>ndayal@example.org</v>
      </c>
      <c r="S42" s="2">
        <f>'All Combined Data'!S42</f>
        <v>914678669125</v>
      </c>
      <c r="T42" s="2" t="str">
        <f>'All Combined Data'!T42</f>
        <v>Jaipur</v>
      </c>
      <c r="U42" s="2" t="str">
        <f>'All Combined Data'!U42</f>
        <v>Rajasthan</v>
      </c>
      <c r="V42" s="2">
        <f>'All Combined Data'!V42</f>
        <v>778528</v>
      </c>
      <c r="W42" s="2" t="str">
        <f>'All Combined Data'!W42</f>
        <v>Male</v>
      </c>
      <c r="X42" s="2">
        <f>'All Combined Data'!X42</f>
        <v>37650</v>
      </c>
      <c r="Y42" s="2">
        <f>'All Combined Data'!Y42</f>
        <v>45854</v>
      </c>
      <c r="Z42" s="2" t="str">
        <f>'All Combined Data'!Z42</f>
        <v>Home Appliance</v>
      </c>
      <c r="AA42" s="2">
        <f>'All Combined Data'!AA42</f>
        <v>190</v>
      </c>
      <c r="AB42" s="2" t="str">
        <f>'All Combined Data'!AB42</f>
        <v>Single</v>
      </c>
      <c r="AC42" s="2" t="str">
        <f>'All Combined Data'!AC42</f>
        <v>Business</v>
      </c>
      <c r="AD42" s="2">
        <f>'All Combined Data'!AD42</f>
        <v>658943</v>
      </c>
      <c r="AE42" s="2" t="str">
        <f>'All Combined Data'!AE42</f>
        <v>P108</v>
      </c>
      <c r="AF42" s="2" t="str">
        <f>'All Combined Data'!AF42</f>
        <v>Nam Shirt</v>
      </c>
      <c r="AG42" s="2" t="str">
        <f>'All Combined Data'!AG42</f>
        <v>Home Appliance</v>
      </c>
      <c r="AH42" s="2" t="str">
        <f>'All Combined Data'!AH42</f>
        <v>Smart</v>
      </c>
      <c r="AI42" s="2" t="str">
        <f>'All Combined Data'!AI42</f>
        <v>Manne-Swaminathan</v>
      </c>
      <c r="AJ42" s="2">
        <f>'All Combined Data'!AJ42</f>
        <v>72850</v>
      </c>
      <c r="AK42" s="2">
        <f>'All Combined Data'!AK42</f>
        <v>7</v>
      </c>
      <c r="AL42" s="2">
        <f>'All Combined Data'!AL42</f>
        <v>160</v>
      </c>
      <c r="AM42" s="2">
        <f>'All Combined Data'!AM42</f>
        <v>6</v>
      </c>
      <c r="AN42" s="2" t="str">
        <f>'All Combined Data'!AN42</f>
        <v>Japan</v>
      </c>
      <c r="AO42" s="2" t="str">
        <f>'All Combined Data'!AO42</f>
        <v>No</v>
      </c>
      <c r="AP42" s="2">
        <f>'All Combined Data'!AP42</f>
        <v>4.2</v>
      </c>
      <c r="AQ42" s="2">
        <f>'All Combined Data'!AQ42</f>
        <v>45653</v>
      </c>
      <c r="AR42" s="2" t="str">
        <f>'All Combined Data'!AR42</f>
        <v>No</v>
      </c>
      <c r="AS42" s="2">
        <f>'All Combined Data'!AS42</f>
        <v>5772</v>
      </c>
      <c r="AT42" s="2">
        <f>'All Combined Data'!AT42</f>
        <v>181</v>
      </c>
      <c r="AU42" s="2">
        <f>'All Combined Data'!AU42</f>
        <v>181</v>
      </c>
      <c r="AV42" s="2" t="str">
        <f>'All Combined Data'!AV42</f>
        <v/>
      </c>
      <c r="AW42" s="2" t="str">
        <f>'All Combined Data'!AW42</f>
        <v/>
      </c>
      <c r="AX42" s="2" t="str">
        <f>'All Combined Data'!AX42</f>
        <v/>
      </c>
      <c r="AY42" s="2" t="str">
        <f>'All Combined Data'!AY42</f>
        <v/>
      </c>
      <c r="AZ42" s="2" t="str">
        <f>'All Combined Data'!AZ42</f>
        <v/>
      </c>
      <c r="BA42" s="2" t="str">
        <f>'All Combined Data'!BA42</f>
        <v/>
      </c>
      <c r="BB42" s="2" t="str">
        <f>'All Combined Data'!BB42</f>
        <v/>
      </c>
      <c r="BC42" s="2" t="str">
        <f>'All Combined Data'!BC42</f>
        <v/>
      </c>
      <c r="BD42" s="2" t="str">
        <f>'All Combined Data'!BD42</f>
        <v/>
      </c>
      <c r="BE42" s="2" t="str">
        <f>'All Combined Data'!BE42</f>
        <v/>
      </c>
      <c r="BF42" s="2" t="str">
        <f>'All Combined Data'!BF42</f>
        <v/>
      </c>
      <c r="BG42" s="2" t="str">
        <f>'All Combined Data'!BG42</f>
        <v/>
      </c>
      <c r="BH42" s="2" t="str">
        <f>'All Combined Data'!BH42</f>
        <v/>
      </c>
      <c r="BI42" s="2" t="str">
        <f>'All Combined Data'!BI42</f>
        <v/>
      </c>
      <c r="BJ42" s="2" t="str">
        <f>'All Combined Data'!BJ42</f>
        <v/>
      </c>
      <c r="BK42" s="2">
        <f>Combined_data[[#This Row],[Quantity]]*Combined_data[[#This Row],[UnitPrice]]</f>
        <v>72850</v>
      </c>
      <c r="BL42" s="2">
        <f>Combined_data[[#This Row],[TotalAmount]]*(100-Combined_data[[#This Row],[DiscountApplied]])/100</f>
        <v>271002</v>
      </c>
      <c r="BM42" s="2">
        <f>Combined_data[[#This Row],[Revenue]]-Combined_data[[#This Row],[Final Amount]]</f>
        <v>-198152</v>
      </c>
    </row>
    <row r="43" spans="1:65" x14ac:dyDescent="0.3">
      <c r="A43" s="2" t="str">
        <f>'All Combined Data'!A43</f>
        <v>O1042</v>
      </c>
      <c r="B43" s="2" t="str">
        <f>'All Combined Data'!B43</f>
        <v>C048</v>
      </c>
      <c r="C43" s="2" t="str">
        <f>'All Combined Data'!C43</f>
        <v>P149</v>
      </c>
      <c r="D43" s="2">
        <f>'All Combined Data'!D43</f>
        <v>45672</v>
      </c>
      <c r="E43" s="2">
        <f>'All Combined Data'!E43</f>
        <v>4</v>
      </c>
      <c r="F43" s="2">
        <f>'All Combined Data'!F43</f>
        <v>12719</v>
      </c>
      <c r="G43" s="2">
        <f>'All Combined Data'!G43</f>
        <v>50876</v>
      </c>
      <c r="H43" s="2">
        <f>'All Combined Data'!H43</f>
        <v>18</v>
      </c>
      <c r="I43" s="2" t="str">
        <f>'All Combined Data'!I43</f>
        <v>Net Banking</v>
      </c>
      <c r="J43" s="2" t="str">
        <f>'All Combined Data'!J43</f>
        <v>Delivered</v>
      </c>
      <c r="K43" s="2">
        <f>'All Combined Data'!K43</f>
        <v>45863</v>
      </c>
      <c r="L43" s="2" t="str">
        <f>'All Combined Data'!L43</f>
        <v>Yes</v>
      </c>
      <c r="M43" s="2">
        <f>'All Combined Data'!M43</f>
        <v>334</v>
      </c>
      <c r="N43" s="2" t="str">
        <f>'All Combined Data'!N43</f>
        <v>No</v>
      </c>
      <c r="O43" s="2" t="str">
        <f>'All Combined Data'!O43</f>
        <v>Yes</v>
      </c>
      <c r="P43" s="2" t="str">
        <f>'All Combined Data'!P43</f>
        <v>C048</v>
      </c>
      <c r="Q43" s="2" t="str">
        <f>'All Combined Data'!Q43</f>
        <v>Sudiksha Tiwari</v>
      </c>
      <c r="R43" s="2" t="str">
        <f>'All Combined Data'!R43</f>
        <v>ychaudhary@example.net</v>
      </c>
      <c r="S43" s="2">
        <f>'All Combined Data'!S43</f>
        <v>918367365766</v>
      </c>
      <c r="T43" s="2" t="str">
        <f>'All Combined Data'!T43</f>
        <v>Chennai</v>
      </c>
      <c r="U43" s="2" t="str">
        <f>'All Combined Data'!U43</f>
        <v>Tamil Nadu</v>
      </c>
      <c r="V43" s="2">
        <f>'All Combined Data'!V43</f>
        <v>565452</v>
      </c>
      <c r="W43" s="2" t="str">
        <f>'All Combined Data'!W43</f>
        <v>Female</v>
      </c>
      <c r="X43" s="2">
        <f>'All Combined Data'!X43</f>
        <v>38819</v>
      </c>
      <c r="Y43" s="2">
        <f>'All Combined Data'!Y43</f>
        <v>45501</v>
      </c>
      <c r="Z43" s="2" t="str">
        <f>'All Combined Data'!Z43</f>
        <v>Fashion</v>
      </c>
      <c r="AA43" s="2">
        <f>'All Combined Data'!AA43</f>
        <v>932</v>
      </c>
      <c r="AB43" s="2" t="str">
        <f>'All Combined Data'!AB43</f>
        <v>Single</v>
      </c>
      <c r="AC43" s="2" t="str">
        <f>'All Combined Data'!AC43</f>
        <v>Business</v>
      </c>
      <c r="AD43" s="2">
        <f>'All Combined Data'!AD43</f>
        <v>1939269</v>
      </c>
      <c r="AE43" s="2" t="str">
        <f>'All Combined Data'!AE43</f>
        <v>P149</v>
      </c>
      <c r="AF43" s="2" t="str">
        <f>'All Combined Data'!AF43</f>
        <v>Doloremque TV</v>
      </c>
      <c r="AG43" s="2" t="str">
        <f>'All Combined Data'!AG43</f>
        <v>Electronics</v>
      </c>
      <c r="AH43" s="2" t="str">
        <f>'All Combined Data'!AH43</f>
        <v>LED</v>
      </c>
      <c r="AI43" s="2" t="str">
        <f>'All Combined Data'!AI43</f>
        <v>Balasubramanian and Sons</v>
      </c>
      <c r="AJ43" s="2">
        <f>'All Combined Data'!AJ43</f>
        <v>12719</v>
      </c>
      <c r="AK43" s="2">
        <f>'All Combined Data'!AK43</f>
        <v>18</v>
      </c>
      <c r="AL43" s="2">
        <f>'All Combined Data'!AL43</f>
        <v>98</v>
      </c>
      <c r="AM43" s="2">
        <f>'All Combined Data'!AM43</f>
        <v>24</v>
      </c>
      <c r="AN43" s="2" t="str">
        <f>'All Combined Data'!AN43</f>
        <v>China</v>
      </c>
      <c r="AO43" s="2" t="str">
        <f>'All Combined Data'!AO43</f>
        <v>Yes</v>
      </c>
      <c r="AP43" s="2">
        <f>'All Combined Data'!AP43</f>
        <v>4</v>
      </c>
      <c r="AQ43" s="2">
        <f>'All Combined Data'!AQ43</f>
        <v>45212</v>
      </c>
      <c r="AR43" s="2" t="str">
        <f>'All Combined Data'!AR43</f>
        <v>No</v>
      </c>
      <c r="AS43" s="2">
        <f>'All Combined Data'!AS43</f>
        <v>3003</v>
      </c>
      <c r="AT43" s="2">
        <f>'All Combined Data'!AT43</f>
        <v>162</v>
      </c>
      <c r="AU43" s="2">
        <f>'All Combined Data'!AU43</f>
        <v>162</v>
      </c>
      <c r="AV43" s="2" t="str">
        <f>'All Combined Data'!AV43</f>
        <v/>
      </c>
      <c r="AW43" s="2" t="str">
        <f>'All Combined Data'!AW43</f>
        <v/>
      </c>
      <c r="AX43" s="2" t="str">
        <f>'All Combined Data'!AX43</f>
        <v/>
      </c>
      <c r="AY43" s="2" t="str">
        <f>'All Combined Data'!AY43</f>
        <v/>
      </c>
      <c r="AZ43" s="2" t="str">
        <f>'All Combined Data'!AZ43</f>
        <v/>
      </c>
      <c r="BA43" s="2" t="str">
        <f>'All Combined Data'!BA43</f>
        <v/>
      </c>
      <c r="BB43" s="2" t="str">
        <f>'All Combined Data'!BB43</f>
        <v/>
      </c>
      <c r="BC43" s="2" t="str">
        <f>'All Combined Data'!BC43</f>
        <v/>
      </c>
      <c r="BD43" s="2" t="str">
        <f>'All Combined Data'!BD43</f>
        <v/>
      </c>
      <c r="BE43" s="2" t="str">
        <f>'All Combined Data'!BE43</f>
        <v/>
      </c>
      <c r="BF43" s="2" t="str">
        <f>'All Combined Data'!BF43</f>
        <v/>
      </c>
      <c r="BG43" s="2" t="str">
        <f>'All Combined Data'!BG43</f>
        <v/>
      </c>
      <c r="BH43" s="2" t="str">
        <f>'All Combined Data'!BH43</f>
        <v/>
      </c>
      <c r="BI43" s="2" t="str">
        <f>'All Combined Data'!BI43</f>
        <v/>
      </c>
      <c r="BJ43" s="2" t="str">
        <f>'All Combined Data'!BJ43</f>
        <v/>
      </c>
      <c r="BK43" s="2">
        <f>Combined_data[[#This Row],[Quantity]]*Combined_data[[#This Row],[UnitPrice]]</f>
        <v>50876</v>
      </c>
      <c r="BL43" s="2">
        <f>Combined_data[[#This Row],[TotalAmount]]*(100-Combined_data[[#This Row],[DiscountApplied]])/100</f>
        <v>41718.32</v>
      </c>
      <c r="BM43" s="2">
        <f>Combined_data[[#This Row],[Revenue]]-Combined_data[[#This Row],[Final Amount]]</f>
        <v>9157.68</v>
      </c>
    </row>
    <row r="44" spans="1:65" x14ac:dyDescent="0.3">
      <c r="A44" s="2" t="str">
        <f>'All Combined Data'!A44</f>
        <v>O1043</v>
      </c>
      <c r="B44" s="2" t="str">
        <f>'All Combined Data'!B44</f>
        <v>C023</v>
      </c>
      <c r="C44" s="2" t="str">
        <f>'All Combined Data'!C44</f>
        <v>P169</v>
      </c>
      <c r="D44" s="2">
        <f>'All Combined Data'!D44</f>
        <v>45637</v>
      </c>
      <c r="E44" s="2">
        <f>'All Combined Data'!E44</f>
        <v>4</v>
      </c>
      <c r="F44" s="2">
        <f>'All Combined Data'!F44</f>
        <v>79497</v>
      </c>
      <c r="G44" s="2">
        <f>'All Combined Data'!G44</f>
        <v>397485</v>
      </c>
      <c r="H44" s="2">
        <f>'All Combined Data'!H44</f>
        <v>9</v>
      </c>
      <c r="I44" s="2" t="str">
        <f>'All Combined Data'!I44</f>
        <v>Debit Card</v>
      </c>
      <c r="J44" s="2" t="str">
        <f>'All Combined Data'!J44</f>
        <v>Shipped</v>
      </c>
      <c r="K44" s="2">
        <f>'All Combined Data'!K44</f>
        <v>45858</v>
      </c>
      <c r="L44" s="2" t="str">
        <f>'All Combined Data'!L44</f>
        <v>Yes</v>
      </c>
      <c r="M44" s="2">
        <f>'All Combined Data'!M44</f>
        <v>387</v>
      </c>
      <c r="N44" s="2" t="str">
        <f>'All Combined Data'!N44</f>
        <v>Yes</v>
      </c>
      <c r="O44" s="2" t="str">
        <f>'All Combined Data'!O44</f>
        <v>No</v>
      </c>
      <c r="P44" s="2" t="str">
        <f>'All Combined Data'!P44</f>
        <v>C023</v>
      </c>
      <c r="Q44" s="2" t="str">
        <f>'All Combined Data'!Q44</f>
        <v>Fiyaz Sangha</v>
      </c>
      <c r="R44" s="2" t="str">
        <f>'All Combined Data'!R44</f>
        <v>triyagopal@example.org</v>
      </c>
      <c r="S44" s="2">
        <f>'All Combined Data'!S44</f>
        <v>6537556464</v>
      </c>
      <c r="T44" s="2" t="str">
        <f>'All Combined Data'!T44</f>
        <v>Ahmedabad</v>
      </c>
      <c r="U44" s="2" t="str">
        <f>'All Combined Data'!U44</f>
        <v>Gujarat</v>
      </c>
      <c r="V44" s="2">
        <f>'All Combined Data'!V44</f>
        <v>708053</v>
      </c>
      <c r="W44" s="2" t="str">
        <f>'All Combined Data'!W44</f>
        <v>Male</v>
      </c>
      <c r="X44" s="2">
        <f>'All Combined Data'!X44</f>
        <v>37907</v>
      </c>
      <c r="Y44" s="2">
        <f>'All Combined Data'!Y44</f>
        <v>44241</v>
      </c>
      <c r="Z44" s="2" t="str">
        <f>'All Combined Data'!Z44</f>
        <v>Home Appliance</v>
      </c>
      <c r="AA44" s="2">
        <f>'All Combined Data'!AA44</f>
        <v>2203</v>
      </c>
      <c r="AB44" s="2" t="str">
        <f>'All Combined Data'!AB44</f>
        <v>Married</v>
      </c>
      <c r="AC44" s="2" t="str">
        <f>'All Combined Data'!AC44</f>
        <v>Student</v>
      </c>
      <c r="AD44" s="2">
        <f>'All Combined Data'!AD44</f>
        <v>546296</v>
      </c>
      <c r="AE44" s="2" t="str">
        <f>'All Combined Data'!AE44</f>
        <v>P169</v>
      </c>
      <c r="AF44" s="2" t="str">
        <f>'All Combined Data'!AF44</f>
        <v>Esse Laptop</v>
      </c>
      <c r="AG44" s="2" t="str">
        <f>'All Combined Data'!AG44</f>
        <v>Fashion</v>
      </c>
      <c r="AH44" s="2" t="str">
        <f>'All Combined Data'!AH44</f>
        <v>Notebook</v>
      </c>
      <c r="AI44" s="2" t="str">
        <f>'All Combined Data'!AI44</f>
        <v>Kakar-Talwar</v>
      </c>
      <c r="AJ44" s="2">
        <f>'All Combined Data'!AJ44</f>
        <v>79497</v>
      </c>
      <c r="AK44" s="2">
        <f>'All Combined Data'!AK44</f>
        <v>9</v>
      </c>
      <c r="AL44" s="2">
        <f>'All Combined Data'!AL44</f>
        <v>341</v>
      </c>
      <c r="AM44" s="2">
        <f>'All Combined Data'!AM44</f>
        <v>6</v>
      </c>
      <c r="AN44" s="2" t="str">
        <f>'All Combined Data'!AN44</f>
        <v>China</v>
      </c>
      <c r="AO44" s="2" t="str">
        <f>'All Combined Data'!AO44</f>
        <v>No</v>
      </c>
      <c r="AP44" s="2">
        <f>'All Combined Data'!AP44</f>
        <v>3.3</v>
      </c>
      <c r="AQ44" s="2">
        <f>'All Combined Data'!AQ44</f>
        <v>45176</v>
      </c>
      <c r="AR44" s="2" t="str">
        <f>'All Combined Data'!AR44</f>
        <v>No</v>
      </c>
      <c r="AS44" s="2">
        <f>'All Combined Data'!AS44</f>
        <v>3113</v>
      </c>
      <c r="AT44" s="2">
        <f>'All Combined Data'!AT44</f>
        <v>65</v>
      </c>
      <c r="AU44" s="2">
        <f>'All Combined Data'!AU44</f>
        <v>65</v>
      </c>
      <c r="AV44" s="2" t="str">
        <f>'All Combined Data'!AV44</f>
        <v>S065</v>
      </c>
      <c r="AW44" s="2" t="str">
        <f>'All Combined Data'!AW44</f>
        <v>Dubey, Sengupta and Merchant Mart</v>
      </c>
      <c r="AX44" s="2" t="str">
        <f>'All Combined Data'!AX44</f>
        <v>Jaipur</v>
      </c>
      <c r="AY44" s="2" t="str">
        <f>'All Combined Data'!AY44</f>
        <v>Rajasthan</v>
      </c>
      <c r="AZ44" s="2">
        <f>'All Combined Data'!AZ44</f>
        <v>857086</v>
      </c>
      <c r="BA44" s="2" t="str">
        <f>'All Combined Data'!BA44</f>
        <v>Anirudh Patla</v>
      </c>
      <c r="BB44" s="2">
        <f>'All Combined Data'!BB44</f>
        <v>2017</v>
      </c>
      <c r="BC44" s="2">
        <f>'All Combined Data'!BC44</f>
        <v>66</v>
      </c>
      <c r="BD44" s="2">
        <f>'All Combined Data'!BD44</f>
        <v>2998</v>
      </c>
      <c r="BE44" s="2">
        <f>'All Combined Data'!BE44</f>
        <v>3.2</v>
      </c>
      <c r="BF44" s="2" t="str">
        <f>'All Combined Data'!BF44</f>
        <v>No</v>
      </c>
      <c r="BG44" s="2">
        <f>'All Combined Data'!BG44</f>
        <v>1624</v>
      </c>
      <c r="BH44" s="2" t="str">
        <f>'All Combined Data'!BH44</f>
        <v>Franchise</v>
      </c>
      <c r="BI44" s="2">
        <f>'All Combined Data'!BI44</f>
        <v>3518638782</v>
      </c>
      <c r="BJ44" s="2" t="str">
        <f>'All Combined Data'!BJ44</f>
        <v>ekantika65@char.com</v>
      </c>
      <c r="BK44" s="2">
        <f>Combined_data[[#This Row],[Quantity]]*Combined_data[[#This Row],[UnitPrice]]</f>
        <v>317988</v>
      </c>
      <c r="BL44" s="2">
        <f>Combined_data[[#This Row],[TotalAmount]]*(100-Combined_data[[#This Row],[DiscountApplied]])/100</f>
        <v>361711.35</v>
      </c>
      <c r="BM44" s="2">
        <f>Combined_data[[#This Row],[Revenue]]-Combined_data[[#This Row],[Final Amount]]</f>
        <v>-43723.349999999977</v>
      </c>
    </row>
    <row r="45" spans="1:65" x14ac:dyDescent="0.3">
      <c r="A45" s="2" t="str">
        <f>'All Combined Data'!A45</f>
        <v>O1044</v>
      </c>
      <c r="B45" s="2" t="str">
        <f>'All Combined Data'!B45</f>
        <v>C060</v>
      </c>
      <c r="C45" s="2" t="str">
        <f>'All Combined Data'!C45</f>
        <v>P187</v>
      </c>
      <c r="D45" s="2">
        <f>'All Combined Data'!D45</f>
        <v>45558</v>
      </c>
      <c r="E45" s="2">
        <f>'All Combined Data'!E45</f>
        <v>5</v>
      </c>
      <c r="F45" s="2">
        <f>'All Combined Data'!F45</f>
        <v>52931</v>
      </c>
      <c r="G45" s="2">
        <f>'All Combined Data'!G45</f>
        <v>211724</v>
      </c>
      <c r="H45" s="2">
        <f>'All Combined Data'!H45</f>
        <v>28</v>
      </c>
      <c r="I45" s="2" t="str">
        <f>'All Combined Data'!I45</f>
        <v>Cash on Delivery</v>
      </c>
      <c r="J45" s="2" t="str">
        <f>'All Combined Data'!J45</f>
        <v>Cancelled</v>
      </c>
      <c r="K45" s="2">
        <f>'All Combined Data'!K45</f>
        <v>45855</v>
      </c>
      <c r="L45" s="2" t="str">
        <f>'All Combined Data'!L45</f>
        <v>Yes</v>
      </c>
      <c r="M45" s="2">
        <f>'All Combined Data'!M45</f>
        <v>126</v>
      </c>
      <c r="N45" s="2" t="str">
        <f>'All Combined Data'!N45</f>
        <v>No</v>
      </c>
      <c r="O45" s="2" t="str">
        <f>'All Combined Data'!O45</f>
        <v>No</v>
      </c>
      <c r="P45" s="2" t="str">
        <f>'All Combined Data'!P45</f>
        <v>C060</v>
      </c>
      <c r="Q45" s="2" t="str">
        <f>'All Combined Data'!Q45</f>
        <v>Caleb Roy</v>
      </c>
      <c r="R45" s="2" t="str">
        <f>'All Combined Data'!R45</f>
        <v>wazir79@example.com</v>
      </c>
      <c r="S45" s="2">
        <f>'All Combined Data'!S45</f>
        <v>7383473597</v>
      </c>
      <c r="T45" s="2" t="str">
        <f>'All Combined Data'!T45</f>
        <v>Kolkata</v>
      </c>
      <c r="U45" s="2" t="str">
        <f>'All Combined Data'!U45</f>
        <v>West Bengal</v>
      </c>
      <c r="V45" s="2">
        <f>'All Combined Data'!V45</f>
        <v>468862</v>
      </c>
      <c r="W45" s="2" t="str">
        <f>'All Combined Data'!W45</f>
        <v>Female</v>
      </c>
      <c r="X45" s="2">
        <f>'All Combined Data'!X45</f>
        <v>26711</v>
      </c>
      <c r="Y45" s="2">
        <f>'All Combined Data'!Y45</f>
        <v>44457</v>
      </c>
      <c r="Z45" s="2" t="str">
        <f>'All Combined Data'!Z45</f>
        <v>Electronics</v>
      </c>
      <c r="AA45" s="2">
        <f>'All Combined Data'!AA45</f>
        <v>6411</v>
      </c>
      <c r="AB45" s="2" t="str">
        <f>'All Combined Data'!AB45</f>
        <v>Single</v>
      </c>
      <c r="AC45" s="2" t="str">
        <f>'All Combined Data'!AC45</f>
        <v>Teacher</v>
      </c>
      <c r="AD45" s="2">
        <f>'All Combined Data'!AD45</f>
        <v>293085</v>
      </c>
      <c r="AE45" s="2" t="str">
        <f>'All Combined Data'!AE45</f>
        <v>P187</v>
      </c>
      <c r="AF45" s="2" t="str">
        <f>'All Combined Data'!AF45</f>
        <v>Commodi Phone</v>
      </c>
      <c r="AG45" s="2" t="str">
        <f>'All Combined Data'!AG45</f>
        <v>Electronics</v>
      </c>
      <c r="AH45" s="2" t="str">
        <f>'All Combined Data'!AH45</f>
        <v>Android</v>
      </c>
      <c r="AI45" s="2" t="str">
        <f>'All Combined Data'!AI45</f>
        <v>Dey Inc</v>
      </c>
      <c r="AJ45" s="2">
        <f>'All Combined Data'!AJ45</f>
        <v>52931</v>
      </c>
      <c r="AK45" s="2">
        <f>'All Combined Data'!AK45</f>
        <v>28</v>
      </c>
      <c r="AL45" s="2">
        <f>'All Combined Data'!AL45</f>
        <v>450</v>
      </c>
      <c r="AM45" s="2">
        <f>'All Combined Data'!AM45</f>
        <v>36</v>
      </c>
      <c r="AN45" s="2" t="str">
        <f>'All Combined Data'!AN45</f>
        <v>Vietnam</v>
      </c>
      <c r="AO45" s="2" t="str">
        <f>'All Combined Data'!AO45</f>
        <v>Yes</v>
      </c>
      <c r="AP45" s="2">
        <f>'All Combined Data'!AP45</f>
        <v>3.7</v>
      </c>
      <c r="AQ45" s="2">
        <f>'All Combined Data'!AQ45</f>
        <v>45674</v>
      </c>
      <c r="AR45" s="2" t="str">
        <f>'All Combined Data'!AR45</f>
        <v>No</v>
      </c>
      <c r="AS45" s="2">
        <f>'All Combined Data'!AS45</f>
        <v>7019</v>
      </c>
      <c r="AT45" s="2">
        <f>'All Combined Data'!AT45</f>
        <v>60</v>
      </c>
      <c r="AU45" s="2">
        <f>'All Combined Data'!AU45</f>
        <v>60</v>
      </c>
      <c r="AV45" s="2" t="str">
        <f>'All Combined Data'!AV45</f>
        <v>S060</v>
      </c>
      <c r="AW45" s="2" t="str">
        <f>'All Combined Data'!AW45</f>
        <v>Prakash, Gulati and Sabharwal Mart</v>
      </c>
      <c r="AX45" s="2" t="str">
        <f>'All Combined Data'!AX45</f>
        <v>Jaipur</v>
      </c>
      <c r="AY45" s="2" t="str">
        <f>'All Combined Data'!AY45</f>
        <v>Rajasthan</v>
      </c>
      <c r="AZ45" s="2">
        <f>'All Combined Data'!AZ45</f>
        <v>632663</v>
      </c>
      <c r="BA45" s="2" t="str">
        <f>'All Combined Data'!BA45</f>
        <v>Fariq Sami</v>
      </c>
      <c r="BB45" s="2">
        <f>'All Combined Data'!BB45</f>
        <v>2011</v>
      </c>
      <c r="BC45" s="2">
        <f>'All Combined Data'!BC45</f>
        <v>92</v>
      </c>
      <c r="BD45" s="2">
        <f>'All Combined Data'!BD45</f>
        <v>3753</v>
      </c>
      <c r="BE45" s="2">
        <f>'All Combined Data'!BE45</f>
        <v>4.2</v>
      </c>
      <c r="BF45" s="2" t="str">
        <f>'All Combined Data'!BF45</f>
        <v>No</v>
      </c>
      <c r="BG45" s="2">
        <f>'All Combined Data'!BG45</f>
        <v>1114</v>
      </c>
      <c r="BH45" s="2" t="str">
        <f>'All Combined Data'!BH45</f>
        <v>Retail</v>
      </c>
      <c r="BI45" s="2">
        <f>'All Combined Data'!BI45</f>
        <v>3894484631</v>
      </c>
      <c r="BJ45" s="2" t="str">
        <f>'All Combined Data'!BJ45</f>
        <v>labanmann@shah.info</v>
      </c>
      <c r="BK45" s="2">
        <f>Combined_data[[#This Row],[Quantity]]*Combined_data[[#This Row],[UnitPrice]]</f>
        <v>264655</v>
      </c>
      <c r="BL45" s="2">
        <f>Combined_data[[#This Row],[TotalAmount]]*(100-Combined_data[[#This Row],[DiscountApplied]])/100</f>
        <v>152441.28</v>
      </c>
      <c r="BM45" s="2">
        <f>Combined_data[[#This Row],[Revenue]]-Combined_data[[#This Row],[Final Amount]]</f>
        <v>112213.72</v>
      </c>
    </row>
    <row r="46" spans="1:65" x14ac:dyDescent="0.3">
      <c r="A46" s="2" t="str">
        <f>'All Combined Data'!A46</f>
        <v>O1045</v>
      </c>
      <c r="B46" s="2" t="str">
        <f>'All Combined Data'!B46</f>
        <v>C020</v>
      </c>
      <c r="C46" s="2" t="str">
        <f>'All Combined Data'!C46</f>
        <v>P136</v>
      </c>
      <c r="D46" s="2">
        <f>'All Combined Data'!D46</f>
        <v>45703</v>
      </c>
      <c r="E46" s="2">
        <f>'All Combined Data'!E46</f>
        <v>2</v>
      </c>
      <c r="F46" s="2">
        <f>'All Combined Data'!F46</f>
        <v>31147</v>
      </c>
      <c r="G46" s="2">
        <f>'All Combined Data'!G46</f>
        <v>31147</v>
      </c>
      <c r="H46" s="2">
        <f>'All Combined Data'!H46</f>
        <v>20</v>
      </c>
      <c r="I46" s="2" t="str">
        <f>'All Combined Data'!I46</f>
        <v>Credit Card</v>
      </c>
      <c r="J46" s="2" t="str">
        <f>'All Combined Data'!J46</f>
        <v>Cancelled</v>
      </c>
      <c r="K46" s="2">
        <f>'All Combined Data'!K46</f>
        <v>45865</v>
      </c>
      <c r="L46" s="2" t="str">
        <f>'All Combined Data'!L46</f>
        <v>Yes</v>
      </c>
      <c r="M46" s="2">
        <f>'All Combined Data'!M46</f>
        <v>123</v>
      </c>
      <c r="N46" s="2" t="str">
        <f>'All Combined Data'!N46</f>
        <v>Yes</v>
      </c>
      <c r="O46" s="2" t="str">
        <f>'All Combined Data'!O46</f>
        <v>Yes</v>
      </c>
      <c r="P46" s="2" t="str">
        <f>'All Combined Data'!P46</f>
        <v>C020</v>
      </c>
      <c r="Q46" s="2" t="str">
        <f>'All Combined Data'!Q46</f>
        <v>Jairaj Shan</v>
      </c>
      <c r="R46" s="2" t="str">
        <f>'All Combined Data'!R46</f>
        <v>ucchalwali@example.net</v>
      </c>
      <c r="S46" s="2">
        <f>'All Combined Data'!S46</f>
        <v>5798687277</v>
      </c>
      <c r="T46" s="2" t="str">
        <f>'All Combined Data'!T46</f>
        <v>Chennai</v>
      </c>
      <c r="U46" s="2" t="str">
        <f>'All Combined Data'!U46</f>
        <v>Tamil Nadu</v>
      </c>
      <c r="V46" s="2">
        <f>'All Combined Data'!V46</f>
        <v>348734</v>
      </c>
      <c r="W46" s="2" t="str">
        <f>'All Combined Data'!W46</f>
        <v>Male</v>
      </c>
      <c r="X46" s="2">
        <f>'All Combined Data'!X46</f>
        <v>32681</v>
      </c>
      <c r="Y46" s="2">
        <f>'All Combined Data'!Y46</f>
        <v>44268</v>
      </c>
      <c r="Z46" s="2" t="str">
        <f>'All Combined Data'!Z46</f>
        <v>Home Appliance</v>
      </c>
      <c r="AA46" s="2">
        <f>'All Combined Data'!AA46</f>
        <v>6226</v>
      </c>
      <c r="AB46" s="2" t="str">
        <f>'All Combined Data'!AB46</f>
        <v>Single</v>
      </c>
      <c r="AC46" s="2" t="str">
        <f>'All Combined Data'!AC46</f>
        <v>Student</v>
      </c>
      <c r="AD46" s="2">
        <f>'All Combined Data'!AD46</f>
        <v>1832898</v>
      </c>
      <c r="AE46" s="2" t="str">
        <f>'All Combined Data'!AE46</f>
        <v>P136</v>
      </c>
      <c r="AF46" s="2" t="str">
        <f>'All Combined Data'!AF46</f>
        <v>Itaque TV</v>
      </c>
      <c r="AG46" s="2" t="str">
        <f>'All Combined Data'!AG46</f>
        <v>Fashion</v>
      </c>
      <c r="AH46" s="2" t="str">
        <f>'All Combined Data'!AH46</f>
        <v>Notebook</v>
      </c>
      <c r="AI46" s="2" t="str">
        <f>'All Combined Data'!AI46</f>
        <v>Shankar Inc</v>
      </c>
      <c r="AJ46" s="2">
        <f>'All Combined Data'!AJ46</f>
        <v>31147</v>
      </c>
      <c r="AK46" s="2">
        <f>'All Combined Data'!AK46</f>
        <v>20</v>
      </c>
      <c r="AL46" s="2">
        <f>'All Combined Data'!AL46</f>
        <v>25</v>
      </c>
      <c r="AM46" s="2">
        <f>'All Combined Data'!AM46</f>
        <v>24</v>
      </c>
      <c r="AN46" s="2" t="str">
        <f>'All Combined Data'!AN46</f>
        <v>China</v>
      </c>
      <c r="AO46" s="2" t="str">
        <f>'All Combined Data'!AO46</f>
        <v>Yes</v>
      </c>
      <c r="AP46" s="2">
        <f>'All Combined Data'!AP46</f>
        <v>4.0999999999999996</v>
      </c>
      <c r="AQ46" s="2">
        <f>'All Combined Data'!AQ46</f>
        <v>45166</v>
      </c>
      <c r="AR46" s="2" t="str">
        <f>'All Combined Data'!AR46</f>
        <v>No</v>
      </c>
      <c r="AS46" s="2">
        <f>'All Combined Data'!AS46</f>
        <v>5952</v>
      </c>
      <c r="AT46" s="2">
        <f>'All Combined Data'!AT46</f>
        <v>200</v>
      </c>
      <c r="AU46" s="2">
        <f>'All Combined Data'!AU46</f>
        <v>200</v>
      </c>
      <c r="AV46" s="2" t="str">
        <f>'All Combined Data'!AV46</f>
        <v/>
      </c>
      <c r="AW46" s="2" t="str">
        <f>'All Combined Data'!AW46</f>
        <v/>
      </c>
      <c r="AX46" s="2" t="str">
        <f>'All Combined Data'!AX46</f>
        <v/>
      </c>
      <c r="AY46" s="2" t="str">
        <f>'All Combined Data'!AY46</f>
        <v/>
      </c>
      <c r="AZ46" s="2" t="str">
        <f>'All Combined Data'!AZ46</f>
        <v/>
      </c>
      <c r="BA46" s="2" t="str">
        <f>'All Combined Data'!BA46</f>
        <v/>
      </c>
      <c r="BB46" s="2" t="str">
        <f>'All Combined Data'!BB46</f>
        <v/>
      </c>
      <c r="BC46" s="2" t="str">
        <f>'All Combined Data'!BC46</f>
        <v/>
      </c>
      <c r="BD46" s="2" t="str">
        <f>'All Combined Data'!BD46</f>
        <v/>
      </c>
      <c r="BE46" s="2" t="str">
        <f>'All Combined Data'!BE46</f>
        <v/>
      </c>
      <c r="BF46" s="2" t="str">
        <f>'All Combined Data'!BF46</f>
        <v/>
      </c>
      <c r="BG46" s="2" t="str">
        <f>'All Combined Data'!BG46</f>
        <v/>
      </c>
      <c r="BH46" s="2" t="str">
        <f>'All Combined Data'!BH46</f>
        <v/>
      </c>
      <c r="BI46" s="2" t="str">
        <f>'All Combined Data'!BI46</f>
        <v/>
      </c>
      <c r="BJ46" s="2" t="str">
        <f>'All Combined Data'!BJ46</f>
        <v/>
      </c>
      <c r="BK46" s="2">
        <f>Combined_data[[#This Row],[Quantity]]*Combined_data[[#This Row],[UnitPrice]]</f>
        <v>62294</v>
      </c>
      <c r="BL46" s="2">
        <f>Combined_data[[#This Row],[TotalAmount]]*(100-Combined_data[[#This Row],[DiscountApplied]])/100</f>
        <v>24917.599999999999</v>
      </c>
      <c r="BM46" s="2">
        <f>Combined_data[[#This Row],[Revenue]]-Combined_data[[#This Row],[Final Amount]]</f>
        <v>37376.400000000001</v>
      </c>
    </row>
    <row r="47" spans="1:65" x14ac:dyDescent="0.3">
      <c r="A47" s="2" t="str">
        <f>'All Combined Data'!A47</f>
        <v>O1046</v>
      </c>
      <c r="B47" s="2" t="str">
        <f>'All Combined Data'!B47</f>
        <v>C013</v>
      </c>
      <c r="C47" s="2" t="str">
        <f>'All Combined Data'!C47</f>
        <v>P177</v>
      </c>
      <c r="D47" s="2">
        <f>'All Combined Data'!D47</f>
        <v>45576</v>
      </c>
      <c r="E47" s="2">
        <f>'All Combined Data'!E47</f>
        <v>1</v>
      </c>
      <c r="F47" s="2">
        <f>'All Combined Data'!F47</f>
        <v>29602</v>
      </c>
      <c r="G47" s="2">
        <f>'All Combined Data'!G47</f>
        <v>118408</v>
      </c>
      <c r="H47" s="2">
        <f>'All Combined Data'!H47</f>
        <v>19</v>
      </c>
      <c r="I47" s="2" t="str">
        <f>'All Combined Data'!I47</f>
        <v>Cash on Delivery</v>
      </c>
      <c r="J47" s="2" t="str">
        <f>'All Combined Data'!J47</f>
        <v>Delivered</v>
      </c>
      <c r="K47" s="2">
        <f>'All Combined Data'!K47</f>
        <v>45862</v>
      </c>
      <c r="L47" s="2" t="str">
        <f>'All Combined Data'!L47</f>
        <v>Yes</v>
      </c>
      <c r="M47" s="2">
        <f>'All Combined Data'!M47</f>
        <v>379</v>
      </c>
      <c r="N47" s="2" t="str">
        <f>'All Combined Data'!N47</f>
        <v>Yes</v>
      </c>
      <c r="O47" s="2" t="str">
        <f>'All Combined Data'!O47</f>
        <v>No</v>
      </c>
      <c r="P47" s="2" t="str">
        <f>'All Combined Data'!P47</f>
        <v>C013</v>
      </c>
      <c r="Q47" s="2" t="str">
        <f>'All Combined Data'!Q47</f>
        <v>Raksha Mittal</v>
      </c>
      <c r="R47" s="2" t="str">
        <f>'All Combined Data'!R47</f>
        <v>mistryhemang@example.org</v>
      </c>
      <c r="S47" s="2">
        <f>'All Combined Data'!S47</f>
        <v>1182449353</v>
      </c>
      <c r="T47" s="2" t="str">
        <f>'All Combined Data'!T47</f>
        <v>Kolkata</v>
      </c>
      <c r="U47" s="2" t="str">
        <f>'All Combined Data'!U47</f>
        <v>West Bengal</v>
      </c>
      <c r="V47" s="2">
        <f>'All Combined Data'!V47</f>
        <v>874016</v>
      </c>
      <c r="W47" s="2" t="str">
        <f>'All Combined Data'!W47</f>
        <v>Male</v>
      </c>
      <c r="X47" s="2">
        <f>'All Combined Data'!X47</f>
        <v>28624</v>
      </c>
      <c r="Y47" s="2">
        <f>'All Combined Data'!Y47</f>
        <v>44164</v>
      </c>
      <c r="Z47" s="2" t="str">
        <f>'All Combined Data'!Z47</f>
        <v>Grocery</v>
      </c>
      <c r="AA47" s="2">
        <f>'All Combined Data'!AA47</f>
        <v>6582</v>
      </c>
      <c r="AB47" s="2" t="str">
        <f>'All Combined Data'!AB47</f>
        <v>Married</v>
      </c>
      <c r="AC47" s="2" t="str">
        <f>'All Combined Data'!AC47</f>
        <v>Doctor</v>
      </c>
      <c r="AD47" s="2">
        <f>'All Combined Data'!AD47</f>
        <v>755493</v>
      </c>
      <c r="AE47" s="2" t="str">
        <f>'All Combined Data'!AE47</f>
        <v>P177</v>
      </c>
      <c r="AF47" s="2" t="str">
        <f>'All Combined Data'!AF47</f>
        <v>Inventore Washing Machine</v>
      </c>
      <c r="AG47" s="2" t="str">
        <f>'All Combined Data'!AG47</f>
        <v>Home Appliance</v>
      </c>
      <c r="AH47" s="2" t="str">
        <f>'All Combined Data'!AH47</f>
        <v>LED</v>
      </c>
      <c r="AI47" s="2" t="str">
        <f>'All Combined Data'!AI47</f>
        <v>Kaur, Sanghvi and Chand</v>
      </c>
      <c r="AJ47" s="2">
        <f>'All Combined Data'!AJ47</f>
        <v>29602</v>
      </c>
      <c r="AK47" s="2">
        <f>'All Combined Data'!AK47</f>
        <v>19</v>
      </c>
      <c r="AL47" s="2">
        <f>'All Combined Data'!AL47</f>
        <v>905</v>
      </c>
      <c r="AM47" s="2">
        <f>'All Combined Data'!AM47</f>
        <v>24</v>
      </c>
      <c r="AN47" s="2" t="str">
        <f>'All Combined Data'!AN47</f>
        <v>India</v>
      </c>
      <c r="AO47" s="2" t="str">
        <f>'All Combined Data'!AO47</f>
        <v>No</v>
      </c>
      <c r="AP47" s="2">
        <f>'All Combined Data'!AP47</f>
        <v>2.6</v>
      </c>
      <c r="AQ47" s="2">
        <f>'All Combined Data'!AQ47</f>
        <v>45852</v>
      </c>
      <c r="AR47" s="2" t="str">
        <f>'All Combined Data'!AR47</f>
        <v>No</v>
      </c>
      <c r="AS47" s="2">
        <f>'All Combined Data'!AS47</f>
        <v>4863</v>
      </c>
      <c r="AT47" s="2">
        <f>'All Combined Data'!AT47</f>
        <v>33</v>
      </c>
      <c r="AU47" s="2">
        <f>'All Combined Data'!AU47</f>
        <v>33</v>
      </c>
      <c r="AV47" s="2" t="str">
        <f>'All Combined Data'!AV47</f>
        <v>S033</v>
      </c>
      <c r="AW47" s="2" t="str">
        <f>'All Combined Data'!AW47</f>
        <v>Savant and Sons Mart</v>
      </c>
      <c r="AX47" s="2" t="str">
        <f>'All Combined Data'!AX47</f>
        <v>Chennai</v>
      </c>
      <c r="AY47" s="2" t="str">
        <f>'All Combined Data'!AY47</f>
        <v>Tamil Nadu</v>
      </c>
      <c r="AZ47" s="2">
        <f>'All Combined Data'!AZ47</f>
        <v>989334</v>
      </c>
      <c r="BA47" s="2" t="str">
        <f>'All Combined Data'!BA47</f>
        <v>Peter Borde</v>
      </c>
      <c r="BB47" s="2">
        <f>'All Combined Data'!BB47</f>
        <v>2002</v>
      </c>
      <c r="BC47" s="2">
        <f>'All Combined Data'!BC47</f>
        <v>70</v>
      </c>
      <c r="BD47" s="2">
        <f>'All Combined Data'!BD47</f>
        <v>7658</v>
      </c>
      <c r="BE47" s="2">
        <f>'All Combined Data'!BE47</f>
        <v>4.9000000000000004</v>
      </c>
      <c r="BF47" s="2" t="str">
        <f>'All Combined Data'!BF47</f>
        <v>Yes</v>
      </c>
      <c r="BG47" s="2">
        <f>'All Combined Data'!BG47</f>
        <v>4894</v>
      </c>
      <c r="BH47" s="2" t="str">
        <f>'All Combined Data'!BH47</f>
        <v>Franchise</v>
      </c>
      <c r="BI47" s="2">
        <f>'All Combined Data'!BI47</f>
        <v>912816064842</v>
      </c>
      <c r="BJ47" s="2" t="str">
        <f>'All Combined Data'!BJ47</f>
        <v>aadhyaahluwalia@shukla-dubey.com</v>
      </c>
      <c r="BK47" s="2">
        <f>Combined_data[[#This Row],[Quantity]]*Combined_data[[#This Row],[UnitPrice]]</f>
        <v>29602</v>
      </c>
      <c r="BL47" s="2">
        <f>Combined_data[[#This Row],[TotalAmount]]*(100-Combined_data[[#This Row],[DiscountApplied]])/100</f>
        <v>95910.48</v>
      </c>
      <c r="BM47" s="2">
        <f>Combined_data[[#This Row],[Revenue]]-Combined_data[[#This Row],[Final Amount]]</f>
        <v>-66308.479999999996</v>
      </c>
    </row>
    <row r="48" spans="1:65" x14ac:dyDescent="0.3">
      <c r="A48" s="2" t="str">
        <f>'All Combined Data'!A48</f>
        <v>O1047</v>
      </c>
      <c r="B48" s="2" t="str">
        <f>'All Combined Data'!B48</f>
        <v>C057</v>
      </c>
      <c r="C48" s="2" t="str">
        <f>'All Combined Data'!C48</f>
        <v>P130</v>
      </c>
      <c r="D48" s="2">
        <f>'All Combined Data'!D48</f>
        <v>45585</v>
      </c>
      <c r="E48" s="2">
        <f>'All Combined Data'!E48</f>
        <v>5</v>
      </c>
      <c r="F48" s="2">
        <f>'All Combined Data'!F48</f>
        <v>50486</v>
      </c>
      <c r="G48" s="2">
        <f>'All Combined Data'!G48</f>
        <v>100972</v>
      </c>
      <c r="H48" s="2">
        <f>'All Combined Data'!H48</f>
        <v>23</v>
      </c>
      <c r="I48" s="2" t="str">
        <f>'All Combined Data'!I48</f>
        <v>Credit Card</v>
      </c>
      <c r="J48" s="2" t="str">
        <f>'All Combined Data'!J48</f>
        <v>Shipped</v>
      </c>
      <c r="K48" s="2">
        <f>'All Combined Data'!K48</f>
        <v>45865</v>
      </c>
      <c r="L48" s="2" t="str">
        <f>'All Combined Data'!L48</f>
        <v>No</v>
      </c>
      <c r="M48" s="2">
        <f>'All Combined Data'!M48</f>
        <v>119</v>
      </c>
      <c r="N48" s="2" t="str">
        <f>'All Combined Data'!N48</f>
        <v>No</v>
      </c>
      <c r="O48" s="2" t="str">
        <f>'All Combined Data'!O48</f>
        <v>No</v>
      </c>
      <c r="P48" s="2" t="str">
        <f>'All Combined Data'!P48</f>
        <v>C057</v>
      </c>
      <c r="Q48" s="2" t="str">
        <f>'All Combined Data'!Q48</f>
        <v>Vamakshi Thaker</v>
      </c>
      <c r="R48" s="2" t="str">
        <f>'All Combined Data'!R48</f>
        <v>davidseshadri@example.org</v>
      </c>
      <c r="S48" s="2">
        <f>'All Combined Data'!S48</f>
        <v>1820377889</v>
      </c>
      <c r="T48" s="2" t="str">
        <f>'All Combined Data'!T48</f>
        <v>Hyderabad</v>
      </c>
      <c r="U48" s="2" t="str">
        <f>'All Combined Data'!U48</f>
        <v>Telangana</v>
      </c>
      <c r="V48" s="2">
        <f>'All Combined Data'!V48</f>
        <v>554665</v>
      </c>
      <c r="W48" s="2" t="str">
        <f>'All Combined Data'!W48</f>
        <v>Female</v>
      </c>
      <c r="X48" s="2">
        <f>'All Combined Data'!X48</f>
        <v>38622</v>
      </c>
      <c r="Y48" s="2">
        <f>'All Combined Data'!Y48</f>
        <v>44190</v>
      </c>
      <c r="Z48" s="2" t="str">
        <f>'All Combined Data'!Z48</f>
        <v>Fashion</v>
      </c>
      <c r="AA48" s="2">
        <f>'All Combined Data'!AA48</f>
        <v>4664</v>
      </c>
      <c r="AB48" s="2" t="str">
        <f>'All Combined Data'!AB48</f>
        <v>Single</v>
      </c>
      <c r="AC48" s="2" t="str">
        <f>'All Combined Data'!AC48</f>
        <v>Teacher</v>
      </c>
      <c r="AD48" s="2">
        <f>'All Combined Data'!AD48</f>
        <v>936406</v>
      </c>
      <c r="AE48" s="2" t="str">
        <f>'All Combined Data'!AE48</f>
        <v>P130</v>
      </c>
      <c r="AF48" s="2" t="str">
        <f>'All Combined Data'!AF48</f>
        <v>Quod TV</v>
      </c>
      <c r="AG48" s="2" t="str">
        <f>'All Combined Data'!AG48</f>
        <v>Grocery</v>
      </c>
      <c r="AH48" s="2" t="str">
        <f>'All Combined Data'!AH48</f>
        <v>Smart</v>
      </c>
      <c r="AI48" s="2" t="str">
        <f>'All Combined Data'!AI48</f>
        <v>Narayanan PLC</v>
      </c>
      <c r="AJ48" s="2">
        <f>'All Combined Data'!AJ48</f>
        <v>50486</v>
      </c>
      <c r="AK48" s="2">
        <f>'All Combined Data'!AK48</f>
        <v>23</v>
      </c>
      <c r="AL48" s="2">
        <f>'All Combined Data'!AL48</f>
        <v>367</v>
      </c>
      <c r="AM48" s="2">
        <f>'All Combined Data'!AM48</f>
        <v>24</v>
      </c>
      <c r="AN48" s="2" t="str">
        <f>'All Combined Data'!AN48</f>
        <v>Vietnam</v>
      </c>
      <c r="AO48" s="2" t="str">
        <f>'All Combined Data'!AO48</f>
        <v>Yes</v>
      </c>
      <c r="AP48" s="2">
        <f>'All Combined Data'!AP48</f>
        <v>4.9000000000000004</v>
      </c>
      <c r="AQ48" s="2">
        <f>'All Combined Data'!AQ48</f>
        <v>45421</v>
      </c>
      <c r="AR48" s="2" t="str">
        <f>'All Combined Data'!AR48</f>
        <v>No</v>
      </c>
      <c r="AS48" s="2">
        <f>'All Combined Data'!AS48</f>
        <v>5498</v>
      </c>
      <c r="AT48" s="2">
        <f>'All Combined Data'!AT48</f>
        <v>70</v>
      </c>
      <c r="AU48" s="2">
        <f>'All Combined Data'!AU48</f>
        <v>70</v>
      </c>
      <c r="AV48" s="2" t="str">
        <f>'All Combined Data'!AV48</f>
        <v>S070</v>
      </c>
      <c r="AW48" s="2" t="str">
        <f>'All Combined Data'!AW48</f>
        <v>Chandran-Mital Mart</v>
      </c>
      <c r="AX48" s="2" t="str">
        <f>'All Combined Data'!AX48</f>
        <v>Hyderabad</v>
      </c>
      <c r="AY48" s="2" t="str">
        <f>'All Combined Data'!AY48</f>
        <v>Telangana</v>
      </c>
      <c r="AZ48" s="2">
        <f>'All Combined Data'!AZ48</f>
        <v>961055</v>
      </c>
      <c r="BA48" s="2" t="str">
        <f>'All Combined Data'!BA48</f>
        <v>Omaja Dara</v>
      </c>
      <c r="BB48" s="2">
        <f>'All Combined Data'!BB48</f>
        <v>2008</v>
      </c>
      <c r="BC48" s="2">
        <f>'All Combined Data'!BC48</f>
        <v>73</v>
      </c>
      <c r="BD48" s="2">
        <f>'All Combined Data'!BD48</f>
        <v>2832</v>
      </c>
      <c r="BE48" s="2">
        <f>'All Combined Data'!BE48</f>
        <v>4.5</v>
      </c>
      <c r="BF48" s="2" t="str">
        <f>'All Combined Data'!BF48</f>
        <v>Yes</v>
      </c>
      <c r="BG48" s="2">
        <f>'All Combined Data'!BG48</f>
        <v>3681</v>
      </c>
      <c r="BH48" s="2" t="str">
        <f>'All Combined Data'!BH48</f>
        <v>Franchise</v>
      </c>
      <c r="BI48" s="2">
        <f>'All Combined Data'!BI48</f>
        <v>919060480589</v>
      </c>
      <c r="BJ48" s="2" t="str">
        <f>'All Combined Data'!BJ48</f>
        <v>etathakkar@kant.biz</v>
      </c>
      <c r="BK48" s="2">
        <f>Combined_data[[#This Row],[Quantity]]*Combined_data[[#This Row],[UnitPrice]]</f>
        <v>252430</v>
      </c>
      <c r="BL48" s="2">
        <f>Combined_data[[#This Row],[TotalAmount]]*(100-Combined_data[[#This Row],[DiscountApplied]])/100</f>
        <v>77748.44</v>
      </c>
      <c r="BM48" s="2">
        <f>Combined_data[[#This Row],[Revenue]]-Combined_data[[#This Row],[Final Amount]]</f>
        <v>174681.56</v>
      </c>
    </row>
    <row r="49" spans="1:65" x14ac:dyDescent="0.3">
      <c r="A49" s="2" t="str">
        <f>'All Combined Data'!A49</f>
        <v>O1048</v>
      </c>
      <c r="B49" s="2" t="str">
        <f>'All Combined Data'!B49</f>
        <v>C031</v>
      </c>
      <c r="C49" s="2" t="str">
        <f>'All Combined Data'!C49</f>
        <v>P139</v>
      </c>
      <c r="D49" s="2">
        <f>'All Combined Data'!D49</f>
        <v>45844</v>
      </c>
      <c r="E49" s="2">
        <f>'All Combined Data'!E49</f>
        <v>2</v>
      </c>
      <c r="F49" s="2">
        <f>'All Combined Data'!F49</f>
        <v>49066</v>
      </c>
      <c r="G49" s="2">
        <f>'All Combined Data'!G49</f>
        <v>245330</v>
      </c>
      <c r="H49" s="2">
        <f>'All Combined Data'!H49</f>
        <v>11</v>
      </c>
      <c r="I49" s="2" t="str">
        <f>'All Combined Data'!I49</f>
        <v>Debit Card</v>
      </c>
      <c r="J49" s="2" t="str">
        <f>'All Combined Data'!J49</f>
        <v>Cancelled</v>
      </c>
      <c r="K49" s="2">
        <f>'All Combined Data'!K49</f>
        <v>45862</v>
      </c>
      <c r="L49" s="2" t="str">
        <f>'All Combined Data'!L49</f>
        <v>No</v>
      </c>
      <c r="M49" s="2">
        <f>'All Combined Data'!M49</f>
        <v>140</v>
      </c>
      <c r="N49" s="2" t="str">
        <f>'All Combined Data'!N49</f>
        <v>Yes</v>
      </c>
      <c r="O49" s="2" t="str">
        <f>'All Combined Data'!O49</f>
        <v>Yes</v>
      </c>
      <c r="P49" s="2" t="str">
        <f>'All Combined Data'!P49</f>
        <v>C031</v>
      </c>
      <c r="Q49" s="2" t="str">
        <f>'All Combined Data'!Q49</f>
        <v>Finn Dugar</v>
      </c>
      <c r="R49" s="2" t="str">
        <f>'All Combined Data'!R49</f>
        <v>oscarborde@example.org</v>
      </c>
      <c r="S49" s="2">
        <f>'All Combined Data'!S49</f>
        <v>916797403447</v>
      </c>
      <c r="T49" s="2" t="str">
        <f>'All Combined Data'!T49</f>
        <v>Mumbai</v>
      </c>
      <c r="U49" s="2" t="str">
        <f>'All Combined Data'!U49</f>
        <v>Maharashtra</v>
      </c>
      <c r="V49" s="2">
        <f>'All Combined Data'!V49</f>
        <v>349361</v>
      </c>
      <c r="W49" s="2" t="str">
        <f>'All Combined Data'!W49</f>
        <v>Male</v>
      </c>
      <c r="X49" s="2">
        <f>'All Combined Data'!X49</f>
        <v>35283</v>
      </c>
      <c r="Y49" s="2">
        <f>'All Combined Data'!Y49</f>
        <v>44726</v>
      </c>
      <c r="Z49" s="2" t="str">
        <f>'All Combined Data'!Z49</f>
        <v>Grocery</v>
      </c>
      <c r="AA49" s="2">
        <f>'All Combined Data'!AA49</f>
        <v>5659</v>
      </c>
      <c r="AB49" s="2" t="str">
        <f>'All Combined Data'!AB49</f>
        <v>Single</v>
      </c>
      <c r="AC49" s="2" t="str">
        <f>'All Combined Data'!AC49</f>
        <v>Doctor</v>
      </c>
      <c r="AD49" s="2">
        <f>'All Combined Data'!AD49</f>
        <v>601793</v>
      </c>
      <c r="AE49" s="2" t="str">
        <f>'All Combined Data'!AE49</f>
        <v>P139</v>
      </c>
      <c r="AF49" s="2" t="str">
        <f>'All Combined Data'!AF49</f>
        <v>Officia TV</v>
      </c>
      <c r="AG49" s="2" t="str">
        <f>'All Combined Data'!AG49</f>
        <v>Fashion</v>
      </c>
      <c r="AH49" s="2" t="str">
        <f>'All Combined Data'!AH49</f>
        <v>Notebook</v>
      </c>
      <c r="AI49" s="2" t="str">
        <f>'All Combined Data'!AI49</f>
        <v>Gera, Mishra and Chad</v>
      </c>
      <c r="AJ49" s="2">
        <f>'All Combined Data'!AJ49</f>
        <v>49066</v>
      </c>
      <c r="AK49" s="2">
        <f>'All Combined Data'!AK49</f>
        <v>11</v>
      </c>
      <c r="AL49" s="2">
        <f>'All Combined Data'!AL49</f>
        <v>454</v>
      </c>
      <c r="AM49" s="2">
        <f>'All Combined Data'!AM49</f>
        <v>36</v>
      </c>
      <c r="AN49" s="2" t="str">
        <f>'All Combined Data'!AN49</f>
        <v>China</v>
      </c>
      <c r="AO49" s="2" t="str">
        <f>'All Combined Data'!AO49</f>
        <v>No</v>
      </c>
      <c r="AP49" s="2">
        <f>'All Combined Data'!AP49</f>
        <v>2.7</v>
      </c>
      <c r="AQ49" s="2">
        <f>'All Combined Data'!AQ49</f>
        <v>45803</v>
      </c>
      <c r="AR49" s="2" t="str">
        <f>'All Combined Data'!AR49</f>
        <v>No</v>
      </c>
      <c r="AS49" s="2">
        <f>'All Combined Data'!AS49</f>
        <v>9921</v>
      </c>
      <c r="AT49" s="2">
        <f>'All Combined Data'!AT49</f>
        <v>191</v>
      </c>
      <c r="AU49" s="2">
        <f>'All Combined Data'!AU49</f>
        <v>191</v>
      </c>
      <c r="AV49" s="2" t="str">
        <f>'All Combined Data'!AV49</f>
        <v/>
      </c>
      <c r="AW49" s="2" t="str">
        <f>'All Combined Data'!AW49</f>
        <v/>
      </c>
      <c r="AX49" s="2" t="str">
        <f>'All Combined Data'!AX49</f>
        <v/>
      </c>
      <c r="AY49" s="2" t="str">
        <f>'All Combined Data'!AY49</f>
        <v/>
      </c>
      <c r="AZ49" s="2" t="str">
        <f>'All Combined Data'!AZ49</f>
        <v/>
      </c>
      <c r="BA49" s="2" t="str">
        <f>'All Combined Data'!BA49</f>
        <v/>
      </c>
      <c r="BB49" s="2" t="str">
        <f>'All Combined Data'!BB49</f>
        <v/>
      </c>
      <c r="BC49" s="2" t="str">
        <f>'All Combined Data'!BC49</f>
        <v/>
      </c>
      <c r="BD49" s="2" t="str">
        <f>'All Combined Data'!BD49</f>
        <v/>
      </c>
      <c r="BE49" s="2" t="str">
        <f>'All Combined Data'!BE49</f>
        <v/>
      </c>
      <c r="BF49" s="2" t="str">
        <f>'All Combined Data'!BF49</f>
        <v/>
      </c>
      <c r="BG49" s="2" t="str">
        <f>'All Combined Data'!BG49</f>
        <v/>
      </c>
      <c r="BH49" s="2" t="str">
        <f>'All Combined Data'!BH49</f>
        <v/>
      </c>
      <c r="BI49" s="2" t="str">
        <f>'All Combined Data'!BI49</f>
        <v/>
      </c>
      <c r="BJ49" s="2" t="str">
        <f>'All Combined Data'!BJ49</f>
        <v/>
      </c>
      <c r="BK49" s="2">
        <f>Combined_data[[#This Row],[Quantity]]*Combined_data[[#This Row],[UnitPrice]]</f>
        <v>98132</v>
      </c>
      <c r="BL49" s="2">
        <f>Combined_data[[#This Row],[TotalAmount]]*(100-Combined_data[[#This Row],[DiscountApplied]])/100</f>
        <v>218343.7</v>
      </c>
      <c r="BM49" s="2">
        <f>Combined_data[[#This Row],[Revenue]]-Combined_data[[#This Row],[Final Amount]]</f>
        <v>-120211.70000000001</v>
      </c>
    </row>
    <row r="50" spans="1:65" x14ac:dyDescent="0.3">
      <c r="A50" s="2" t="str">
        <f>'All Combined Data'!A50</f>
        <v>O1049</v>
      </c>
      <c r="B50" s="2" t="str">
        <f>'All Combined Data'!B50</f>
        <v>C081</v>
      </c>
      <c r="C50" s="2" t="str">
        <f>'All Combined Data'!C50</f>
        <v>P187</v>
      </c>
      <c r="D50" s="2">
        <f>'All Combined Data'!D50</f>
        <v>45594</v>
      </c>
      <c r="E50" s="2">
        <f>'All Combined Data'!E50</f>
        <v>4</v>
      </c>
      <c r="F50" s="2">
        <f>'All Combined Data'!F50</f>
        <v>52931</v>
      </c>
      <c r="G50" s="2">
        <f>'All Combined Data'!G50</f>
        <v>264655</v>
      </c>
      <c r="H50" s="2">
        <f>'All Combined Data'!H50</f>
        <v>28</v>
      </c>
      <c r="I50" s="2" t="str">
        <f>'All Combined Data'!I50</f>
        <v>Net Banking</v>
      </c>
      <c r="J50" s="2" t="str">
        <f>'All Combined Data'!J50</f>
        <v>Delivered</v>
      </c>
      <c r="K50" s="2">
        <f>'All Combined Data'!K50</f>
        <v>45856</v>
      </c>
      <c r="L50" s="2" t="str">
        <f>'All Combined Data'!L50</f>
        <v>No</v>
      </c>
      <c r="M50" s="2">
        <f>'All Combined Data'!M50</f>
        <v>482</v>
      </c>
      <c r="N50" s="2" t="str">
        <f>'All Combined Data'!N50</f>
        <v>No</v>
      </c>
      <c r="O50" s="2" t="str">
        <f>'All Combined Data'!O50</f>
        <v>No</v>
      </c>
      <c r="P50" s="2" t="str">
        <f>'All Combined Data'!P50</f>
        <v>C081</v>
      </c>
      <c r="Q50" s="2" t="str">
        <f>'All Combined Data'!Q50</f>
        <v>Upkaar Kaul</v>
      </c>
      <c r="R50" s="2" t="str">
        <f>'All Combined Data'!R50</f>
        <v>chaudhryodika@example.com</v>
      </c>
      <c r="S50" s="2">
        <f>'All Combined Data'!S50</f>
        <v>7120826773</v>
      </c>
      <c r="T50" s="2" t="str">
        <f>'All Combined Data'!T50</f>
        <v>Delhi</v>
      </c>
      <c r="U50" s="2" t="str">
        <f>'All Combined Data'!U50</f>
        <v>Delhi</v>
      </c>
      <c r="V50" s="2">
        <f>'All Combined Data'!V50</f>
        <v>540193</v>
      </c>
      <c r="W50" s="2" t="str">
        <f>'All Combined Data'!W50</f>
        <v>Female</v>
      </c>
      <c r="X50" s="2">
        <f>'All Combined Data'!X50</f>
        <v>35049</v>
      </c>
      <c r="Y50" s="2">
        <f>'All Combined Data'!Y50</f>
        <v>44143</v>
      </c>
      <c r="Z50" s="2" t="str">
        <f>'All Combined Data'!Z50</f>
        <v>Fashion</v>
      </c>
      <c r="AA50" s="2">
        <f>'All Combined Data'!AA50</f>
        <v>6724</v>
      </c>
      <c r="AB50" s="2" t="str">
        <f>'All Combined Data'!AB50</f>
        <v>Single</v>
      </c>
      <c r="AC50" s="2" t="str">
        <f>'All Combined Data'!AC50</f>
        <v>Business</v>
      </c>
      <c r="AD50" s="2">
        <f>'All Combined Data'!AD50</f>
        <v>467654</v>
      </c>
      <c r="AE50" s="2" t="str">
        <f>'All Combined Data'!AE50</f>
        <v>P187</v>
      </c>
      <c r="AF50" s="2" t="str">
        <f>'All Combined Data'!AF50</f>
        <v>Commodi Phone</v>
      </c>
      <c r="AG50" s="2" t="str">
        <f>'All Combined Data'!AG50</f>
        <v>Electronics</v>
      </c>
      <c r="AH50" s="2" t="str">
        <f>'All Combined Data'!AH50</f>
        <v>Android</v>
      </c>
      <c r="AI50" s="2" t="str">
        <f>'All Combined Data'!AI50</f>
        <v>Dey Inc</v>
      </c>
      <c r="AJ50" s="2">
        <f>'All Combined Data'!AJ50</f>
        <v>52931</v>
      </c>
      <c r="AK50" s="2">
        <f>'All Combined Data'!AK50</f>
        <v>28</v>
      </c>
      <c r="AL50" s="2">
        <f>'All Combined Data'!AL50</f>
        <v>450</v>
      </c>
      <c r="AM50" s="2">
        <f>'All Combined Data'!AM50</f>
        <v>36</v>
      </c>
      <c r="AN50" s="2" t="str">
        <f>'All Combined Data'!AN50</f>
        <v>Vietnam</v>
      </c>
      <c r="AO50" s="2" t="str">
        <f>'All Combined Data'!AO50</f>
        <v>Yes</v>
      </c>
      <c r="AP50" s="2">
        <f>'All Combined Data'!AP50</f>
        <v>3.7</v>
      </c>
      <c r="AQ50" s="2">
        <f>'All Combined Data'!AQ50</f>
        <v>45674</v>
      </c>
      <c r="AR50" s="2" t="str">
        <f>'All Combined Data'!AR50</f>
        <v>No</v>
      </c>
      <c r="AS50" s="2">
        <f>'All Combined Data'!AS50</f>
        <v>7019</v>
      </c>
      <c r="AT50" s="2">
        <f>'All Combined Data'!AT50</f>
        <v>60</v>
      </c>
      <c r="AU50" s="2">
        <f>'All Combined Data'!AU50</f>
        <v>60</v>
      </c>
      <c r="AV50" s="2" t="str">
        <f>'All Combined Data'!AV50</f>
        <v>S060</v>
      </c>
      <c r="AW50" s="2" t="str">
        <f>'All Combined Data'!AW50</f>
        <v>Prakash, Gulati and Sabharwal Mart</v>
      </c>
      <c r="AX50" s="2" t="str">
        <f>'All Combined Data'!AX50</f>
        <v>Jaipur</v>
      </c>
      <c r="AY50" s="2" t="str">
        <f>'All Combined Data'!AY50</f>
        <v>Rajasthan</v>
      </c>
      <c r="AZ50" s="2">
        <f>'All Combined Data'!AZ50</f>
        <v>632663</v>
      </c>
      <c r="BA50" s="2" t="str">
        <f>'All Combined Data'!BA50</f>
        <v>Fariq Sami</v>
      </c>
      <c r="BB50" s="2">
        <f>'All Combined Data'!BB50</f>
        <v>2011</v>
      </c>
      <c r="BC50" s="2">
        <f>'All Combined Data'!BC50</f>
        <v>92</v>
      </c>
      <c r="BD50" s="2">
        <f>'All Combined Data'!BD50</f>
        <v>3753</v>
      </c>
      <c r="BE50" s="2">
        <f>'All Combined Data'!BE50</f>
        <v>4.2</v>
      </c>
      <c r="BF50" s="2" t="str">
        <f>'All Combined Data'!BF50</f>
        <v>No</v>
      </c>
      <c r="BG50" s="2">
        <f>'All Combined Data'!BG50</f>
        <v>1114</v>
      </c>
      <c r="BH50" s="2" t="str">
        <f>'All Combined Data'!BH50</f>
        <v>Retail</v>
      </c>
      <c r="BI50" s="2">
        <f>'All Combined Data'!BI50</f>
        <v>3894484631</v>
      </c>
      <c r="BJ50" s="2" t="str">
        <f>'All Combined Data'!BJ50</f>
        <v>labanmann@shah.info</v>
      </c>
      <c r="BK50" s="2">
        <f>Combined_data[[#This Row],[Quantity]]*Combined_data[[#This Row],[UnitPrice]]</f>
        <v>211724</v>
      </c>
      <c r="BL50" s="2">
        <f>Combined_data[[#This Row],[TotalAmount]]*(100-Combined_data[[#This Row],[DiscountApplied]])/100</f>
        <v>190551.6</v>
      </c>
      <c r="BM50" s="2">
        <f>Combined_data[[#This Row],[Revenue]]-Combined_data[[#This Row],[Final Amount]]</f>
        <v>21172.399999999994</v>
      </c>
    </row>
    <row r="51" spans="1:65" x14ac:dyDescent="0.3">
      <c r="A51" s="2" t="str">
        <f>'All Combined Data'!A51</f>
        <v>O1050</v>
      </c>
      <c r="B51" s="2" t="str">
        <f>'All Combined Data'!B51</f>
        <v>C090</v>
      </c>
      <c r="C51" s="2" t="str">
        <f>'All Combined Data'!C51</f>
        <v>P154</v>
      </c>
      <c r="D51" s="2">
        <f>'All Combined Data'!D51</f>
        <v>45710</v>
      </c>
      <c r="E51" s="2">
        <f>'All Combined Data'!E51</f>
        <v>4</v>
      </c>
      <c r="F51" s="2">
        <f>'All Combined Data'!F51</f>
        <v>74895</v>
      </c>
      <c r="G51" s="2">
        <f>'All Combined Data'!G51</f>
        <v>149790</v>
      </c>
      <c r="H51" s="2">
        <f>'All Combined Data'!H51</f>
        <v>24</v>
      </c>
      <c r="I51" s="2" t="str">
        <f>'All Combined Data'!I51</f>
        <v>UPI</v>
      </c>
      <c r="J51" s="2" t="str">
        <f>'All Combined Data'!J51</f>
        <v>Cancelled</v>
      </c>
      <c r="K51" s="2">
        <f>'All Combined Data'!K51</f>
        <v>45864</v>
      </c>
      <c r="L51" s="2" t="str">
        <f>'All Combined Data'!L51</f>
        <v>Yes</v>
      </c>
      <c r="M51" s="2">
        <f>'All Combined Data'!M51</f>
        <v>386</v>
      </c>
      <c r="N51" s="2" t="str">
        <f>'All Combined Data'!N51</f>
        <v>No</v>
      </c>
      <c r="O51" s="2" t="str">
        <f>'All Combined Data'!O51</f>
        <v>Yes</v>
      </c>
      <c r="P51" s="2" t="str">
        <f>'All Combined Data'!P51</f>
        <v>C090</v>
      </c>
      <c r="Q51" s="2" t="str">
        <f>'All Combined Data'!Q51</f>
        <v>Champak Padmanabhan</v>
      </c>
      <c r="R51" s="2" t="str">
        <f>'All Combined Data'!R51</f>
        <v>uvohra@example.net</v>
      </c>
      <c r="S51" s="2">
        <f>'All Combined Data'!S51</f>
        <v>6246287334</v>
      </c>
      <c r="T51" s="2" t="str">
        <f>'All Combined Data'!T51</f>
        <v>Jaipur</v>
      </c>
      <c r="U51" s="2" t="str">
        <f>'All Combined Data'!U51</f>
        <v>Rajasthan</v>
      </c>
      <c r="V51" s="2">
        <f>'All Combined Data'!V51</f>
        <v>708668</v>
      </c>
      <c r="W51" s="2" t="str">
        <f>'All Combined Data'!W51</f>
        <v>Female</v>
      </c>
      <c r="X51" s="2">
        <f>'All Combined Data'!X51</f>
        <v>34921</v>
      </c>
      <c r="Y51" s="2">
        <f>'All Combined Data'!Y51</f>
        <v>44444</v>
      </c>
      <c r="Z51" s="2" t="str">
        <f>'All Combined Data'!Z51</f>
        <v>Home Appliance</v>
      </c>
      <c r="AA51" s="2">
        <f>'All Combined Data'!AA51</f>
        <v>1345</v>
      </c>
      <c r="AB51" s="2" t="str">
        <f>'All Combined Data'!AB51</f>
        <v>Single</v>
      </c>
      <c r="AC51" s="2" t="str">
        <f>'All Combined Data'!AC51</f>
        <v>Engineer</v>
      </c>
      <c r="AD51" s="2">
        <f>'All Combined Data'!AD51</f>
        <v>1662119</v>
      </c>
      <c r="AE51" s="2" t="str">
        <f>'All Combined Data'!AE51</f>
        <v>P154</v>
      </c>
      <c r="AF51" s="2" t="str">
        <f>'All Combined Data'!AF51</f>
        <v>Nisi Laptop</v>
      </c>
      <c r="AG51" s="2" t="str">
        <f>'All Combined Data'!AG51</f>
        <v>Fashion</v>
      </c>
      <c r="AH51" s="2" t="str">
        <f>'All Combined Data'!AH51</f>
        <v>Cotton</v>
      </c>
      <c r="AI51" s="2" t="str">
        <f>'All Combined Data'!AI51</f>
        <v>Kota LLC</v>
      </c>
      <c r="AJ51" s="2">
        <f>'All Combined Data'!AJ51</f>
        <v>74895</v>
      </c>
      <c r="AK51" s="2">
        <f>'All Combined Data'!AK51</f>
        <v>24</v>
      </c>
      <c r="AL51" s="2">
        <f>'All Combined Data'!AL51</f>
        <v>86</v>
      </c>
      <c r="AM51" s="2">
        <f>'All Combined Data'!AM51</f>
        <v>6</v>
      </c>
      <c r="AN51" s="2" t="str">
        <f>'All Combined Data'!AN51</f>
        <v>China</v>
      </c>
      <c r="AO51" s="2" t="str">
        <f>'All Combined Data'!AO51</f>
        <v>Yes</v>
      </c>
      <c r="AP51" s="2">
        <f>'All Combined Data'!AP51</f>
        <v>4.4000000000000004</v>
      </c>
      <c r="AQ51" s="2">
        <f>'All Combined Data'!AQ51</f>
        <v>44809</v>
      </c>
      <c r="AR51" s="2" t="str">
        <f>'All Combined Data'!AR51</f>
        <v>Yes</v>
      </c>
      <c r="AS51" s="2">
        <f>'All Combined Data'!AS51</f>
        <v>2337</v>
      </c>
      <c r="AT51" s="2">
        <f>'All Combined Data'!AT51</f>
        <v>32</v>
      </c>
      <c r="AU51" s="2">
        <f>'All Combined Data'!AU51</f>
        <v>32</v>
      </c>
      <c r="AV51" s="2" t="str">
        <f>'All Combined Data'!AV51</f>
        <v>S032</v>
      </c>
      <c r="AW51" s="2" t="str">
        <f>'All Combined Data'!AW51</f>
        <v>Mangat Ltd Mart</v>
      </c>
      <c r="AX51" s="2" t="str">
        <f>'All Combined Data'!AX51</f>
        <v>Jaipur</v>
      </c>
      <c r="AY51" s="2" t="str">
        <f>'All Combined Data'!AY51</f>
        <v>Rajasthan</v>
      </c>
      <c r="AZ51" s="2">
        <f>'All Combined Data'!AZ51</f>
        <v>204380</v>
      </c>
      <c r="BA51" s="2" t="str">
        <f>'All Combined Data'!BA51</f>
        <v>Sneha Chaudry</v>
      </c>
      <c r="BB51" s="2">
        <f>'All Combined Data'!BB51</f>
        <v>2002</v>
      </c>
      <c r="BC51" s="2">
        <f>'All Combined Data'!BC51</f>
        <v>86</v>
      </c>
      <c r="BD51" s="2">
        <f>'All Combined Data'!BD51</f>
        <v>18582</v>
      </c>
      <c r="BE51" s="2">
        <f>'All Combined Data'!BE51</f>
        <v>4.0999999999999996</v>
      </c>
      <c r="BF51" s="2" t="str">
        <f>'All Combined Data'!BF51</f>
        <v>Yes</v>
      </c>
      <c r="BG51" s="2">
        <f>'All Combined Data'!BG51</f>
        <v>2773</v>
      </c>
      <c r="BH51" s="2" t="str">
        <f>'All Combined Data'!BH51</f>
        <v>Retail</v>
      </c>
      <c r="BI51" s="2">
        <f>'All Combined Data'!BI51</f>
        <v>8386384066</v>
      </c>
      <c r="BJ51" s="2" t="str">
        <f>'All Combined Data'!BJ51</f>
        <v>jmunshi@arya.com</v>
      </c>
      <c r="BK51" s="2">
        <f>Combined_data[[#This Row],[Quantity]]*Combined_data[[#This Row],[UnitPrice]]</f>
        <v>299580</v>
      </c>
      <c r="BL51" s="2">
        <f>Combined_data[[#This Row],[TotalAmount]]*(100-Combined_data[[#This Row],[DiscountApplied]])/100</f>
        <v>113840.4</v>
      </c>
      <c r="BM51" s="2">
        <f>Combined_data[[#This Row],[Revenue]]-Combined_data[[#This Row],[Final Amount]]</f>
        <v>185739.6</v>
      </c>
    </row>
    <row r="52" spans="1:65" x14ac:dyDescent="0.3">
      <c r="A52" s="2" t="str">
        <f>'All Combined Data'!A52</f>
        <v>O1051</v>
      </c>
      <c r="B52" s="2" t="str">
        <f>'All Combined Data'!B52</f>
        <v>C029</v>
      </c>
      <c r="C52" s="2" t="str">
        <f>'All Combined Data'!C52</f>
        <v>P139</v>
      </c>
      <c r="D52" s="2">
        <f>'All Combined Data'!D52</f>
        <v>45535</v>
      </c>
      <c r="E52" s="2">
        <f>'All Combined Data'!E52</f>
        <v>2</v>
      </c>
      <c r="F52" s="2">
        <f>'All Combined Data'!F52</f>
        <v>49066</v>
      </c>
      <c r="G52" s="2">
        <f>'All Combined Data'!G52</f>
        <v>196264</v>
      </c>
      <c r="H52" s="2">
        <f>'All Combined Data'!H52</f>
        <v>11</v>
      </c>
      <c r="I52" s="2" t="str">
        <f>'All Combined Data'!I52</f>
        <v>Credit Card</v>
      </c>
      <c r="J52" s="2" t="str">
        <f>'All Combined Data'!J52</f>
        <v>Cancelled</v>
      </c>
      <c r="K52" s="2">
        <f>'All Combined Data'!K52</f>
        <v>45867</v>
      </c>
      <c r="L52" s="2" t="str">
        <f>'All Combined Data'!L52</f>
        <v>No</v>
      </c>
      <c r="M52" s="2">
        <f>'All Combined Data'!M52</f>
        <v>285</v>
      </c>
      <c r="N52" s="2" t="str">
        <f>'All Combined Data'!N52</f>
        <v>Yes</v>
      </c>
      <c r="O52" s="2" t="str">
        <f>'All Combined Data'!O52</f>
        <v>No</v>
      </c>
      <c r="P52" s="2" t="str">
        <f>'All Combined Data'!P52</f>
        <v>C029</v>
      </c>
      <c r="Q52" s="2" t="str">
        <f>'All Combined Data'!Q52</f>
        <v>Anusha Bath</v>
      </c>
      <c r="R52" s="2" t="str">
        <f>'All Combined Data'!R52</f>
        <v>masterjonathan@example.net</v>
      </c>
      <c r="S52" s="2">
        <f>'All Combined Data'!S52</f>
        <v>1094777520</v>
      </c>
      <c r="T52" s="2" t="str">
        <f>'All Combined Data'!T52</f>
        <v>Ahmedabad</v>
      </c>
      <c r="U52" s="2" t="str">
        <f>'All Combined Data'!U52</f>
        <v>Gujarat</v>
      </c>
      <c r="V52" s="2">
        <f>'All Combined Data'!V52</f>
        <v>711671</v>
      </c>
      <c r="W52" s="2" t="str">
        <f>'All Combined Data'!W52</f>
        <v>Male</v>
      </c>
      <c r="X52" s="2">
        <f>'All Combined Data'!X52</f>
        <v>36089</v>
      </c>
      <c r="Y52" s="2">
        <f>'All Combined Data'!Y52</f>
        <v>44194</v>
      </c>
      <c r="Z52" s="2" t="str">
        <f>'All Combined Data'!Z52</f>
        <v>Grocery</v>
      </c>
      <c r="AA52" s="2">
        <f>'All Combined Data'!AA52</f>
        <v>6769</v>
      </c>
      <c r="AB52" s="2" t="str">
        <f>'All Combined Data'!AB52</f>
        <v>Single</v>
      </c>
      <c r="AC52" s="2" t="str">
        <f>'All Combined Data'!AC52</f>
        <v>Engineer</v>
      </c>
      <c r="AD52" s="2">
        <f>'All Combined Data'!AD52</f>
        <v>403278</v>
      </c>
      <c r="AE52" s="2" t="str">
        <f>'All Combined Data'!AE52</f>
        <v>P139</v>
      </c>
      <c r="AF52" s="2" t="str">
        <f>'All Combined Data'!AF52</f>
        <v>Officia TV</v>
      </c>
      <c r="AG52" s="2" t="str">
        <f>'All Combined Data'!AG52</f>
        <v>Fashion</v>
      </c>
      <c r="AH52" s="2" t="str">
        <f>'All Combined Data'!AH52</f>
        <v>Notebook</v>
      </c>
      <c r="AI52" s="2" t="str">
        <f>'All Combined Data'!AI52</f>
        <v>Gera, Mishra and Chad</v>
      </c>
      <c r="AJ52" s="2">
        <f>'All Combined Data'!AJ52</f>
        <v>49066</v>
      </c>
      <c r="AK52" s="2">
        <f>'All Combined Data'!AK52</f>
        <v>11</v>
      </c>
      <c r="AL52" s="2">
        <f>'All Combined Data'!AL52</f>
        <v>454</v>
      </c>
      <c r="AM52" s="2">
        <f>'All Combined Data'!AM52</f>
        <v>36</v>
      </c>
      <c r="AN52" s="2" t="str">
        <f>'All Combined Data'!AN52</f>
        <v>China</v>
      </c>
      <c r="AO52" s="2" t="str">
        <f>'All Combined Data'!AO52</f>
        <v>No</v>
      </c>
      <c r="AP52" s="2">
        <f>'All Combined Data'!AP52</f>
        <v>2.7</v>
      </c>
      <c r="AQ52" s="2">
        <f>'All Combined Data'!AQ52</f>
        <v>45803</v>
      </c>
      <c r="AR52" s="2" t="str">
        <f>'All Combined Data'!AR52</f>
        <v>No</v>
      </c>
      <c r="AS52" s="2">
        <f>'All Combined Data'!AS52</f>
        <v>9921</v>
      </c>
      <c r="AT52" s="2">
        <f>'All Combined Data'!AT52</f>
        <v>191</v>
      </c>
      <c r="AU52" s="2">
        <f>'All Combined Data'!AU52</f>
        <v>191</v>
      </c>
      <c r="AV52" s="2" t="str">
        <f>'All Combined Data'!AV52</f>
        <v/>
      </c>
      <c r="AW52" s="2" t="str">
        <f>'All Combined Data'!AW52</f>
        <v/>
      </c>
      <c r="AX52" s="2" t="str">
        <f>'All Combined Data'!AX52</f>
        <v/>
      </c>
      <c r="AY52" s="2" t="str">
        <f>'All Combined Data'!AY52</f>
        <v/>
      </c>
      <c r="AZ52" s="2" t="str">
        <f>'All Combined Data'!AZ52</f>
        <v/>
      </c>
      <c r="BA52" s="2" t="str">
        <f>'All Combined Data'!BA52</f>
        <v/>
      </c>
      <c r="BB52" s="2" t="str">
        <f>'All Combined Data'!BB52</f>
        <v/>
      </c>
      <c r="BC52" s="2" t="str">
        <f>'All Combined Data'!BC52</f>
        <v/>
      </c>
      <c r="BD52" s="2" t="str">
        <f>'All Combined Data'!BD52</f>
        <v/>
      </c>
      <c r="BE52" s="2" t="str">
        <f>'All Combined Data'!BE52</f>
        <v/>
      </c>
      <c r="BF52" s="2" t="str">
        <f>'All Combined Data'!BF52</f>
        <v/>
      </c>
      <c r="BG52" s="2" t="str">
        <f>'All Combined Data'!BG52</f>
        <v/>
      </c>
      <c r="BH52" s="2" t="str">
        <f>'All Combined Data'!BH52</f>
        <v/>
      </c>
      <c r="BI52" s="2" t="str">
        <f>'All Combined Data'!BI52</f>
        <v/>
      </c>
      <c r="BJ52" s="2" t="str">
        <f>'All Combined Data'!BJ52</f>
        <v/>
      </c>
      <c r="BK52" s="2">
        <f>Combined_data[[#This Row],[Quantity]]*Combined_data[[#This Row],[UnitPrice]]</f>
        <v>98132</v>
      </c>
      <c r="BL52" s="2">
        <f>Combined_data[[#This Row],[TotalAmount]]*(100-Combined_data[[#This Row],[DiscountApplied]])/100</f>
        <v>174674.96</v>
      </c>
      <c r="BM52" s="2">
        <f>Combined_data[[#This Row],[Revenue]]-Combined_data[[#This Row],[Final Amount]]</f>
        <v>-76542.959999999992</v>
      </c>
    </row>
    <row r="53" spans="1:65" x14ac:dyDescent="0.3">
      <c r="A53" s="2" t="str">
        <f>'All Combined Data'!A53</f>
        <v>O1052</v>
      </c>
      <c r="B53" s="2" t="str">
        <f>'All Combined Data'!B53</f>
        <v>C032</v>
      </c>
      <c r="C53" s="2" t="str">
        <f>'All Combined Data'!C53</f>
        <v>P133</v>
      </c>
      <c r="D53" s="2">
        <f>'All Combined Data'!D53</f>
        <v>45750</v>
      </c>
      <c r="E53" s="2">
        <f>'All Combined Data'!E53</f>
        <v>2</v>
      </c>
      <c r="F53" s="2">
        <f>'All Combined Data'!F53</f>
        <v>12313</v>
      </c>
      <c r="G53" s="2">
        <f>'All Combined Data'!G53</f>
        <v>36939</v>
      </c>
      <c r="H53" s="2">
        <f>'All Combined Data'!H53</f>
        <v>14</v>
      </c>
      <c r="I53" s="2" t="str">
        <f>'All Combined Data'!I53</f>
        <v>Credit Card</v>
      </c>
      <c r="J53" s="2" t="str">
        <f>'All Combined Data'!J53</f>
        <v>Cancelled</v>
      </c>
      <c r="K53" s="2">
        <f>'All Combined Data'!K53</f>
        <v>45856</v>
      </c>
      <c r="L53" s="2" t="str">
        <f>'All Combined Data'!L53</f>
        <v>No</v>
      </c>
      <c r="M53" s="2">
        <f>'All Combined Data'!M53</f>
        <v>47</v>
      </c>
      <c r="N53" s="2" t="str">
        <f>'All Combined Data'!N53</f>
        <v>Yes</v>
      </c>
      <c r="O53" s="2" t="str">
        <f>'All Combined Data'!O53</f>
        <v>Yes</v>
      </c>
      <c r="P53" s="2" t="str">
        <f>'All Combined Data'!P53</f>
        <v>C032</v>
      </c>
      <c r="Q53" s="2" t="str">
        <f>'All Combined Data'!Q53</f>
        <v>Amaira Dhar</v>
      </c>
      <c r="R53" s="2" t="str">
        <f>'All Combined Data'!R53</f>
        <v>bhasinnoah@example.com</v>
      </c>
      <c r="S53" s="2">
        <f>'All Combined Data'!S53</f>
        <v>9471746488</v>
      </c>
      <c r="T53" s="2" t="str">
        <f>'All Combined Data'!T53</f>
        <v>Hyderabad</v>
      </c>
      <c r="U53" s="2" t="str">
        <f>'All Combined Data'!U53</f>
        <v>Telangana</v>
      </c>
      <c r="V53" s="2">
        <f>'All Combined Data'!V53</f>
        <v>719065</v>
      </c>
      <c r="W53" s="2" t="str">
        <f>'All Combined Data'!W53</f>
        <v>Female</v>
      </c>
      <c r="X53" s="2">
        <f>'All Combined Data'!X53</f>
        <v>36753</v>
      </c>
      <c r="Y53" s="2">
        <f>'All Combined Data'!Y53</f>
        <v>44805</v>
      </c>
      <c r="Z53" s="2" t="str">
        <f>'All Combined Data'!Z53</f>
        <v>Home Appliance</v>
      </c>
      <c r="AA53" s="2">
        <f>'All Combined Data'!AA53</f>
        <v>7012</v>
      </c>
      <c r="AB53" s="2" t="str">
        <f>'All Combined Data'!AB53</f>
        <v>Single</v>
      </c>
      <c r="AC53" s="2" t="str">
        <f>'All Combined Data'!AC53</f>
        <v>Teacher</v>
      </c>
      <c r="AD53" s="2">
        <f>'All Combined Data'!AD53</f>
        <v>1170201</v>
      </c>
      <c r="AE53" s="2" t="str">
        <f>'All Combined Data'!AE53</f>
        <v>P133</v>
      </c>
      <c r="AF53" s="2" t="str">
        <f>'All Combined Data'!AF53</f>
        <v>Eius Laptop</v>
      </c>
      <c r="AG53" s="2" t="str">
        <f>'All Combined Data'!AG53</f>
        <v>Fashion</v>
      </c>
      <c r="AH53" s="2" t="str">
        <f>'All Combined Data'!AH53</f>
        <v>Smart</v>
      </c>
      <c r="AI53" s="2" t="str">
        <f>'All Combined Data'!AI53</f>
        <v>Sanghvi-Ramachandran</v>
      </c>
      <c r="AJ53" s="2">
        <f>'All Combined Data'!AJ53</f>
        <v>12313</v>
      </c>
      <c r="AK53" s="2">
        <f>'All Combined Data'!AK53</f>
        <v>14</v>
      </c>
      <c r="AL53" s="2">
        <f>'All Combined Data'!AL53</f>
        <v>334</v>
      </c>
      <c r="AM53" s="2">
        <f>'All Combined Data'!AM53</f>
        <v>36</v>
      </c>
      <c r="AN53" s="2" t="str">
        <f>'All Combined Data'!AN53</f>
        <v>China</v>
      </c>
      <c r="AO53" s="2" t="str">
        <f>'All Combined Data'!AO53</f>
        <v>Yes</v>
      </c>
      <c r="AP53" s="2">
        <f>'All Combined Data'!AP53</f>
        <v>2.8</v>
      </c>
      <c r="AQ53" s="2">
        <f>'All Combined Data'!AQ53</f>
        <v>44765</v>
      </c>
      <c r="AR53" s="2" t="str">
        <f>'All Combined Data'!AR53</f>
        <v>No</v>
      </c>
      <c r="AS53" s="2">
        <f>'All Combined Data'!AS53</f>
        <v>9698</v>
      </c>
      <c r="AT53" s="2">
        <f>'All Combined Data'!AT53</f>
        <v>190</v>
      </c>
      <c r="AU53" s="2">
        <f>'All Combined Data'!AU53</f>
        <v>190</v>
      </c>
      <c r="AV53" s="2" t="str">
        <f>'All Combined Data'!AV53</f>
        <v/>
      </c>
      <c r="AW53" s="2" t="str">
        <f>'All Combined Data'!AW53</f>
        <v/>
      </c>
      <c r="AX53" s="2" t="str">
        <f>'All Combined Data'!AX53</f>
        <v/>
      </c>
      <c r="AY53" s="2" t="str">
        <f>'All Combined Data'!AY53</f>
        <v/>
      </c>
      <c r="AZ53" s="2" t="str">
        <f>'All Combined Data'!AZ53</f>
        <v/>
      </c>
      <c r="BA53" s="2" t="str">
        <f>'All Combined Data'!BA53</f>
        <v/>
      </c>
      <c r="BB53" s="2" t="str">
        <f>'All Combined Data'!BB53</f>
        <v/>
      </c>
      <c r="BC53" s="2" t="str">
        <f>'All Combined Data'!BC53</f>
        <v/>
      </c>
      <c r="BD53" s="2" t="str">
        <f>'All Combined Data'!BD53</f>
        <v/>
      </c>
      <c r="BE53" s="2" t="str">
        <f>'All Combined Data'!BE53</f>
        <v/>
      </c>
      <c r="BF53" s="2" t="str">
        <f>'All Combined Data'!BF53</f>
        <v/>
      </c>
      <c r="BG53" s="2" t="str">
        <f>'All Combined Data'!BG53</f>
        <v/>
      </c>
      <c r="BH53" s="2" t="str">
        <f>'All Combined Data'!BH53</f>
        <v/>
      </c>
      <c r="BI53" s="2" t="str">
        <f>'All Combined Data'!BI53</f>
        <v/>
      </c>
      <c r="BJ53" s="2" t="str">
        <f>'All Combined Data'!BJ53</f>
        <v/>
      </c>
      <c r="BK53" s="2">
        <f>Combined_data[[#This Row],[Quantity]]*Combined_data[[#This Row],[UnitPrice]]</f>
        <v>24626</v>
      </c>
      <c r="BL53" s="2">
        <f>Combined_data[[#This Row],[TotalAmount]]*(100-Combined_data[[#This Row],[DiscountApplied]])/100</f>
        <v>31767.54</v>
      </c>
      <c r="BM53" s="2">
        <f>Combined_data[[#This Row],[Revenue]]-Combined_data[[#This Row],[Final Amount]]</f>
        <v>-7141.5400000000009</v>
      </c>
    </row>
    <row r="54" spans="1:65" x14ac:dyDescent="0.3">
      <c r="A54" s="2" t="str">
        <f>'All Combined Data'!A54</f>
        <v>O1053</v>
      </c>
      <c r="B54" s="2" t="str">
        <f>'All Combined Data'!B54</f>
        <v>C035</v>
      </c>
      <c r="C54" s="2" t="str">
        <f>'All Combined Data'!C54</f>
        <v>P149</v>
      </c>
      <c r="D54" s="2">
        <f>'All Combined Data'!D54</f>
        <v>45558</v>
      </c>
      <c r="E54" s="2">
        <f>'All Combined Data'!E54</f>
        <v>5</v>
      </c>
      <c r="F54" s="2">
        <f>'All Combined Data'!F54</f>
        <v>12719</v>
      </c>
      <c r="G54" s="2">
        <f>'All Combined Data'!G54</f>
        <v>63595</v>
      </c>
      <c r="H54" s="2">
        <f>'All Combined Data'!H54</f>
        <v>18</v>
      </c>
      <c r="I54" s="2" t="str">
        <f>'All Combined Data'!I54</f>
        <v>Credit Card</v>
      </c>
      <c r="J54" s="2" t="str">
        <f>'All Combined Data'!J54</f>
        <v>Delivered</v>
      </c>
      <c r="K54" s="2">
        <f>'All Combined Data'!K54</f>
        <v>45860</v>
      </c>
      <c r="L54" s="2" t="str">
        <f>'All Combined Data'!L54</f>
        <v>Yes</v>
      </c>
      <c r="M54" s="2">
        <f>'All Combined Data'!M54</f>
        <v>411</v>
      </c>
      <c r="N54" s="2" t="str">
        <f>'All Combined Data'!N54</f>
        <v>Yes</v>
      </c>
      <c r="O54" s="2" t="str">
        <f>'All Combined Data'!O54</f>
        <v>No</v>
      </c>
      <c r="P54" s="2" t="str">
        <f>'All Combined Data'!P54</f>
        <v>C035</v>
      </c>
      <c r="Q54" s="2" t="str">
        <f>'All Combined Data'!Q54</f>
        <v>Raksha Sundaram</v>
      </c>
      <c r="R54" s="2" t="str">
        <f>'All Combined Data'!R54</f>
        <v>balakrishnanwriddhish@example.net</v>
      </c>
      <c r="S54" s="2">
        <f>'All Combined Data'!S54</f>
        <v>914808613171</v>
      </c>
      <c r="T54" s="2" t="str">
        <f>'All Combined Data'!T54</f>
        <v>Ahmedabad</v>
      </c>
      <c r="U54" s="2" t="str">
        <f>'All Combined Data'!U54</f>
        <v>Gujarat</v>
      </c>
      <c r="V54" s="2">
        <f>'All Combined Data'!V54</f>
        <v>748467</v>
      </c>
      <c r="W54" s="2" t="str">
        <f>'All Combined Data'!W54</f>
        <v>Male</v>
      </c>
      <c r="X54" s="2">
        <f>'All Combined Data'!X54</f>
        <v>33485</v>
      </c>
      <c r="Y54" s="2">
        <f>'All Combined Data'!Y54</f>
        <v>44785</v>
      </c>
      <c r="Z54" s="2" t="str">
        <f>'All Combined Data'!Z54</f>
        <v>Grocery</v>
      </c>
      <c r="AA54" s="2">
        <f>'All Combined Data'!AA54</f>
        <v>1060</v>
      </c>
      <c r="AB54" s="2" t="str">
        <f>'All Combined Data'!AB54</f>
        <v>Single</v>
      </c>
      <c r="AC54" s="2" t="str">
        <f>'All Combined Data'!AC54</f>
        <v>Business</v>
      </c>
      <c r="AD54" s="2">
        <f>'All Combined Data'!AD54</f>
        <v>204520</v>
      </c>
      <c r="AE54" s="2" t="str">
        <f>'All Combined Data'!AE54</f>
        <v>P149</v>
      </c>
      <c r="AF54" s="2" t="str">
        <f>'All Combined Data'!AF54</f>
        <v>Doloremque TV</v>
      </c>
      <c r="AG54" s="2" t="str">
        <f>'All Combined Data'!AG54</f>
        <v>Electronics</v>
      </c>
      <c r="AH54" s="2" t="str">
        <f>'All Combined Data'!AH54</f>
        <v>LED</v>
      </c>
      <c r="AI54" s="2" t="str">
        <f>'All Combined Data'!AI54</f>
        <v>Balasubramanian and Sons</v>
      </c>
      <c r="AJ54" s="2">
        <f>'All Combined Data'!AJ54</f>
        <v>12719</v>
      </c>
      <c r="AK54" s="2">
        <f>'All Combined Data'!AK54</f>
        <v>18</v>
      </c>
      <c r="AL54" s="2">
        <f>'All Combined Data'!AL54</f>
        <v>98</v>
      </c>
      <c r="AM54" s="2">
        <f>'All Combined Data'!AM54</f>
        <v>24</v>
      </c>
      <c r="AN54" s="2" t="str">
        <f>'All Combined Data'!AN54</f>
        <v>China</v>
      </c>
      <c r="AO54" s="2" t="str">
        <f>'All Combined Data'!AO54</f>
        <v>Yes</v>
      </c>
      <c r="AP54" s="2">
        <f>'All Combined Data'!AP54</f>
        <v>4</v>
      </c>
      <c r="AQ54" s="2">
        <f>'All Combined Data'!AQ54</f>
        <v>45212</v>
      </c>
      <c r="AR54" s="2" t="str">
        <f>'All Combined Data'!AR54</f>
        <v>No</v>
      </c>
      <c r="AS54" s="2">
        <f>'All Combined Data'!AS54</f>
        <v>3003</v>
      </c>
      <c r="AT54" s="2">
        <f>'All Combined Data'!AT54</f>
        <v>162</v>
      </c>
      <c r="AU54" s="2">
        <f>'All Combined Data'!AU54</f>
        <v>162</v>
      </c>
      <c r="AV54" s="2" t="str">
        <f>'All Combined Data'!AV54</f>
        <v/>
      </c>
      <c r="AW54" s="2" t="str">
        <f>'All Combined Data'!AW54</f>
        <v/>
      </c>
      <c r="AX54" s="2" t="str">
        <f>'All Combined Data'!AX54</f>
        <v/>
      </c>
      <c r="AY54" s="2" t="str">
        <f>'All Combined Data'!AY54</f>
        <v/>
      </c>
      <c r="AZ54" s="2" t="str">
        <f>'All Combined Data'!AZ54</f>
        <v/>
      </c>
      <c r="BA54" s="2" t="str">
        <f>'All Combined Data'!BA54</f>
        <v/>
      </c>
      <c r="BB54" s="2" t="str">
        <f>'All Combined Data'!BB54</f>
        <v/>
      </c>
      <c r="BC54" s="2" t="str">
        <f>'All Combined Data'!BC54</f>
        <v/>
      </c>
      <c r="BD54" s="2" t="str">
        <f>'All Combined Data'!BD54</f>
        <v/>
      </c>
      <c r="BE54" s="2" t="str">
        <f>'All Combined Data'!BE54</f>
        <v/>
      </c>
      <c r="BF54" s="2" t="str">
        <f>'All Combined Data'!BF54</f>
        <v/>
      </c>
      <c r="BG54" s="2" t="str">
        <f>'All Combined Data'!BG54</f>
        <v/>
      </c>
      <c r="BH54" s="2" t="str">
        <f>'All Combined Data'!BH54</f>
        <v/>
      </c>
      <c r="BI54" s="2" t="str">
        <f>'All Combined Data'!BI54</f>
        <v/>
      </c>
      <c r="BJ54" s="2" t="str">
        <f>'All Combined Data'!BJ54</f>
        <v/>
      </c>
      <c r="BK54" s="2">
        <f>Combined_data[[#This Row],[Quantity]]*Combined_data[[#This Row],[UnitPrice]]</f>
        <v>63595</v>
      </c>
      <c r="BL54" s="2">
        <f>Combined_data[[#This Row],[TotalAmount]]*(100-Combined_data[[#This Row],[DiscountApplied]])/100</f>
        <v>52147.9</v>
      </c>
      <c r="BM54" s="2">
        <f>Combined_data[[#This Row],[Revenue]]-Combined_data[[#This Row],[Final Amount]]</f>
        <v>11447.099999999999</v>
      </c>
    </row>
    <row r="55" spans="1:65" x14ac:dyDescent="0.3">
      <c r="A55" s="2" t="str">
        <f>'All Combined Data'!A55</f>
        <v>O1054</v>
      </c>
      <c r="B55" s="2" t="str">
        <f>'All Combined Data'!B55</f>
        <v>C027</v>
      </c>
      <c r="C55" s="2" t="str">
        <f>'All Combined Data'!C55</f>
        <v>P143</v>
      </c>
      <c r="D55" s="2">
        <f>'All Combined Data'!D55</f>
        <v>45801</v>
      </c>
      <c r="E55" s="2">
        <f>'All Combined Data'!E55</f>
        <v>3</v>
      </c>
      <c r="F55" s="2">
        <f>'All Combined Data'!F55</f>
        <v>35282</v>
      </c>
      <c r="G55" s="2">
        <f>'All Combined Data'!G55</f>
        <v>35282</v>
      </c>
      <c r="H55" s="2">
        <f>'All Combined Data'!H55</f>
        <v>6</v>
      </c>
      <c r="I55" s="2" t="str">
        <f>'All Combined Data'!I55</f>
        <v>Debit Card</v>
      </c>
      <c r="J55" s="2" t="str">
        <f>'All Combined Data'!J55</f>
        <v>Shipped</v>
      </c>
      <c r="K55" s="2">
        <f>'All Combined Data'!K55</f>
        <v>45867</v>
      </c>
      <c r="L55" s="2" t="str">
        <f>'All Combined Data'!L55</f>
        <v>Yes</v>
      </c>
      <c r="M55" s="2">
        <f>'All Combined Data'!M55</f>
        <v>382</v>
      </c>
      <c r="N55" s="2" t="str">
        <f>'All Combined Data'!N55</f>
        <v>No</v>
      </c>
      <c r="O55" s="2" t="str">
        <f>'All Combined Data'!O55</f>
        <v>Yes</v>
      </c>
      <c r="P55" s="2" t="str">
        <f>'All Combined Data'!P55</f>
        <v>C027</v>
      </c>
      <c r="Q55" s="2" t="str">
        <f>'All Combined Data'!Q55</f>
        <v>Harini Mammen</v>
      </c>
      <c r="R55" s="2" t="str">
        <f>'All Combined Data'!R55</f>
        <v>advaith83@example.org</v>
      </c>
      <c r="S55" s="2">
        <f>'All Combined Data'!S55</f>
        <v>916783777014</v>
      </c>
      <c r="T55" s="2" t="str">
        <f>'All Combined Data'!T55</f>
        <v>Delhi</v>
      </c>
      <c r="U55" s="2" t="str">
        <f>'All Combined Data'!U55</f>
        <v>Delhi</v>
      </c>
      <c r="V55" s="2">
        <f>'All Combined Data'!V55</f>
        <v>634957</v>
      </c>
      <c r="W55" s="2" t="str">
        <f>'All Combined Data'!W55</f>
        <v>Male</v>
      </c>
      <c r="X55" s="2">
        <f>'All Combined Data'!X55</f>
        <v>35504</v>
      </c>
      <c r="Y55" s="2">
        <f>'All Combined Data'!Y55</f>
        <v>45677</v>
      </c>
      <c r="Z55" s="2" t="str">
        <f>'All Combined Data'!Z55</f>
        <v>Electronics</v>
      </c>
      <c r="AA55" s="2">
        <f>'All Combined Data'!AA55</f>
        <v>614</v>
      </c>
      <c r="AB55" s="2" t="str">
        <f>'All Combined Data'!AB55</f>
        <v>Married</v>
      </c>
      <c r="AC55" s="2" t="str">
        <f>'All Combined Data'!AC55</f>
        <v>Engineer</v>
      </c>
      <c r="AD55" s="2">
        <f>'All Combined Data'!AD55</f>
        <v>1278263</v>
      </c>
      <c r="AE55" s="2" t="str">
        <f>'All Combined Data'!AE55</f>
        <v>P143</v>
      </c>
      <c r="AF55" s="2" t="str">
        <f>'All Combined Data'!AF55</f>
        <v>Molestiae TV</v>
      </c>
      <c r="AG55" s="2" t="str">
        <f>'All Combined Data'!AG55</f>
        <v>Fashion</v>
      </c>
      <c r="AH55" s="2" t="str">
        <f>'All Combined Data'!AH55</f>
        <v>Smart</v>
      </c>
      <c r="AI55" s="2" t="str">
        <f>'All Combined Data'!AI55</f>
        <v>Grewal-Sur</v>
      </c>
      <c r="AJ55" s="2">
        <f>'All Combined Data'!AJ55</f>
        <v>35282</v>
      </c>
      <c r="AK55" s="2">
        <f>'All Combined Data'!AK55</f>
        <v>6</v>
      </c>
      <c r="AL55" s="2">
        <f>'All Combined Data'!AL55</f>
        <v>129</v>
      </c>
      <c r="AM55" s="2">
        <f>'All Combined Data'!AM55</f>
        <v>36</v>
      </c>
      <c r="AN55" s="2" t="str">
        <f>'All Combined Data'!AN55</f>
        <v>India</v>
      </c>
      <c r="AO55" s="2" t="str">
        <f>'All Combined Data'!AO55</f>
        <v>Yes</v>
      </c>
      <c r="AP55" s="2">
        <f>'All Combined Data'!AP55</f>
        <v>3.7</v>
      </c>
      <c r="AQ55" s="2">
        <f>'All Combined Data'!AQ55</f>
        <v>45746</v>
      </c>
      <c r="AR55" s="2" t="str">
        <f>'All Combined Data'!AR55</f>
        <v>No</v>
      </c>
      <c r="AS55" s="2">
        <f>'All Combined Data'!AS55</f>
        <v>9409</v>
      </c>
      <c r="AT55" s="2">
        <f>'All Combined Data'!AT55</f>
        <v>32</v>
      </c>
      <c r="AU55" s="2">
        <f>'All Combined Data'!AU55</f>
        <v>32</v>
      </c>
      <c r="AV55" s="2" t="str">
        <f>'All Combined Data'!AV55</f>
        <v>S032</v>
      </c>
      <c r="AW55" s="2" t="str">
        <f>'All Combined Data'!AW55</f>
        <v>Mangat Ltd Mart</v>
      </c>
      <c r="AX55" s="2" t="str">
        <f>'All Combined Data'!AX55</f>
        <v>Jaipur</v>
      </c>
      <c r="AY55" s="2" t="str">
        <f>'All Combined Data'!AY55</f>
        <v>Rajasthan</v>
      </c>
      <c r="AZ55" s="2">
        <f>'All Combined Data'!AZ55</f>
        <v>204380</v>
      </c>
      <c r="BA55" s="2" t="str">
        <f>'All Combined Data'!BA55</f>
        <v>Sneha Chaudry</v>
      </c>
      <c r="BB55" s="2">
        <f>'All Combined Data'!BB55</f>
        <v>2002</v>
      </c>
      <c r="BC55" s="2">
        <f>'All Combined Data'!BC55</f>
        <v>86</v>
      </c>
      <c r="BD55" s="2">
        <f>'All Combined Data'!BD55</f>
        <v>18582</v>
      </c>
      <c r="BE55" s="2">
        <f>'All Combined Data'!BE55</f>
        <v>4.0999999999999996</v>
      </c>
      <c r="BF55" s="2" t="str">
        <f>'All Combined Data'!BF55</f>
        <v>Yes</v>
      </c>
      <c r="BG55" s="2">
        <f>'All Combined Data'!BG55</f>
        <v>2773</v>
      </c>
      <c r="BH55" s="2" t="str">
        <f>'All Combined Data'!BH55</f>
        <v>Retail</v>
      </c>
      <c r="BI55" s="2">
        <f>'All Combined Data'!BI55</f>
        <v>8386384066</v>
      </c>
      <c r="BJ55" s="2" t="str">
        <f>'All Combined Data'!BJ55</f>
        <v>jmunshi@arya.com</v>
      </c>
      <c r="BK55" s="2">
        <f>Combined_data[[#This Row],[Quantity]]*Combined_data[[#This Row],[UnitPrice]]</f>
        <v>105846</v>
      </c>
      <c r="BL55" s="2">
        <f>Combined_data[[#This Row],[TotalAmount]]*(100-Combined_data[[#This Row],[DiscountApplied]])/100</f>
        <v>33165.08</v>
      </c>
      <c r="BM55" s="2">
        <f>Combined_data[[#This Row],[Revenue]]-Combined_data[[#This Row],[Final Amount]]</f>
        <v>72680.92</v>
      </c>
    </row>
    <row r="56" spans="1:65" x14ac:dyDescent="0.3">
      <c r="A56" s="2" t="str">
        <f>'All Combined Data'!A56</f>
        <v>O1055</v>
      </c>
      <c r="B56" s="2" t="str">
        <f>'All Combined Data'!B56</f>
        <v>C090</v>
      </c>
      <c r="C56" s="2" t="str">
        <f>'All Combined Data'!C56</f>
        <v>P178</v>
      </c>
      <c r="D56" s="2">
        <f>'All Combined Data'!D56</f>
        <v>45506</v>
      </c>
      <c r="E56" s="2">
        <f>'All Combined Data'!E56</f>
        <v>2</v>
      </c>
      <c r="F56" s="2">
        <f>'All Combined Data'!F56</f>
        <v>29930</v>
      </c>
      <c r="G56" s="2">
        <f>'All Combined Data'!G56</f>
        <v>119720</v>
      </c>
      <c r="H56" s="2">
        <f>'All Combined Data'!H56</f>
        <v>5</v>
      </c>
      <c r="I56" s="2" t="str">
        <f>'All Combined Data'!I56</f>
        <v>Debit Card</v>
      </c>
      <c r="J56" s="2" t="str">
        <f>'All Combined Data'!J56</f>
        <v>Pending</v>
      </c>
      <c r="K56" s="2">
        <f>'All Combined Data'!K56</f>
        <v>45864</v>
      </c>
      <c r="L56" s="2" t="str">
        <f>'All Combined Data'!L56</f>
        <v>No</v>
      </c>
      <c r="M56" s="2">
        <f>'All Combined Data'!M56</f>
        <v>194</v>
      </c>
      <c r="N56" s="2" t="str">
        <f>'All Combined Data'!N56</f>
        <v>No</v>
      </c>
      <c r="O56" s="2" t="str">
        <f>'All Combined Data'!O56</f>
        <v>No</v>
      </c>
      <c r="P56" s="2" t="str">
        <f>'All Combined Data'!P56</f>
        <v>C090</v>
      </c>
      <c r="Q56" s="2" t="str">
        <f>'All Combined Data'!Q56</f>
        <v>Champak Padmanabhan</v>
      </c>
      <c r="R56" s="2" t="str">
        <f>'All Combined Data'!R56</f>
        <v>uvohra@example.net</v>
      </c>
      <c r="S56" s="2">
        <f>'All Combined Data'!S56</f>
        <v>6246287334</v>
      </c>
      <c r="T56" s="2" t="str">
        <f>'All Combined Data'!T56</f>
        <v>Jaipur</v>
      </c>
      <c r="U56" s="2" t="str">
        <f>'All Combined Data'!U56</f>
        <v>Rajasthan</v>
      </c>
      <c r="V56" s="2">
        <f>'All Combined Data'!V56</f>
        <v>708668</v>
      </c>
      <c r="W56" s="2" t="str">
        <f>'All Combined Data'!W56</f>
        <v>Female</v>
      </c>
      <c r="X56" s="2">
        <f>'All Combined Data'!X56</f>
        <v>34921</v>
      </c>
      <c r="Y56" s="2">
        <f>'All Combined Data'!Y56</f>
        <v>44444</v>
      </c>
      <c r="Z56" s="2" t="str">
        <f>'All Combined Data'!Z56</f>
        <v>Home Appliance</v>
      </c>
      <c r="AA56" s="2">
        <f>'All Combined Data'!AA56</f>
        <v>1345</v>
      </c>
      <c r="AB56" s="2" t="str">
        <f>'All Combined Data'!AB56</f>
        <v>Single</v>
      </c>
      <c r="AC56" s="2" t="str">
        <f>'All Combined Data'!AC56</f>
        <v>Engineer</v>
      </c>
      <c r="AD56" s="2">
        <f>'All Combined Data'!AD56</f>
        <v>1662119</v>
      </c>
      <c r="AE56" s="2" t="str">
        <f>'All Combined Data'!AE56</f>
        <v>P178</v>
      </c>
      <c r="AF56" s="2" t="str">
        <f>'All Combined Data'!AF56</f>
        <v>Consequatur TV</v>
      </c>
      <c r="AG56" s="2" t="str">
        <f>'All Combined Data'!AG56</f>
        <v>Grocery</v>
      </c>
      <c r="AH56" s="2" t="str">
        <f>'All Combined Data'!AH56</f>
        <v>Cotton</v>
      </c>
      <c r="AI56" s="2" t="str">
        <f>'All Combined Data'!AI56</f>
        <v>Kala Group</v>
      </c>
      <c r="AJ56" s="2">
        <f>'All Combined Data'!AJ56</f>
        <v>29930</v>
      </c>
      <c r="AK56" s="2">
        <f>'All Combined Data'!AK56</f>
        <v>5</v>
      </c>
      <c r="AL56" s="2">
        <f>'All Combined Data'!AL56</f>
        <v>326</v>
      </c>
      <c r="AM56" s="2">
        <f>'All Combined Data'!AM56</f>
        <v>6</v>
      </c>
      <c r="AN56" s="2" t="str">
        <f>'All Combined Data'!AN56</f>
        <v>Vietnam</v>
      </c>
      <c r="AO56" s="2" t="str">
        <f>'All Combined Data'!AO56</f>
        <v>Yes</v>
      </c>
      <c r="AP56" s="2">
        <f>'All Combined Data'!AP56</f>
        <v>2.8</v>
      </c>
      <c r="AQ56" s="2">
        <f>'All Combined Data'!AQ56</f>
        <v>44880</v>
      </c>
      <c r="AR56" s="2" t="str">
        <f>'All Combined Data'!AR56</f>
        <v>No</v>
      </c>
      <c r="AS56" s="2">
        <f>'All Combined Data'!AS56</f>
        <v>8741</v>
      </c>
      <c r="AT56" s="2">
        <f>'All Combined Data'!AT56</f>
        <v>199</v>
      </c>
      <c r="AU56" s="2">
        <f>'All Combined Data'!AU56</f>
        <v>199</v>
      </c>
      <c r="AV56" s="2" t="str">
        <f>'All Combined Data'!AV56</f>
        <v/>
      </c>
      <c r="AW56" s="2" t="str">
        <f>'All Combined Data'!AW56</f>
        <v/>
      </c>
      <c r="AX56" s="2" t="str">
        <f>'All Combined Data'!AX56</f>
        <v/>
      </c>
      <c r="AY56" s="2" t="str">
        <f>'All Combined Data'!AY56</f>
        <v/>
      </c>
      <c r="AZ56" s="2" t="str">
        <f>'All Combined Data'!AZ56</f>
        <v/>
      </c>
      <c r="BA56" s="2" t="str">
        <f>'All Combined Data'!BA56</f>
        <v/>
      </c>
      <c r="BB56" s="2" t="str">
        <f>'All Combined Data'!BB56</f>
        <v/>
      </c>
      <c r="BC56" s="2" t="str">
        <f>'All Combined Data'!BC56</f>
        <v/>
      </c>
      <c r="BD56" s="2" t="str">
        <f>'All Combined Data'!BD56</f>
        <v/>
      </c>
      <c r="BE56" s="2" t="str">
        <f>'All Combined Data'!BE56</f>
        <v/>
      </c>
      <c r="BF56" s="2" t="str">
        <f>'All Combined Data'!BF56</f>
        <v/>
      </c>
      <c r="BG56" s="2" t="str">
        <f>'All Combined Data'!BG56</f>
        <v/>
      </c>
      <c r="BH56" s="2" t="str">
        <f>'All Combined Data'!BH56</f>
        <v/>
      </c>
      <c r="BI56" s="2" t="str">
        <f>'All Combined Data'!BI56</f>
        <v/>
      </c>
      <c r="BJ56" s="2" t="str">
        <f>'All Combined Data'!BJ56</f>
        <v/>
      </c>
      <c r="BK56" s="2">
        <f>Combined_data[[#This Row],[Quantity]]*Combined_data[[#This Row],[UnitPrice]]</f>
        <v>59860</v>
      </c>
      <c r="BL56" s="2">
        <f>Combined_data[[#This Row],[TotalAmount]]*(100-Combined_data[[#This Row],[DiscountApplied]])/100</f>
        <v>113734</v>
      </c>
      <c r="BM56" s="2">
        <f>Combined_data[[#This Row],[Revenue]]-Combined_data[[#This Row],[Final Amount]]</f>
        <v>-53874</v>
      </c>
    </row>
    <row r="57" spans="1:65" x14ac:dyDescent="0.3">
      <c r="A57" s="2" t="str">
        <f>'All Combined Data'!A57</f>
        <v>O1056</v>
      </c>
      <c r="B57" s="2" t="str">
        <f>'All Combined Data'!B57</f>
        <v>C040</v>
      </c>
      <c r="C57" s="2" t="str">
        <f>'All Combined Data'!C57</f>
        <v>P134</v>
      </c>
      <c r="D57" s="2">
        <f>'All Combined Data'!D57</f>
        <v>45515</v>
      </c>
      <c r="E57" s="2">
        <f>'All Combined Data'!E57</f>
        <v>3</v>
      </c>
      <c r="F57" s="2">
        <f>'All Combined Data'!F57</f>
        <v>63656</v>
      </c>
      <c r="G57" s="2">
        <f>'All Combined Data'!G57</f>
        <v>318280</v>
      </c>
      <c r="H57" s="2">
        <f>'All Combined Data'!H57</f>
        <v>30</v>
      </c>
      <c r="I57" s="2" t="str">
        <f>'All Combined Data'!I57</f>
        <v>Net Banking</v>
      </c>
      <c r="J57" s="2" t="str">
        <f>'All Combined Data'!J57</f>
        <v>Cancelled</v>
      </c>
      <c r="K57" s="2">
        <f>'All Combined Data'!K57</f>
        <v>45866</v>
      </c>
      <c r="L57" s="2" t="str">
        <f>'All Combined Data'!L57</f>
        <v>Yes</v>
      </c>
      <c r="M57" s="2">
        <f>'All Combined Data'!M57</f>
        <v>411</v>
      </c>
      <c r="N57" s="2" t="str">
        <f>'All Combined Data'!N57</f>
        <v>No</v>
      </c>
      <c r="O57" s="2" t="str">
        <f>'All Combined Data'!O57</f>
        <v>No</v>
      </c>
      <c r="P57" s="2" t="str">
        <f>'All Combined Data'!P57</f>
        <v>C040</v>
      </c>
      <c r="Q57" s="2" t="str">
        <f>'All Combined Data'!Q57</f>
        <v>Aadhya Andra</v>
      </c>
      <c r="R57" s="2" t="str">
        <f>'All Combined Data'!R57</f>
        <v>rmani@example.net</v>
      </c>
      <c r="S57" s="2">
        <f>'All Combined Data'!S57</f>
        <v>911759464743</v>
      </c>
      <c r="T57" s="2" t="str">
        <f>'All Combined Data'!T57</f>
        <v>Lucknow</v>
      </c>
      <c r="U57" s="2" t="str">
        <f>'All Combined Data'!U57</f>
        <v>Uttar Pradesh</v>
      </c>
      <c r="V57" s="2">
        <f>'All Combined Data'!V57</f>
        <v>713695</v>
      </c>
      <c r="W57" s="2" t="str">
        <f>'All Combined Data'!W57</f>
        <v>Male</v>
      </c>
      <c r="X57" s="2">
        <f>'All Combined Data'!X57</f>
        <v>36035</v>
      </c>
      <c r="Y57" s="2">
        <f>'All Combined Data'!Y57</f>
        <v>44947</v>
      </c>
      <c r="Z57" s="2" t="str">
        <f>'All Combined Data'!Z57</f>
        <v>Home Appliance</v>
      </c>
      <c r="AA57" s="2">
        <f>'All Combined Data'!AA57</f>
        <v>6715</v>
      </c>
      <c r="AB57" s="2" t="str">
        <f>'All Combined Data'!AB57</f>
        <v>Single</v>
      </c>
      <c r="AC57" s="2" t="str">
        <f>'All Combined Data'!AC57</f>
        <v>Student</v>
      </c>
      <c r="AD57" s="2">
        <f>'All Combined Data'!AD57</f>
        <v>716351</v>
      </c>
      <c r="AE57" s="2" t="str">
        <f>'All Combined Data'!AE57</f>
        <v>P134</v>
      </c>
      <c r="AF57" s="2" t="str">
        <f>'All Combined Data'!AF57</f>
        <v>Voluptatibus Shirt</v>
      </c>
      <c r="AG57" s="2" t="str">
        <f>'All Combined Data'!AG57</f>
        <v>Fashion</v>
      </c>
      <c r="AH57" s="2" t="str">
        <f>'All Combined Data'!AH57</f>
        <v>Cotton</v>
      </c>
      <c r="AI57" s="2" t="str">
        <f>'All Combined Data'!AI57</f>
        <v>Jha LLC</v>
      </c>
      <c r="AJ57" s="2">
        <f>'All Combined Data'!AJ57</f>
        <v>63656</v>
      </c>
      <c r="AK57" s="2">
        <f>'All Combined Data'!AK57</f>
        <v>30</v>
      </c>
      <c r="AL57" s="2">
        <f>'All Combined Data'!AL57</f>
        <v>302</v>
      </c>
      <c r="AM57" s="2">
        <f>'All Combined Data'!AM57</f>
        <v>24</v>
      </c>
      <c r="AN57" s="2" t="str">
        <f>'All Combined Data'!AN57</f>
        <v>India</v>
      </c>
      <c r="AO57" s="2" t="str">
        <f>'All Combined Data'!AO57</f>
        <v>No</v>
      </c>
      <c r="AP57" s="2">
        <f>'All Combined Data'!AP57</f>
        <v>4.9000000000000004</v>
      </c>
      <c r="AQ57" s="2">
        <f>'All Combined Data'!AQ57</f>
        <v>45852</v>
      </c>
      <c r="AR57" s="2" t="str">
        <f>'All Combined Data'!AR57</f>
        <v>Yes</v>
      </c>
      <c r="AS57" s="2">
        <f>'All Combined Data'!AS57</f>
        <v>4697</v>
      </c>
      <c r="AT57" s="2">
        <f>'All Combined Data'!AT57</f>
        <v>23</v>
      </c>
      <c r="AU57" s="2">
        <f>'All Combined Data'!AU57</f>
        <v>23</v>
      </c>
      <c r="AV57" s="2" t="str">
        <f>'All Combined Data'!AV57</f>
        <v>S023</v>
      </c>
      <c r="AW57" s="2" t="str">
        <f>'All Combined Data'!AW57</f>
        <v>Krishnan, Som and Dua Mart</v>
      </c>
      <c r="AX57" s="2" t="str">
        <f>'All Combined Data'!AX57</f>
        <v>Bangalore</v>
      </c>
      <c r="AY57" s="2" t="str">
        <f>'All Combined Data'!AY57</f>
        <v>Karnataka</v>
      </c>
      <c r="AZ57" s="2">
        <f>'All Combined Data'!AZ57</f>
        <v>46184</v>
      </c>
      <c r="BA57" s="2" t="str">
        <f>'All Combined Data'!BA57</f>
        <v>Omya Cheema</v>
      </c>
      <c r="BB57" s="2">
        <f>'All Combined Data'!BB57</f>
        <v>2002</v>
      </c>
      <c r="BC57" s="2">
        <f>'All Combined Data'!BC57</f>
        <v>72</v>
      </c>
      <c r="BD57" s="2">
        <f>'All Combined Data'!BD57</f>
        <v>19457</v>
      </c>
      <c r="BE57" s="2">
        <f>'All Combined Data'!BE57</f>
        <v>3</v>
      </c>
      <c r="BF57" s="2" t="str">
        <f>'All Combined Data'!BF57</f>
        <v>Yes</v>
      </c>
      <c r="BG57" s="2">
        <f>'All Combined Data'!BG57</f>
        <v>4105</v>
      </c>
      <c r="BH57" s="2" t="str">
        <f>'All Combined Data'!BH57</f>
        <v>Franchise</v>
      </c>
      <c r="BI57" s="2">
        <f>'All Combined Data'!BI57</f>
        <v>9141173934</v>
      </c>
      <c r="BJ57" s="2" t="str">
        <f>'All Combined Data'!BJ57</f>
        <v>ishitarout@dyal-baral.net</v>
      </c>
      <c r="BK57" s="2">
        <f>Combined_data[[#This Row],[Quantity]]*Combined_data[[#This Row],[UnitPrice]]</f>
        <v>190968</v>
      </c>
      <c r="BL57" s="2">
        <f>Combined_data[[#This Row],[TotalAmount]]*(100-Combined_data[[#This Row],[DiscountApplied]])/100</f>
        <v>222796</v>
      </c>
      <c r="BM57" s="2">
        <f>Combined_data[[#This Row],[Revenue]]-Combined_data[[#This Row],[Final Amount]]</f>
        <v>-31828</v>
      </c>
    </row>
    <row r="58" spans="1:65" x14ac:dyDescent="0.3">
      <c r="A58" s="2" t="str">
        <f>'All Combined Data'!A58</f>
        <v>O1057</v>
      </c>
      <c r="B58" s="2" t="str">
        <f>'All Combined Data'!B58</f>
        <v>C027</v>
      </c>
      <c r="C58" s="2" t="str">
        <f>'All Combined Data'!C58</f>
        <v>P148</v>
      </c>
      <c r="D58" s="2">
        <f>'All Combined Data'!D58</f>
        <v>45825</v>
      </c>
      <c r="E58" s="2">
        <f>'All Combined Data'!E58</f>
        <v>3</v>
      </c>
      <c r="F58" s="2">
        <f>'All Combined Data'!F58</f>
        <v>96131</v>
      </c>
      <c r="G58" s="2">
        <f>'All Combined Data'!G58</f>
        <v>384524</v>
      </c>
      <c r="H58" s="2">
        <f>'All Combined Data'!H58</f>
        <v>8</v>
      </c>
      <c r="I58" s="2" t="str">
        <f>'All Combined Data'!I58</f>
        <v>Credit Card</v>
      </c>
      <c r="J58" s="2" t="str">
        <f>'All Combined Data'!J58</f>
        <v>Shipped</v>
      </c>
      <c r="K58" s="2">
        <f>'All Combined Data'!K58</f>
        <v>45861</v>
      </c>
      <c r="L58" s="2" t="str">
        <f>'All Combined Data'!L58</f>
        <v>Yes</v>
      </c>
      <c r="M58" s="2">
        <f>'All Combined Data'!M58</f>
        <v>8</v>
      </c>
      <c r="N58" s="2" t="str">
        <f>'All Combined Data'!N58</f>
        <v>No</v>
      </c>
      <c r="O58" s="2" t="str">
        <f>'All Combined Data'!O58</f>
        <v>No</v>
      </c>
      <c r="P58" s="2" t="str">
        <f>'All Combined Data'!P58</f>
        <v>C027</v>
      </c>
      <c r="Q58" s="2" t="str">
        <f>'All Combined Data'!Q58</f>
        <v>Harini Mammen</v>
      </c>
      <c r="R58" s="2" t="str">
        <f>'All Combined Data'!R58</f>
        <v>advaith83@example.org</v>
      </c>
      <c r="S58" s="2">
        <f>'All Combined Data'!S58</f>
        <v>916783777014</v>
      </c>
      <c r="T58" s="2" t="str">
        <f>'All Combined Data'!T58</f>
        <v>Delhi</v>
      </c>
      <c r="U58" s="2" t="str">
        <f>'All Combined Data'!U58</f>
        <v>Delhi</v>
      </c>
      <c r="V58" s="2">
        <f>'All Combined Data'!V58</f>
        <v>634957</v>
      </c>
      <c r="W58" s="2" t="str">
        <f>'All Combined Data'!W58</f>
        <v>Male</v>
      </c>
      <c r="X58" s="2">
        <f>'All Combined Data'!X58</f>
        <v>35504</v>
      </c>
      <c r="Y58" s="2">
        <f>'All Combined Data'!Y58</f>
        <v>45677</v>
      </c>
      <c r="Z58" s="2" t="str">
        <f>'All Combined Data'!Z58</f>
        <v>Electronics</v>
      </c>
      <c r="AA58" s="2">
        <f>'All Combined Data'!AA58</f>
        <v>614</v>
      </c>
      <c r="AB58" s="2" t="str">
        <f>'All Combined Data'!AB58</f>
        <v>Married</v>
      </c>
      <c r="AC58" s="2" t="str">
        <f>'All Combined Data'!AC58</f>
        <v>Engineer</v>
      </c>
      <c r="AD58" s="2">
        <f>'All Combined Data'!AD58</f>
        <v>1278263</v>
      </c>
      <c r="AE58" s="2" t="str">
        <f>'All Combined Data'!AE58</f>
        <v>P148</v>
      </c>
      <c r="AF58" s="2" t="str">
        <f>'All Combined Data'!AF58</f>
        <v>Vitae Washing Machine</v>
      </c>
      <c r="AG58" s="2" t="str">
        <f>'All Combined Data'!AG58</f>
        <v>Grocery</v>
      </c>
      <c r="AH58" s="2" t="str">
        <f>'All Combined Data'!AH58</f>
        <v>Android</v>
      </c>
      <c r="AI58" s="2" t="str">
        <f>'All Combined Data'!AI58</f>
        <v>Sagar-Sawhney</v>
      </c>
      <c r="AJ58" s="2">
        <f>'All Combined Data'!AJ58</f>
        <v>96131</v>
      </c>
      <c r="AK58" s="2">
        <f>'All Combined Data'!AK58</f>
        <v>8</v>
      </c>
      <c r="AL58" s="2">
        <f>'All Combined Data'!AL58</f>
        <v>320</v>
      </c>
      <c r="AM58" s="2">
        <f>'All Combined Data'!AM58</f>
        <v>36</v>
      </c>
      <c r="AN58" s="2" t="str">
        <f>'All Combined Data'!AN58</f>
        <v>Vietnam</v>
      </c>
      <c r="AO58" s="2" t="str">
        <f>'All Combined Data'!AO58</f>
        <v>No</v>
      </c>
      <c r="AP58" s="2">
        <f>'All Combined Data'!AP58</f>
        <v>3.4</v>
      </c>
      <c r="AQ58" s="2">
        <f>'All Combined Data'!AQ58</f>
        <v>45518</v>
      </c>
      <c r="AR58" s="2" t="str">
        <f>'All Combined Data'!AR58</f>
        <v>Yes</v>
      </c>
      <c r="AS58" s="2">
        <f>'All Combined Data'!AS58</f>
        <v>8771</v>
      </c>
      <c r="AT58" s="2">
        <f>'All Combined Data'!AT58</f>
        <v>22</v>
      </c>
      <c r="AU58" s="2">
        <f>'All Combined Data'!AU58</f>
        <v>22</v>
      </c>
      <c r="AV58" s="2" t="str">
        <f>'All Combined Data'!AV58</f>
        <v>S022</v>
      </c>
      <c r="AW58" s="2" t="str">
        <f>'All Combined Data'!AW58</f>
        <v>Parmer-Guha Mart</v>
      </c>
      <c r="AX58" s="2" t="str">
        <f>'All Combined Data'!AX58</f>
        <v>Mumbai</v>
      </c>
      <c r="AY58" s="2" t="str">
        <f>'All Combined Data'!AY58</f>
        <v>Maharashtra</v>
      </c>
      <c r="AZ58" s="2">
        <f>'All Combined Data'!AZ58</f>
        <v>603323</v>
      </c>
      <c r="BA58" s="2" t="str">
        <f>'All Combined Data'!BA58</f>
        <v>Yamini Gara</v>
      </c>
      <c r="BB58" s="2">
        <f>'All Combined Data'!BB58</f>
        <v>2003</v>
      </c>
      <c r="BC58" s="2">
        <f>'All Combined Data'!BC58</f>
        <v>45</v>
      </c>
      <c r="BD58" s="2">
        <f>'All Combined Data'!BD58</f>
        <v>13044</v>
      </c>
      <c r="BE58" s="2">
        <f>'All Combined Data'!BE58</f>
        <v>4.8</v>
      </c>
      <c r="BF58" s="2" t="str">
        <f>'All Combined Data'!BF58</f>
        <v>Yes</v>
      </c>
      <c r="BG58" s="2">
        <f>'All Combined Data'!BG58</f>
        <v>3635</v>
      </c>
      <c r="BH58" s="2" t="str">
        <f>'All Combined Data'!BH58</f>
        <v>Retail</v>
      </c>
      <c r="BI58" s="2">
        <f>'All Combined Data'!BI58</f>
        <v>915064890901</v>
      </c>
      <c r="BJ58" s="2" t="str">
        <f>'All Combined Data'!BJ58</f>
        <v>bavajack@sawhney-rai.com</v>
      </c>
      <c r="BK58" s="2">
        <f>Combined_data[[#This Row],[Quantity]]*Combined_data[[#This Row],[UnitPrice]]</f>
        <v>288393</v>
      </c>
      <c r="BL58" s="2">
        <f>Combined_data[[#This Row],[TotalAmount]]*(100-Combined_data[[#This Row],[DiscountApplied]])/100</f>
        <v>353762.08</v>
      </c>
      <c r="BM58" s="2">
        <f>Combined_data[[#This Row],[Revenue]]-Combined_data[[#This Row],[Final Amount]]</f>
        <v>-65369.080000000016</v>
      </c>
    </row>
    <row r="59" spans="1:65" x14ac:dyDescent="0.3">
      <c r="A59" s="2" t="str">
        <f>'All Combined Data'!A59</f>
        <v>O1058</v>
      </c>
      <c r="B59" s="2" t="str">
        <f>'All Combined Data'!B59</f>
        <v>C038</v>
      </c>
      <c r="C59" s="2" t="str">
        <f>'All Combined Data'!C59</f>
        <v>P120</v>
      </c>
      <c r="D59" s="2">
        <f>'All Combined Data'!D59</f>
        <v>45789</v>
      </c>
      <c r="E59" s="2">
        <f>'All Combined Data'!E59</f>
        <v>2</v>
      </c>
      <c r="F59" s="2">
        <f>'All Combined Data'!F59</f>
        <v>77431</v>
      </c>
      <c r="G59" s="2">
        <f>'All Combined Data'!G59</f>
        <v>232293</v>
      </c>
      <c r="H59" s="2">
        <f>'All Combined Data'!H59</f>
        <v>23</v>
      </c>
      <c r="I59" s="2" t="str">
        <f>'All Combined Data'!I59</f>
        <v>Debit Card</v>
      </c>
      <c r="J59" s="2" t="str">
        <f>'All Combined Data'!J59</f>
        <v>Cancelled</v>
      </c>
      <c r="K59" s="2">
        <f>'All Combined Data'!K59</f>
        <v>45862</v>
      </c>
      <c r="L59" s="2" t="str">
        <f>'All Combined Data'!L59</f>
        <v>Yes</v>
      </c>
      <c r="M59" s="2">
        <f>'All Combined Data'!M59</f>
        <v>255</v>
      </c>
      <c r="N59" s="2" t="str">
        <f>'All Combined Data'!N59</f>
        <v>No</v>
      </c>
      <c r="O59" s="2" t="str">
        <f>'All Combined Data'!O59</f>
        <v>No</v>
      </c>
      <c r="P59" s="2" t="str">
        <f>'All Combined Data'!P59</f>
        <v>C038</v>
      </c>
      <c r="Q59" s="2" t="str">
        <f>'All Combined Data'!Q59</f>
        <v>Falan Singh</v>
      </c>
      <c r="R59" s="2" t="str">
        <f>'All Combined Data'!R59</f>
        <v>hamsini96@example.net</v>
      </c>
      <c r="S59" s="2">
        <f>'All Combined Data'!S59</f>
        <v>915865780913</v>
      </c>
      <c r="T59" s="2" t="str">
        <f>'All Combined Data'!T59</f>
        <v>Pune</v>
      </c>
      <c r="U59" s="2" t="str">
        <f>'All Combined Data'!U59</f>
        <v>Maharashtra</v>
      </c>
      <c r="V59" s="2">
        <f>'All Combined Data'!V59</f>
        <v>316117</v>
      </c>
      <c r="W59" s="2" t="str">
        <f>'All Combined Data'!W59</f>
        <v>Male</v>
      </c>
      <c r="X59" s="2">
        <f>'All Combined Data'!X59</f>
        <v>25883</v>
      </c>
      <c r="Y59" s="2">
        <f>'All Combined Data'!Y59</f>
        <v>44958</v>
      </c>
      <c r="Z59" s="2" t="str">
        <f>'All Combined Data'!Z59</f>
        <v>Fashion</v>
      </c>
      <c r="AA59" s="2">
        <f>'All Combined Data'!AA59</f>
        <v>1036</v>
      </c>
      <c r="AB59" s="2" t="str">
        <f>'All Combined Data'!AB59</f>
        <v>Single</v>
      </c>
      <c r="AC59" s="2" t="str">
        <f>'All Combined Data'!AC59</f>
        <v>Student</v>
      </c>
      <c r="AD59" s="2">
        <f>'All Combined Data'!AD59</f>
        <v>1199897</v>
      </c>
      <c r="AE59" s="2" t="str">
        <f>'All Combined Data'!AE59</f>
        <v>P120</v>
      </c>
      <c r="AF59" s="2" t="str">
        <f>'All Combined Data'!AF59</f>
        <v>Accusamus Laptop</v>
      </c>
      <c r="AG59" s="2" t="str">
        <f>'All Combined Data'!AG59</f>
        <v>Fashion</v>
      </c>
      <c r="AH59" s="2" t="str">
        <f>'All Combined Data'!AH59</f>
        <v>Cotton</v>
      </c>
      <c r="AI59" s="2" t="str">
        <f>'All Combined Data'!AI59</f>
        <v>Kuruvilla and Sons</v>
      </c>
      <c r="AJ59" s="2">
        <f>'All Combined Data'!AJ59</f>
        <v>77431</v>
      </c>
      <c r="AK59" s="2">
        <f>'All Combined Data'!AK59</f>
        <v>23</v>
      </c>
      <c r="AL59" s="2">
        <f>'All Combined Data'!AL59</f>
        <v>675</v>
      </c>
      <c r="AM59" s="2">
        <f>'All Combined Data'!AM59</f>
        <v>36</v>
      </c>
      <c r="AN59" s="2" t="str">
        <f>'All Combined Data'!AN59</f>
        <v>China</v>
      </c>
      <c r="AO59" s="2" t="str">
        <f>'All Combined Data'!AO59</f>
        <v>No</v>
      </c>
      <c r="AP59" s="2">
        <f>'All Combined Data'!AP59</f>
        <v>3.8</v>
      </c>
      <c r="AQ59" s="2">
        <f>'All Combined Data'!AQ59</f>
        <v>45552</v>
      </c>
      <c r="AR59" s="2" t="str">
        <f>'All Combined Data'!AR59</f>
        <v>No</v>
      </c>
      <c r="AS59" s="2">
        <f>'All Combined Data'!AS59</f>
        <v>6447</v>
      </c>
      <c r="AT59" s="2">
        <f>'All Combined Data'!AT59</f>
        <v>55</v>
      </c>
      <c r="AU59" s="2">
        <f>'All Combined Data'!AU59</f>
        <v>55</v>
      </c>
      <c r="AV59" s="2" t="str">
        <f>'All Combined Data'!AV59</f>
        <v>S055</v>
      </c>
      <c r="AW59" s="2" t="str">
        <f>'All Combined Data'!AW59</f>
        <v>Raj-Hayre Mart</v>
      </c>
      <c r="AX59" s="2" t="str">
        <f>'All Combined Data'!AX59</f>
        <v>Kolkata</v>
      </c>
      <c r="AY59" s="2" t="str">
        <f>'All Combined Data'!AY59</f>
        <v>West Bengal</v>
      </c>
      <c r="AZ59" s="2">
        <f>'All Combined Data'!AZ59</f>
        <v>270267</v>
      </c>
      <c r="BA59" s="2" t="str">
        <f>'All Combined Data'!BA59</f>
        <v>Zansi Walla</v>
      </c>
      <c r="BB59" s="2">
        <f>'All Combined Data'!BB59</f>
        <v>2013</v>
      </c>
      <c r="BC59" s="2">
        <f>'All Combined Data'!BC59</f>
        <v>20</v>
      </c>
      <c r="BD59" s="2">
        <f>'All Combined Data'!BD59</f>
        <v>18561</v>
      </c>
      <c r="BE59" s="2">
        <f>'All Combined Data'!BE59</f>
        <v>3.7</v>
      </c>
      <c r="BF59" s="2" t="str">
        <f>'All Combined Data'!BF59</f>
        <v>Yes</v>
      </c>
      <c r="BG59" s="2">
        <f>'All Combined Data'!BG59</f>
        <v>4202</v>
      </c>
      <c r="BH59" s="2" t="str">
        <f>'All Combined Data'!BH59</f>
        <v>Franchise</v>
      </c>
      <c r="BI59" s="2">
        <f>'All Combined Data'!BI59</f>
        <v>5744890612</v>
      </c>
      <c r="BJ59" s="2" t="str">
        <f>'All Combined Data'!BJ59</f>
        <v>kaleaachal@char-sengupta.com</v>
      </c>
      <c r="BK59" s="2">
        <f>Combined_data[[#This Row],[Quantity]]*Combined_data[[#This Row],[UnitPrice]]</f>
        <v>154862</v>
      </c>
      <c r="BL59" s="2">
        <f>Combined_data[[#This Row],[TotalAmount]]*(100-Combined_data[[#This Row],[DiscountApplied]])/100</f>
        <v>178865.61</v>
      </c>
      <c r="BM59" s="2">
        <f>Combined_data[[#This Row],[Revenue]]-Combined_data[[#This Row],[Final Amount]]</f>
        <v>-24003.609999999986</v>
      </c>
    </row>
    <row r="60" spans="1:65" x14ac:dyDescent="0.3">
      <c r="A60" s="2" t="str">
        <f>'All Combined Data'!A60</f>
        <v>O1059</v>
      </c>
      <c r="B60" s="2" t="str">
        <f>'All Combined Data'!B60</f>
        <v>C098</v>
      </c>
      <c r="C60" s="2" t="str">
        <f>'All Combined Data'!C60</f>
        <v>P163</v>
      </c>
      <c r="D60" s="2">
        <f>'All Combined Data'!D60</f>
        <v>45616</v>
      </c>
      <c r="E60" s="2">
        <f>'All Combined Data'!E60</f>
        <v>4</v>
      </c>
      <c r="F60" s="2">
        <f>'All Combined Data'!F60</f>
        <v>23718</v>
      </c>
      <c r="G60" s="2">
        <f>'All Combined Data'!G60</f>
        <v>94872</v>
      </c>
      <c r="H60" s="2">
        <f>'All Combined Data'!H60</f>
        <v>29</v>
      </c>
      <c r="I60" s="2" t="str">
        <f>'All Combined Data'!I60</f>
        <v>Debit Card</v>
      </c>
      <c r="J60" s="2" t="str">
        <f>'All Combined Data'!J60</f>
        <v>Pending</v>
      </c>
      <c r="K60" s="2">
        <f>'All Combined Data'!K60</f>
        <v>45857</v>
      </c>
      <c r="L60" s="2" t="str">
        <f>'All Combined Data'!L60</f>
        <v>Yes</v>
      </c>
      <c r="M60" s="2">
        <f>'All Combined Data'!M60</f>
        <v>71</v>
      </c>
      <c r="N60" s="2" t="str">
        <f>'All Combined Data'!N60</f>
        <v>No</v>
      </c>
      <c r="O60" s="2" t="str">
        <f>'All Combined Data'!O60</f>
        <v>Yes</v>
      </c>
      <c r="P60" s="2" t="str">
        <f>'All Combined Data'!P60</f>
        <v>C098</v>
      </c>
      <c r="Q60" s="2" t="str">
        <f>'All Combined Data'!Q60</f>
        <v>Leena Dey</v>
      </c>
      <c r="R60" s="2" t="str">
        <f>'All Combined Data'!R60</f>
        <v>tellahiral@example.org</v>
      </c>
      <c r="S60" s="2">
        <f>'All Combined Data'!S60</f>
        <v>916315999650</v>
      </c>
      <c r="T60" s="2" t="str">
        <f>'All Combined Data'!T60</f>
        <v>Chennai</v>
      </c>
      <c r="U60" s="2" t="str">
        <f>'All Combined Data'!U60</f>
        <v>Tamil Nadu</v>
      </c>
      <c r="V60" s="2">
        <f>'All Combined Data'!V60</f>
        <v>773586</v>
      </c>
      <c r="W60" s="2" t="str">
        <f>'All Combined Data'!W60</f>
        <v>Male</v>
      </c>
      <c r="X60" s="2">
        <f>'All Combined Data'!X60</f>
        <v>32481</v>
      </c>
      <c r="Y60" s="2">
        <f>'All Combined Data'!Y60</f>
        <v>44605</v>
      </c>
      <c r="Z60" s="2" t="str">
        <f>'All Combined Data'!Z60</f>
        <v>Home Appliance</v>
      </c>
      <c r="AA60" s="2">
        <f>'All Combined Data'!AA60</f>
        <v>1502</v>
      </c>
      <c r="AB60" s="2" t="str">
        <f>'All Combined Data'!AB60</f>
        <v>Single</v>
      </c>
      <c r="AC60" s="2" t="str">
        <f>'All Combined Data'!AC60</f>
        <v>Business</v>
      </c>
      <c r="AD60" s="2">
        <f>'All Combined Data'!AD60</f>
        <v>1224622</v>
      </c>
      <c r="AE60" s="2" t="str">
        <f>'All Combined Data'!AE60</f>
        <v>P163</v>
      </c>
      <c r="AF60" s="2" t="str">
        <f>'All Combined Data'!AF60</f>
        <v>Iste Laptop</v>
      </c>
      <c r="AG60" s="2" t="str">
        <f>'All Combined Data'!AG60</f>
        <v>Home Appliance</v>
      </c>
      <c r="AH60" s="2" t="str">
        <f>'All Combined Data'!AH60</f>
        <v>LED</v>
      </c>
      <c r="AI60" s="2" t="str">
        <f>'All Combined Data'!AI60</f>
        <v>Ramaswamy Group</v>
      </c>
      <c r="AJ60" s="2">
        <f>'All Combined Data'!AJ60</f>
        <v>23718</v>
      </c>
      <c r="AK60" s="2">
        <f>'All Combined Data'!AK60</f>
        <v>29</v>
      </c>
      <c r="AL60" s="2">
        <f>'All Combined Data'!AL60</f>
        <v>643</v>
      </c>
      <c r="AM60" s="2">
        <f>'All Combined Data'!AM60</f>
        <v>36</v>
      </c>
      <c r="AN60" s="2" t="str">
        <f>'All Combined Data'!AN60</f>
        <v>Japan</v>
      </c>
      <c r="AO60" s="2" t="str">
        <f>'All Combined Data'!AO60</f>
        <v>No</v>
      </c>
      <c r="AP60" s="2">
        <f>'All Combined Data'!AP60</f>
        <v>4.2</v>
      </c>
      <c r="AQ60" s="2">
        <f>'All Combined Data'!AQ60</f>
        <v>44979</v>
      </c>
      <c r="AR60" s="2" t="str">
        <f>'All Combined Data'!AR60</f>
        <v>No</v>
      </c>
      <c r="AS60" s="2">
        <f>'All Combined Data'!AS60</f>
        <v>6180</v>
      </c>
      <c r="AT60" s="2">
        <f>'All Combined Data'!AT60</f>
        <v>6</v>
      </c>
      <c r="AU60" s="2">
        <f>'All Combined Data'!AU60</f>
        <v>6</v>
      </c>
      <c r="AV60" s="2" t="str">
        <f>'All Combined Data'!AV60</f>
        <v>S006</v>
      </c>
      <c r="AW60" s="2" t="str">
        <f>'All Combined Data'!AW60</f>
        <v>Kaul PLC Mart</v>
      </c>
      <c r="AX60" s="2" t="str">
        <f>'All Combined Data'!AX60</f>
        <v>Ahmedabad</v>
      </c>
      <c r="AY60" s="2" t="str">
        <f>'All Combined Data'!AY60</f>
        <v>Gujarat</v>
      </c>
      <c r="AZ60" s="2">
        <f>'All Combined Data'!AZ60</f>
        <v>87059</v>
      </c>
      <c r="BA60" s="2" t="str">
        <f>'All Combined Data'!BA60</f>
        <v>Kalpit Oak</v>
      </c>
      <c r="BB60" s="2">
        <f>'All Combined Data'!BB60</f>
        <v>2008</v>
      </c>
      <c r="BC60" s="2">
        <f>'All Combined Data'!BC60</f>
        <v>49</v>
      </c>
      <c r="BD60" s="2">
        <f>'All Combined Data'!BD60</f>
        <v>3850</v>
      </c>
      <c r="BE60" s="2">
        <f>'All Combined Data'!BE60</f>
        <v>3.9</v>
      </c>
      <c r="BF60" s="2" t="str">
        <f>'All Combined Data'!BF60</f>
        <v>Yes</v>
      </c>
      <c r="BG60" s="2">
        <f>'All Combined Data'!BG60</f>
        <v>2441</v>
      </c>
      <c r="BH60" s="2" t="str">
        <f>'All Combined Data'!BH60</f>
        <v>Retail</v>
      </c>
      <c r="BI60" s="2">
        <f>'All Combined Data'!BI60</f>
        <v>2500292185</v>
      </c>
      <c r="BJ60" s="2" t="str">
        <f>'All Combined Data'!BJ60</f>
        <v>prakashmeghana@chaudhuri.com</v>
      </c>
      <c r="BK60" s="2">
        <f>Combined_data[[#This Row],[Quantity]]*Combined_data[[#This Row],[UnitPrice]]</f>
        <v>94872</v>
      </c>
      <c r="BL60" s="2">
        <f>Combined_data[[#This Row],[TotalAmount]]*(100-Combined_data[[#This Row],[DiscountApplied]])/100</f>
        <v>67359.12</v>
      </c>
      <c r="BM60" s="2">
        <f>Combined_data[[#This Row],[Revenue]]-Combined_data[[#This Row],[Final Amount]]</f>
        <v>27512.880000000005</v>
      </c>
    </row>
    <row r="61" spans="1:65" x14ac:dyDescent="0.3">
      <c r="A61" s="2" t="str">
        <f>'All Combined Data'!A61</f>
        <v>O1060</v>
      </c>
      <c r="B61" s="2" t="str">
        <f>'All Combined Data'!B61</f>
        <v>C070</v>
      </c>
      <c r="C61" s="2" t="str">
        <f>'All Combined Data'!C61</f>
        <v>P183</v>
      </c>
      <c r="D61" s="2">
        <f>'All Combined Data'!D61</f>
        <v>45703</v>
      </c>
      <c r="E61" s="2">
        <f>'All Combined Data'!E61</f>
        <v>1</v>
      </c>
      <c r="F61" s="2">
        <f>'All Combined Data'!F61</f>
        <v>98452</v>
      </c>
      <c r="G61" s="2">
        <f>'All Combined Data'!G61</f>
        <v>492260</v>
      </c>
      <c r="H61" s="2">
        <f>'All Combined Data'!H61</f>
        <v>5</v>
      </c>
      <c r="I61" s="2" t="str">
        <f>'All Combined Data'!I61</f>
        <v>Credit Card</v>
      </c>
      <c r="J61" s="2" t="str">
        <f>'All Combined Data'!J61</f>
        <v>Delivered</v>
      </c>
      <c r="K61" s="2">
        <f>'All Combined Data'!K61</f>
        <v>45866</v>
      </c>
      <c r="L61" s="2" t="str">
        <f>'All Combined Data'!L61</f>
        <v>Yes</v>
      </c>
      <c r="M61" s="2">
        <f>'All Combined Data'!M61</f>
        <v>391</v>
      </c>
      <c r="N61" s="2" t="str">
        <f>'All Combined Data'!N61</f>
        <v>Yes</v>
      </c>
      <c r="O61" s="2" t="str">
        <f>'All Combined Data'!O61</f>
        <v>No</v>
      </c>
      <c r="P61" s="2" t="str">
        <f>'All Combined Data'!P61</f>
        <v>C070</v>
      </c>
      <c r="Q61" s="2" t="str">
        <f>'All Combined Data'!Q61</f>
        <v>Jalsa Pillay</v>
      </c>
      <c r="R61" s="2" t="str">
        <f>'All Combined Data'!R61</f>
        <v>ndayal@example.org</v>
      </c>
      <c r="S61" s="2">
        <f>'All Combined Data'!S61</f>
        <v>914678669125</v>
      </c>
      <c r="T61" s="2" t="str">
        <f>'All Combined Data'!T61</f>
        <v>Jaipur</v>
      </c>
      <c r="U61" s="2" t="str">
        <f>'All Combined Data'!U61</f>
        <v>Rajasthan</v>
      </c>
      <c r="V61" s="2">
        <f>'All Combined Data'!V61</f>
        <v>778528</v>
      </c>
      <c r="W61" s="2" t="str">
        <f>'All Combined Data'!W61</f>
        <v>Male</v>
      </c>
      <c r="X61" s="2">
        <f>'All Combined Data'!X61</f>
        <v>37650</v>
      </c>
      <c r="Y61" s="2">
        <f>'All Combined Data'!Y61</f>
        <v>45854</v>
      </c>
      <c r="Z61" s="2" t="str">
        <f>'All Combined Data'!Z61</f>
        <v>Home Appliance</v>
      </c>
      <c r="AA61" s="2">
        <f>'All Combined Data'!AA61</f>
        <v>190</v>
      </c>
      <c r="AB61" s="2" t="str">
        <f>'All Combined Data'!AB61</f>
        <v>Single</v>
      </c>
      <c r="AC61" s="2" t="str">
        <f>'All Combined Data'!AC61</f>
        <v>Business</v>
      </c>
      <c r="AD61" s="2">
        <f>'All Combined Data'!AD61</f>
        <v>658943</v>
      </c>
      <c r="AE61" s="2" t="str">
        <f>'All Combined Data'!AE61</f>
        <v>P183</v>
      </c>
      <c r="AF61" s="2" t="str">
        <f>'All Combined Data'!AF61</f>
        <v>In Phone</v>
      </c>
      <c r="AG61" s="2" t="str">
        <f>'All Combined Data'!AG61</f>
        <v>Grocery</v>
      </c>
      <c r="AH61" s="2" t="str">
        <f>'All Combined Data'!AH61</f>
        <v>Cotton</v>
      </c>
      <c r="AI61" s="2" t="str">
        <f>'All Combined Data'!AI61</f>
        <v>Raja and Sons</v>
      </c>
      <c r="AJ61" s="2">
        <f>'All Combined Data'!AJ61</f>
        <v>98452</v>
      </c>
      <c r="AK61" s="2">
        <f>'All Combined Data'!AK61</f>
        <v>5</v>
      </c>
      <c r="AL61" s="2">
        <f>'All Combined Data'!AL61</f>
        <v>365</v>
      </c>
      <c r="AM61" s="2">
        <f>'All Combined Data'!AM61</f>
        <v>6</v>
      </c>
      <c r="AN61" s="2" t="str">
        <f>'All Combined Data'!AN61</f>
        <v>Vietnam</v>
      </c>
      <c r="AO61" s="2" t="str">
        <f>'All Combined Data'!AO61</f>
        <v>Yes</v>
      </c>
      <c r="AP61" s="2">
        <f>'All Combined Data'!AP61</f>
        <v>4.3</v>
      </c>
      <c r="AQ61" s="2">
        <f>'All Combined Data'!AQ61</f>
        <v>45755</v>
      </c>
      <c r="AR61" s="2" t="str">
        <f>'All Combined Data'!AR61</f>
        <v>Yes</v>
      </c>
      <c r="AS61" s="2">
        <f>'All Combined Data'!AS61</f>
        <v>6448</v>
      </c>
      <c r="AT61" s="2">
        <f>'All Combined Data'!AT61</f>
        <v>98</v>
      </c>
      <c r="AU61" s="2">
        <f>'All Combined Data'!AU61</f>
        <v>98</v>
      </c>
      <c r="AV61" s="2" t="str">
        <f>'All Combined Data'!AV61</f>
        <v>S098</v>
      </c>
      <c r="AW61" s="2" t="str">
        <f>'All Combined Data'!AW61</f>
        <v>Sarraf Ltd Mart</v>
      </c>
      <c r="AX61" s="2" t="str">
        <f>'All Combined Data'!AX61</f>
        <v>Bangalore</v>
      </c>
      <c r="AY61" s="2" t="str">
        <f>'All Combined Data'!AY61</f>
        <v>Karnataka</v>
      </c>
      <c r="AZ61" s="2">
        <f>'All Combined Data'!AZ61</f>
        <v>395041</v>
      </c>
      <c r="BA61" s="2" t="str">
        <f>'All Combined Data'!BA61</f>
        <v>Oliver Shetty</v>
      </c>
      <c r="BB61" s="2">
        <f>'All Combined Data'!BB61</f>
        <v>2005</v>
      </c>
      <c r="BC61" s="2">
        <f>'All Combined Data'!BC61</f>
        <v>32</v>
      </c>
      <c r="BD61" s="2">
        <f>'All Combined Data'!BD61</f>
        <v>7315</v>
      </c>
      <c r="BE61" s="2">
        <f>'All Combined Data'!BE61</f>
        <v>3.3</v>
      </c>
      <c r="BF61" s="2" t="str">
        <f>'All Combined Data'!BF61</f>
        <v>No</v>
      </c>
      <c r="BG61" s="2">
        <f>'All Combined Data'!BG61</f>
        <v>1141</v>
      </c>
      <c r="BH61" s="2" t="str">
        <f>'All Combined Data'!BH61</f>
        <v>Outlet</v>
      </c>
      <c r="BI61" s="2">
        <f>'All Combined Data'!BI61</f>
        <v>7478366742</v>
      </c>
      <c r="BJ61" s="2" t="str">
        <f>'All Combined Data'!BJ61</f>
        <v>sarora@raja-mutti.net</v>
      </c>
      <c r="BK61" s="2">
        <f>Combined_data[[#This Row],[Quantity]]*Combined_data[[#This Row],[UnitPrice]]</f>
        <v>98452</v>
      </c>
      <c r="BL61" s="2">
        <f>Combined_data[[#This Row],[TotalAmount]]*(100-Combined_data[[#This Row],[DiscountApplied]])/100</f>
        <v>467647</v>
      </c>
      <c r="BM61" s="2">
        <f>Combined_data[[#This Row],[Revenue]]-Combined_data[[#This Row],[Final Amount]]</f>
        <v>-369195</v>
      </c>
    </row>
    <row r="62" spans="1:65" x14ac:dyDescent="0.3">
      <c r="A62" s="2" t="str">
        <f>'All Combined Data'!A62</f>
        <v>O1061</v>
      </c>
      <c r="B62" s="2" t="str">
        <f>'All Combined Data'!B62</f>
        <v>C018</v>
      </c>
      <c r="C62" s="2" t="str">
        <f>'All Combined Data'!C62</f>
        <v>P181</v>
      </c>
      <c r="D62" s="2">
        <f>'All Combined Data'!D62</f>
        <v>45492</v>
      </c>
      <c r="E62" s="2">
        <f>'All Combined Data'!E62</f>
        <v>2</v>
      </c>
      <c r="F62" s="2">
        <f>'All Combined Data'!F62</f>
        <v>70761</v>
      </c>
      <c r="G62" s="2">
        <f>'All Combined Data'!G62</f>
        <v>70761</v>
      </c>
      <c r="H62" s="2">
        <f>'All Combined Data'!H62</f>
        <v>5</v>
      </c>
      <c r="I62" s="2" t="str">
        <f>'All Combined Data'!I62</f>
        <v>Debit Card</v>
      </c>
      <c r="J62" s="2" t="str">
        <f>'All Combined Data'!J62</f>
        <v>Delivered</v>
      </c>
      <c r="K62" s="2">
        <f>'All Combined Data'!K62</f>
        <v>45863</v>
      </c>
      <c r="L62" s="2" t="str">
        <f>'All Combined Data'!L62</f>
        <v>Yes</v>
      </c>
      <c r="M62" s="2">
        <f>'All Combined Data'!M62</f>
        <v>258</v>
      </c>
      <c r="N62" s="2" t="str">
        <f>'All Combined Data'!N62</f>
        <v>No</v>
      </c>
      <c r="O62" s="2" t="str">
        <f>'All Combined Data'!O62</f>
        <v>No</v>
      </c>
      <c r="P62" s="2" t="str">
        <f>'All Combined Data'!P62</f>
        <v>C018</v>
      </c>
      <c r="Q62" s="2" t="str">
        <f>'All Combined Data'!Q62</f>
        <v>Owen Mitra</v>
      </c>
      <c r="R62" s="2" t="str">
        <f>'All Combined Data'!R62</f>
        <v>tacharya@example.com</v>
      </c>
      <c r="S62" s="2">
        <f>'All Combined Data'!S62</f>
        <v>916995777387</v>
      </c>
      <c r="T62" s="2" t="str">
        <f>'All Combined Data'!T62</f>
        <v>Mumbai</v>
      </c>
      <c r="U62" s="2" t="str">
        <f>'All Combined Data'!U62</f>
        <v>Maharashtra</v>
      </c>
      <c r="V62" s="2">
        <f>'All Combined Data'!V62</f>
        <v>148951</v>
      </c>
      <c r="W62" s="2" t="str">
        <f>'All Combined Data'!W62</f>
        <v>Female</v>
      </c>
      <c r="X62" s="2">
        <f>'All Combined Data'!X62</f>
        <v>27585</v>
      </c>
      <c r="Y62" s="2">
        <f>'All Combined Data'!Y62</f>
        <v>44992</v>
      </c>
      <c r="Z62" s="2" t="str">
        <f>'All Combined Data'!Z62</f>
        <v>Fashion</v>
      </c>
      <c r="AA62" s="2">
        <f>'All Combined Data'!AA62</f>
        <v>1927</v>
      </c>
      <c r="AB62" s="2" t="str">
        <f>'All Combined Data'!AB62</f>
        <v>Married</v>
      </c>
      <c r="AC62" s="2" t="str">
        <f>'All Combined Data'!AC62</f>
        <v>Business</v>
      </c>
      <c r="AD62" s="2">
        <f>'All Combined Data'!AD62</f>
        <v>531680</v>
      </c>
      <c r="AE62" s="2" t="str">
        <f>'All Combined Data'!AE62</f>
        <v>P181</v>
      </c>
      <c r="AF62" s="2" t="str">
        <f>'All Combined Data'!AF62</f>
        <v>Delectus Washing Machine</v>
      </c>
      <c r="AG62" s="2" t="str">
        <f>'All Combined Data'!AG62</f>
        <v>Electronics</v>
      </c>
      <c r="AH62" s="2" t="str">
        <f>'All Combined Data'!AH62</f>
        <v>Organic</v>
      </c>
      <c r="AI62" s="2" t="str">
        <f>'All Combined Data'!AI62</f>
        <v>Bobal-Karnik</v>
      </c>
      <c r="AJ62" s="2">
        <f>'All Combined Data'!AJ62</f>
        <v>70761</v>
      </c>
      <c r="AK62" s="2">
        <f>'All Combined Data'!AK62</f>
        <v>5</v>
      </c>
      <c r="AL62" s="2">
        <f>'All Combined Data'!AL62</f>
        <v>647</v>
      </c>
      <c r="AM62" s="2">
        <f>'All Combined Data'!AM62</f>
        <v>12</v>
      </c>
      <c r="AN62" s="2" t="str">
        <f>'All Combined Data'!AN62</f>
        <v>China</v>
      </c>
      <c r="AO62" s="2" t="str">
        <f>'All Combined Data'!AO62</f>
        <v>No</v>
      </c>
      <c r="AP62" s="2">
        <f>'All Combined Data'!AP62</f>
        <v>3.6</v>
      </c>
      <c r="AQ62" s="2">
        <f>'All Combined Data'!AQ62</f>
        <v>45354</v>
      </c>
      <c r="AR62" s="2" t="str">
        <f>'All Combined Data'!AR62</f>
        <v>No</v>
      </c>
      <c r="AS62" s="2">
        <f>'All Combined Data'!AS62</f>
        <v>4942</v>
      </c>
      <c r="AT62" s="2">
        <f>'All Combined Data'!AT62</f>
        <v>32</v>
      </c>
      <c r="AU62" s="2">
        <f>'All Combined Data'!AU62</f>
        <v>32</v>
      </c>
      <c r="AV62" s="2" t="str">
        <f>'All Combined Data'!AV62</f>
        <v>S032</v>
      </c>
      <c r="AW62" s="2" t="str">
        <f>'All Combined Data'!AW62</f>
        <v>Mangat Ltd Mart</v>
      </c>
      <c r="AX62" s="2" t="str">
        <f>'All Combined Data'!AX62</f>
        <v>Jaipur</v>
      </c>
      <c r="AY62" s="2" t="str">
        <f>'All Combined Data'!AY62</f>
        <v>Rajasthan</v>
      </c>
      <c r="AZ62" s="2">
        <f>'All Combined Data'!AZ62</f>
        <v>204380</v>
      </c>
      <c r="BA62" s="2" t="str">
        <f>'All Combined Data'!BA62</f>
        <v>Sneha Chaudry</v>
      </c>
      <c r="BB62" s="2">
        <f>'All Combined Data'!BB62</f>
        <v>2002</v>
      </c>
      <c r="BC62" s="2">
        <f>'All Combined Data'!BC62</f>
        <v>86</v>
      </c>
      <c r="BD62" s="2">
        <f>'All Combined Data'!BD62</f>
        <v>18582</v>
      </c>
      <c r="BE62" s="2">
        <f>'All Combined Data'!BE62</f>
        <v>4.0999999999999996</v>
      </c>
      <c r="BF62" s="2" t="str">
        <f>'All Combined Data'!BF62</f>
        <v>Yes</v>
      </c>
      <c r="BG62" s="2">
        <f>'All Combined Data'!BG62</f>
        <v>2773</v>
      </c>
      <c r="BH62" s="2" t="str">
        <f>'All Combined Data'!BH62</f>
        <v>Retail</v>
      </c>
      <c r="BI62" s="2">
        <f>'All Combined Data'!BI62</f>
        <v>8386384066</v>
      </c>
      <c r="BJ62" s="2" t="str">
        <f>'All Combined Data'!BJ62</f>
        <v>jmunshi@arya.com</v>
      </c>
      <c r="BK62" s="2">
        <f>Combined_data[[#This Row],[Quantity]]*Combined_data[[#This Row],[UnitPrice]]</f>
        <v>141522</v>
      </c>
      <c r="BL62" s="2">
        <f>Combined_data[[#This Row],[TotalAmount]]*(100-Combined_data[[#This Row],[DiscountApplied]])/100</f>
        <v>67222.95</v>
      </c>
      <c r="BM62" s="2">
        <f>Combined_data[[#This Row],[Revenue]]-Combined_data[[#This Row],[Final Amount]]</f>
        <v>74299.05</v>
      </c>
    </row>
    <row r="63" spans="1:65" x14ac:dyDescent="0.3">
      <c r="A63" s="2" t="str">
        <f>'All Combined Data'!A63</f>
        <v>O1062</v>
      </c>
      <c r="B63" s="2" t="str">
        <f>'All Combined Data'!B63</f>
        <v>C008</v>
      </c>
      <c r="C63" s="2" t="str">
        <f>'All Combined Data'!C63</f>
        <v>P180</v>
      </c>
      <c r="D63" s="2">
        <f>'All Combined Data'!D63</f>
        <v>45566</v>
      </c>
      <c r="E63" s="2">
        <f>'All Combined Data'!E63</f>
        <v>5</v>
      </c>
      <c r="F63" s="2">
        <f>'All Combined Data'!F63</f>
        <v>31647</v>
      </c>
      <c r="G63" s="2">
        <f>'All Combined Data'!G63</f>
        <v>126588</v>
      </c>
      <c r="H63" s="2">
        <f>'All Combined Data'!H63</f>
        <v>14</v>
      </c>
      <c r="I63" s="2" t="str">
        <f>'All Combined Data'!I63</f>
        <v>Net Banking</v>
      </c>
      <c r="J63" s="2" t="str">
        <f>'All Combined Data'!J63</f>
        <v>Delivered</v>
      </c>
      <c r="K63" s="2">
        <f>'All Combined Data'!K63</f>
        <v>45862</v>
      </c>
      <c r="L63" s="2" t="str">
        <f>'All Combined Data'!L63</f>
        <v>Yes</v>
      </c>
      <c r="M63" s="2">
        <f>'All Combined Data'!M63</f>
        <v>272</v>
      </c>
      <c r="N63" s="2" t="str">
        <f>'All Combined Data'!N63</f>
        <v>No</v>
      </c>
      <c r="O63" s="2" t="str">
        <f>'All Combined Data'!O63</f>
        <v>Yes</v>
      </c>
      <c r="P63" s="2" t="str">
        <f>'All Combined Data'!P63</f>
        <v>C008</v>
      </c>
      <c r="Q63" s="2" t="str">
        <f>'All Combined Data'!Q63</f>
        <v>Hamsini Bail</v>
      </c>
      <c r="R63" s="2" t="str">
        <f>'All Combined Data'!R63</f>
        <v>thomasamble@example.org</v>
      </c>
      <c r="S63" s="2">
        <f>'All Combined Data'!S63</f>
        <v>310518347</v>
      </c>
      <c r="T63" s="2" t="str">
        <f>'All Combined Data'!T63</f>
        <v>Hyderabad</v>
      </c>
      <c r="U63" s="2" t="str">
        <f>'All Combined Data'!U63</f>
        <v>Telangana</v>
      </c>
      <c r="V63" s="2">
        <f>'All Combined Data'!V63</f>
        <v>829973</v>
      </c>
      <c r="W63" s="2" t="str">
        <f>'All Combined Data'!W63</f>
        <v>Female</v>
      </c>
      <c r="X63" s="2">
        <f>'All Combined Data'!X63</f>
        <v>33503</v>
      </c>
      <c r="Y63" s="2">
        <f>'All Combined Data'!Y63</f>
        <v>45292</v>
      </c>
      <c r="Z63" s="2" t="str">
        <f>'All Combined Data'!Z63</f>
        <v>Electronics</v>
      </c>
      <c r="AA63" s="2">
        <f>'All Combined Data'!AA63</f>
        <v>3914</v>
      </c>
      <c r="AB63" s="2" t="str">
        <f>'All Combined Data'!AB63</f>
        <v>Single</v>
      </c>
      <c r="AC63" s="2" t="str">
        <f>'All Combined Data'!AC63</f>
        <v>Business</v>
      </c>
      <c r="AD63" s="2">
        <f>'All Combined Data'!AD63</f>
        <v>782952</v>
      </c>
      <c r="AE63" s="2" t="str">
        <f>'All Combined Data'!AE63</f>
        <v>P180</v>
      </c>
      <c r="AF63" s="2" t="str">
        <f>'All Combined Data'!AF63</f>
        <v>Accusamus TV</v>
      </c>
      <c r="AG63" s="2" t="str">
        <f>'All Combined Data'!AG63</f>
        <v>Grocery</v>
      </c>
      <c r="AH63" s="2" t="str">
        <f>'All Combined Data'!AH63</f>
        <v>Cotton</v>
      </c>
      <c r="AI63" s="2" t="str">
        <f>'All Combined Data'!AI63</f>
        <v>Oza, Dara and Sami</v>
      </c>
      <c r="AJ63" s="2">
        <f>'All Combined Data'!AJ63</f>
        <v>31647</v>
      </c>
      <c r="AK63" s="2">
        <f>'All Combined Data'!AK63</f>
        <v>14</v>
      </c>
      <c r="AL63" s="2">
        <f>'All Combined Data'!AL63</f>
        <v>124</v>
      </c>
      <c r="AM63" s="2">
        <f>'All Combined Data'!AM63</f>
        <v>6</v>
      </c>
      <c r="AN63" s="2" t="str">
        <f>'All Combined Data'!AN63</f>
        <v>China</v>
      </c>
      <c r="AO63" s="2" t="str">
        <f>'All Combined Data'!AO63</f>
        <v>No</v>
      </c>
      <c r="AP63" s="2">
        <f>'All Combined Data'!AP63</f>
        <v>4.0999999999999996</v>
      </c>
      <c r="AQ63" s="2">
        <f>'All Combined Data'!AQ63</f>
        <v>45837</v>
      </c>
      <c r="AR63" s="2" t="str">
        <f>'All Combined Data'!AR63</f>
        <v>No</v>
      </c>
      <c r="AS63" s="2">
        <f>'All Combined Data'!AS63</f>
        <v>2030</v>
      </c>
      <c r="AT63" s="2">
        <f>'All Combined Data'!AT63</f>
        <v>52</v>
      </c>
      <c r="AU63" s="2">
        <f>'All Combined Data'!AU63</f>
        <v>52</v>
      </c>
      <c r="AV63" s="2" t="str">
        <f>'All Combined Data'!AV63</f>
        <v>S052</v>
      </c>
      <c r="AW63" s="2" t="str">
        <f>'All Combined Data'!AW63</f>
        <v>Gokhale Group Mart</v>
      </c>
      <c r="AX63" s="2" t="str">
        <f>'All Combined Data'!AX63</f>
        <v>Lucknow</v>
      </c>
      <c r="AY63" s="2" t="str">
        <f>'All Combined Data'!AY63</f>
        <v>Uttar Pradesh</v>
      </c>
      <c r="AZ63" s="2">
        <f>'All Combined Data'!AZ63</f>
        <v>539423</v>
      </c>
      <c r="BA63" s="2" t="str">
        <f>'All Combined Data'!BA63</f>
        <v>Ryan Keer</v>
      </c>
      <c r="BB63" s="2">
        <f>'All Combined Data'!BB63</f>
        <v>2018</v>
      </c>
      <c r="BC63" s="2">
        <f>'All Combined Data'!BC63</f>
        <v>12</v>
      </c>
      <c r="BD63" s="2">
        <f>'All Combined Data'!BD63</f>
        <v>15253</v>
      </c>
      <c r="BE63" s="2">
        <f>'All Combined Data'!BE63</f>
        <v>4.3</v>
      </c>
      <c r="BF63" s="2" t="str">
        <f>'All Combined Data'!BF63</f>
        <v>Yes</v>
      </c>
      <c r="BG63" s="2">
        <f>'All Combined Data'!BG63</f>
        <v>2439</v>
      </c>
      <c r="BH63" s="2" t="str">
        <f>'All Combined Data'!BH63</f>
        <v>Franchise</v>
      </c>
      <c r="BI63" s="2">
        <f>'All Combined Data'!BI63</f>
        <v>3433339521</v>
      </c>
      <c r="BJ63" s="2" t="str">
        <f>'All Combined Data'!BJ63</f>
        <v>brarwaida@ahuja.com</v>
      </c>
      <c r="BK63" s="2">
        <f>Combined_data[[#This Row],[Quantity]]*Combined_data[[#This Row],[UnitPrice]]</f>
        <v>158235</v>
      </c>
      <c r="BL63" s="2">
        <f>Combined_data[[#This Row],[TotalAmount]]*(100-Combined_data[[#This Row],[DiscountApplied]])/100</f>
        <v>108865.68</v>
      </c>
      <c r="BM63" s="2">
        <f>Combined_data[[#This Row],[Revenue]]-Combined_data[[#This Row],[Final Amount]]</f>
        <v>49369.320000000007</v>
      </c>
    </row>
    <row r="64" spans="1:65" x14ac:dyDescent="0.3">
      <c r="A64" s="2" t="str">
        <f>'All Combined Data'!A64</f>
        <v>O1063</v>
      </c>
      <c r="B64" s="2" t="str">
        <f>'All Combined Data'!B64</f>
        <v>C003</v>
      </c>
      <c r="C64" s="2" t="str">
        <f>'All Combined Data'!C64</f>
        <v>P168</v>
      </c>
      <c r="D64" s="2">
        <f>'All Combined Data'!D64</f>
        <v>45707</v>
      </c>
      <c r="E64" s="2">
        <f>'All Combined Data'!E64</f>
        <v>3</v>
      </c>
      <c r="F64" s="2">
        <f>'All Combined Data'!F64</f>
        <v>7363</v>
      </c>
      <c r="G64" s="2">
        <f>'All Combined Data'!G64</f>
        <v>36815</v>
      </c>
      <c r="H64" s="2">
        <f>'All Combined Data'!H64</f>
        <v>30</v>
      </c>
      <c r="I64" s="2" t="str">
        <f>'All Combined Data'!I64</f>
        <v>UPI</v>
      </c>
      <c r="J64" s="2" t="str">
        <f>'All Combined Data'!J64</f>
        <v>Delivered</v>
      </c>
      <c r="K64" s="2">
        <f>'All Combined Data'!K64</f>
        <v>45862</v>
      </c>
      <c r="L64" s="2" t="str">
        <f>'All Combined Data'!L64</f>
        <v>No</v>
      </c>
      <c r="M64" s="2">
        <f>'All Combined Data'!M64</f>
        <v>412</v>
      </c>
      <c r="N64" s="2" t="str">
        <f>'All Combined Data'!N64</f>
        <v>Yes</v>
      </c>
      <c r="O64" s="2" t="str">
        <f>'All Combined Data'!O64</f>
        <v>Yes</v>
      </c>
      <c r="P64" s="2" t="str">
        <f>'All Combined Data'!P64</f>
        <v>C003</v>
      </c>
      <c r="Q64" s="2" t="str">
        <f>'All Combined Data'!Q64</f>
        <v>Chakradev Kari</v>
      </c>
      <c r="R64" s="2" t="str">
        <f>'All Combined Data'!R64</f>
        <v>fariq31@example.com</v>
      </c>
      <c r="S64" s="2">
        <f>'All Combined Data'!S64</f>
        <v>7525534192</v>
      </c>
      <c r="T64" s="2" t="str">
        <f>'All Combined Data'!T64</f>
        <v>Hyderabad</v>
      </c>
      <c r="U64" s="2" t="str">
        <f>'All Combined Data'!U64</f>
        <v>Telangana</v>
      </c>
      <c r="V64" s="2">
        <f>'All Combined Data'!V64</f>
        <v>276483</v>
      </c>
      <c r="W64" s="2" t="str">
        <f>'All Combined Data'!W64</f>
        <v>Male</v>
      </c>
      <c r="X64" s="2">
        <f>'All Combined Data'!X64</f>
        <v>38764</v>
      </c>
      <c r="Y64" s="2">
        <f>'All Combined Data'!Y64</f>
        <v>45035</v>
      </c>
      <c r="Z64" s="2" t="str">
        <f>'All Combined Data'!Z64</f>
        <v>Home Appliance</v>
      </c>
      <c r="AA64" s="2">
        <f>'All Combined Data'!AA64</f>
        <v>9028</v>
      </c>
      <c r="AB64" s="2" t="str">
        <f>'All Combined Data'!AB64</f>
        <v>Married</v>
      </c>
      <c r="AC64" s="2" t="str">
        <f>'All Combined Data'!AC64</f>
        <v>Doctor</v>
      </c>
      <c r="AD64" s="2">
        <f>'All Combined Data'!AD64</f>
        <v>1142059</v>
      </c>
      <c r="AE64" s="2" t="str">
        <f>'All Combined Data'!AE64</f>
        <v>P168</v>
      </c>
      <c r="AF64" s="2" t="str">
        <f>'All Combined Data'!AF64</f>
        <v>Tempora Laptop</v>
      </c>
      <c r="AG64" s="2" t="str">
        <f>'All Combined Data'!AG64</f>
        <v>Fashion</v>
      </c>
      <c r="AH64" s="2" t="str">
        <f>'All Combined Data'!AH64</f>
        <v>Organic</v>
      </c>
      <c r="AI64" s="2" t="str">
        <f>'All Combined Data'!AI64</f>
        <v>Parmar, Bhatnagar and Warrior</v>
      </c>
      <c r="AJ64" s="2">
        <f>'All Combined Data'!AJ64</f>
        <v>7363</v>
      </c>
      <c r="AK64" s="2">
        <f>'All Combined Data'!AK64</f>
        <v>30</v>
      </c>
      <c r="AL64" s="2">
        <f>'All Combined Data'!AL64</f>
        <v>646</v>
      </c>
      <c r="AM64" s="2">
        <f>'All Combined Data'!AM64</f>
        <v>24</v>
      </c>
      <c r="AN64" s="2" t="str">
        <f>'All Combined Data'!AN64</f>
        <v>India</v>
      </c>
      <c r="AO64" s="2" t="str">
        <f>'All Combined Data'!AO64</f>
        <v>No</v>
      </c>
      <c r="AP64" s="2">
        <f>'All Combined Data'!AP64</f>
        <v>2.7</v>
      </c>
      <c r="AQ64" s="2">
        <f>'All Combined Data'!AQ64</f>
        <v>45376</v>
      </c>
      <c r="AR64" s="2" t="str">
        <f>'All Combined Data'!AR64</f>
        <v>No</v>
      </c>
      <c r="AS64" s="2">
        <f>'All Combined Data'!AS64</f>
        <v>5656</v>
      </c>
      <c r="AT64" s="2">
        <f>'All Combined Data'!AT64</f>
        <v>143</v>
      </c>
      <c r="AU64" s="2">
        <f>'All Combined Data'!AU64</f>
        <v>143</v>
      </c>
      <c r="AV64" s="2" t="str">
        <f>'All Combined Data'!AV64</f>
        <v/>
      </c>
      <c r="AW64" s="2" t="str">
        <f>'All Combined Data'!AW64</f>
        <v/>
      </c>
      <c r="AX64" s="2" t="str">
        <f>'All Combined Data'!AX64</f>
        <v/>
      </c>
      <c r="AY64" s="2" t="str">
        <f>'All Combined Data'!AY64</f>
        <v/>
      </c>
      <c r="AZ64" s="2" t="str">
        <f>'All Combined Data'!AZ64</f>
        <v/>
      </c>
      <c r="BA64" s="2" t="str">
        <f>'All Combined Data'!BA64</f>
        <v/>
      </c>
      <c r="BB64" s="2" t="str">
        <f>'All Combined Data'!BB64</f>
        <v/>
      </c>
      <c r="BC64" s="2" t="str">
        <f>'All Combined Data'!BC64</f>
        <v/>
      </c>
      <c r="BD64" s="2" t="str">
        <f>'All Combined Data'!BD64</f>
        <v/>
      </c>
      <c r="BE64" s="2" t="str">
        <f>'All Combined Data'!BE64</f>
        <v/>
      </c>
      <c r="BF64" s="2" t="str">
        <f>'All Combined Data'!BF64</f>
        <v/>
      </c>
      <c r="BG64" s="2" t="str">
        <f>'All Combined Data'!BG64</f>
        <v/>
      </c>
      <c r="BH64" s="2" t="str">
        <f>'All Combined Data'!BH64</f>
        <v/>
      </c>
      <c r="BI64" s="2" t="str">
        <f>'All Combined Data'!BI64</f>
        <v/>
      </c>
      <c r="BJ64" s="2" t="str">
        <f>'All Combined Data'!BJ64</f>
        <v/>
      </c>
      <c r="BK64" s="2">
        <f>Combined_data[[#This Row],[Quantity]]*Combined_data[[#This Row],[UnitPrice]]</f>
        <v>22089</v>
      </c>
      <c r="BL64" s="2">
        <f>Combined_data[[#This Row],[TotalAmount]]*(100-Combined_data[[#This Row],[DiscountApplied]])/100</f>
        <v>25770.5</v>
      </c>
      <c r="BM64" s="2">
        <f>Combined_data[[#This Row],[Revenue]]-Combined_data[[#This Row],[Final Amount]]</f>
        <v>-3681.5</v>
      </c>
    </row>
    <row r="65" spans="1:65" x14ac:dyDescent="0.3">
      <c r="A65" s="2" t="str">
        <f>'All Combined Data'!A65</f>
        <v>O1064</v>
      </c>
      <c r="B65" s="2" t="str">
        <f>'All Combined Data'!B65</f>
        <v>C013</v>
      </c>
      <c r="C65" s="2" t="str">
        <f>'All Combined Data'!C65</f>
        <v>P168</v>
      </c>
      <c r="D65" s="2">
        <f>'All Combined Data'!D65</f>
        <v>45776</v>
      </c>
      <c r="E65" s="2">
        <f>'All Combined Data'!E65</f>
        <v>2</v>
      </c>
      <c r="F65" s="2">
        <f>'All Combined Data'!F65</f>
        <v>7363</v>
      </c>
      <c r="G65" s="2">
        <f>'All Combined Data'!G65</f>
        <v>14726</v>
      </c>
      <c r="H65" s="2">
        <f>'All Combined Data'!H65</f>
        <v>30</v>
      </c>
      <c r="I65" s="2" t="str">
        <f>'All Combined Data'!I65</f>
        <v>Debit Card</v>
      </c>
      <c r="J65" s="2" t="str">
        <f>'All Combined Data'!J65</f>
        <v>Pending</v>
      </c>
      <c r="K65" s="2">
        <f>'All Combined Data'!K65</f>
        <v>45860</v>
      </c>
      <c r="L65" s="2" t="str">
        <f>'All Combined Data'!L65</f>
        <v>No</v>
      </c>
      <c r="M65" s="2">
        <f>'All Combined Data'!M65</f>
        <v>136</v>
      </c>
      <c r="N65" s="2" t="str">
        <f>'All Combined Data'!N65</f>
        <v>No</v>
      </c>
      <c r="O65" s="2" t="str">
        <f>'All Combined Data'!O65</f>
        <v>Yes</v>
      </c>
      <c r="P65" s="2" t="str">
        <f>'All Combined Data'!P65</f>
        <v>C013</v>
      </c>
      <c r="Q65" s="2" t="str">
        <f>'All Combined Data'!Q65</f>
        <v>Raksha Mittal</v>
      </c>
      <c r="R65" s="2" t="str">
        <f>'All Combined Data'!R65</f>
        <v>mistryhemang@example.org</v>
      </c>
      <c r="S65" s="2">
        <f>'All Combined Data'!S65</f>
        <v>1182449353</v>
      </c>
      <c r="T65" s="2" t="str">
        <f>'All Combined Data'!T65</f>
        <v>Kolkata</v>
      </c>
      <c r="U65" s="2" t="str">
        <f>'All Combined Data'!U65</f>
        <v>West Bengal</v>
      </c>
      <c r="V65" s="2">
        <f>'All Combined Data'!V65</f>
        <v>874016</v>
      </c>
      <c r="W65" s="2" t="str">
        <f>'All Combined Data'!W65</f>
        <v>Male</v>
      </c>
      <c r="X65" s="2">
        <f>'All Combined Data'!X65</f>
        <v>28624</v>
      </c>
      <c r="Y65" s="2">
        <f>'All Combined Data'!Y65</f>
        <v>44164</v>
      </c>
      <c r="Z65" s="2" t="str">
        <f>'All Combined Data'!Z65</f>
        <v>Grocery</v>
      </c>
      <c r="AA65" s="2">
        <f>'All Combined Data'!AA65</f>
        <v>6582</v>
      </c>
      <c r="AB65" s="2" t="str">
        <f>'All Combined Data'!AB65</f>
        <v>Married</v>
      </c>
      <c r="AC65" s="2" t="str">
        <f>'All Combined Data'!AC65</f>
        <v>Doctor</v>
      </c>
      <c r="AD65" s="2">
        <f>'All Combined Data'!AD65</f>
        <v>755493</v>
      </c>
      <c r="AE65" s="2" t="str">
        <f>'All Combined Data'!AE65</f>
        <v>P168</v>
      </c>
      <c r="AF65" s="2" t="str">
        <f>'All Combined Data'!AF65</f>
        <v>Tempora Laptop</v>
      </c>
      <c r="AG65" s="2" t="str">
        <f>'All Combined Data'!AG65</f>
        <v>Fashion</v>
      </c>
      <c r="AH65" s="2" t="str">
        <f>'All Combined Data'!AH65</f>
        <v>Organic</v>
      </c>
      <c r="AI65" s="2" t="str">
        <f>'All Combined Data'!AI65</f>
        <v>Parmar, Bhatnagar and Warrior</v>
      </c>
      <c r="AJ65" s="2">
        <f>'All Combined Data'!AJ65</f>
        <v>7363</v>
      </c>
      <c r="AK65" s="2">
        <f>'All Combined Data'!AK65</f>
        <v>30</v>
      </c>
      <c r="AL65" s="2">
        <f>'All Combined Data'!AL65</f>
        <v>646</v>
      </c>
      <c r="AM65" s="2">
        <f>'All Combined Data'!AM65</f>
        <v>24</v>
      </c>
      <c r="AN65" s="2" t="str">
        <f>'All Combined Data'!AN65</f>
        <v>India</v>
      </c>
      <c r="AO65" s="2" t="str">
        <f>'All Combined Data'!AO65</f>
        <v>No</v>
      </c>
      <c r="AP65" s="2">
        <f>'All Combined Data'!AP65</f>
        <v>2.7</v>
      </c>
      <c r="AQ65" s="2">
        <f>'All Combined Data'!AQ65</f>
        <v>45376</v>
      </c>
      <c r="AR65" s="2" t="str">
        <f>'All Combined Data'!AR65</f>
        <v>No</v>
      </c>
      <c r="AS65" s="2">
        <f>'All Combined Data'!AS65</f>
        <v>5656</v>
      </c>
      <c r="AT65" s="2">
        <f>'All Combined Data'!AT65</f>
        <v>143</v>
      </c>
      <c r="AU65" s="2">
        <f>'All Combined Data'!AU65</f>
        <v>143</v>
      </c>
      <c r="AV65" s="2" t="str">
        <f>'All Combined Data'!AV65</f>
        <v/>
      </c>
      <c r="AW65" s="2" t="str">
        <f>'All Combined Data'!AW65</f>
        <v/>
      </c>
      <c r="AX65" s="2" t="str">
        <f>'All Combined Data'!AX65</f>
        <v/>
      </c>
      <c r="AY65" s="2" t="str">
        <f>'All Combined Data'!AY65</f>
        <v/>
      </c>
      <c r="AZ65" s="2" t="str">
        <f>'All Combined Data'!AZ65</f>
        <v/>
      </c>
      <c r="BA65" s="2" t="str">
        <f>'All Combined Data'!BA65</f>
        <v/>
      </c>
      <c r="BB65" s="2" t="str">
        <f>'All Combined Data'!BB65</f>
        <v/>
      </c>
      <c r="BC65" s="2" t="str">
        <f>'All Combined Data'!BC65</f>
        <v/>
      </c>
      <c r="BD65" s="2" t="str">
        <f>'All Combined Data'!BD65</f>
        <v/>
      </c>
      <c r="BE65" s="2" t="str">
        <f>'All Combined Data'!BE65</f>
        <v/>
      </c>
      <c r="BF65" s="2" t="str">
        <f>'All Combined Data'!BF65</f>
        <v/>
      </c>
      <c r="BG65" s="2" t="str">
        <f>'All Combined Data'!BG65</f>
        <v/>
      </c>
      <c r="BH65" s="2" t="str">
        <f>'All Combined Data'!BH65</f>
        <v/>
      </c>
      <c r="BI65" s="2" t="str">
        <f>'All Combined Data'!BI65</f>
        <v/>
      </c>
      <c r="BJ65" s="2" t="str">
        <f>'All Combined Data'!BJ65</f>
        <v/>
      </c>
      <c r="BK65" s="2">
        <f>Combined_data[[#This Row],[Quantity]]*Combined_data[[#This Row],[UnitPrice]]</f>
        <v>14726</v>
      </c>
      <c r="BL65" s="2">
        <f>Combined_data[[#This Row],[TotalAmount]]*(100-Combined_data[[#This Row],[DiscountApplied]])/100</f>
        <v>10308.200000000001</v>
      </c>
      <c r="BM65" s="2">
        <f>Combined_data[[#This Row],[Revenue]]-Combined_data[[#This Row],[Final Amount]]</f>
        <v>4417.7999999999993</v>
      </c>
    </row>
    <row r="66" spans="1:65" x14ac:dyDescent="0.3">
      <c r="A66" s="2" t="str">
        <f>'All Combined Data'!A66</f>
        <v>O1065</v>
      </c>
      <c r="B66" s="2" t="str">
        <f>'All Combined Data'!B66</f>
        <v>C048</v>
      </c>
      <c r="C66" s="2" t="str">
        <f>'All Combined Data'!C66</f>
        <v>P152</v>
      </c>
      <c r="D66" s="2">
        <f>'All Combined Data'!D66</f>
        <v>45669</v>
      </c>
      <c r="E66" s="2">
        <f>'All Combined Data'!E66</f>
        <v>4</v>
      </c>
      <c r="F66" s="2">
        <f>'All Combined Data'!F66</f>
        <v>92604</v>
      </c>
      <c r="G66" s="2">
        <f>'All Combined Data'!G66</f>
        <v>463020</v>
      </c>
      <c r="H66" s="2">
        <f>'All Combined Data'!H66</f>
        <v>29</v>
      </c>
      <c r="I66" s="2" t="str">
        <f>'All Combined Data'!I66</f>
        <v>Debit Card</v>
      </c>
      <c r="J66" s="2" t="str">
        <f>'All Combined Data'!J66</f>
        <v>Shipped</v>
      </c>
      <c r="K66" s="2">
        <f>'All Combined Data'!K66</f>
        <v>45863</v>
      </c>
      <c r="L66" s="2" t="str">
        <f>'All Combined Data'!L66</f>
        <v>No</v>
      </c>
      <c r="M66" s="2">
        <f>'All Combined Data'!M66</f>
        <v>350</v>
      </c>
      <c r="N66" s="2" t="str">
        <f>'All Combined Data'!N66</f>
        <v>Yes</v>
      </c>
      <c r="O66" s="2" t="str">
        <f>'All Combined Data'!O66</f>
        <v>Yes</v>
      </c>
      <c r="P66" s="2" t="str">
        <f>'All Combined Data'!P66</f>
        <v>C048</v>
      </c>
      <c r="Q66" s="2" t="str">
        <f>'All Combined Data'!Q66</f>
        <v>Sudiksha Tiwari</v>
      </c>
      <c r="R66" s="2" t="str">
        <f>'All Combined Data'!R66</f>
        <v>ychaudhary@example.net</v>
      </c>
      <c r="S66" s="2">
        <f>'All Combined Data'!S66</f>
        <v>918367365766</v>
      </c>
      <c r="T66" s="2" t="str">
        <f>'All Combined Data'!T66</f>
        <v>Chennai</v>
      </c>
      <c r="U66" s="2" t="str">
        <f>'All Combined Data'!U66</f>
        <v>Tamil Nadu</v>
      </c>
      <c r="V66" s="2">
        <f>'All Combined Data'!V66</f>
        <v>565452</v>
      </c>
      <c r="W66" s="2" t="str">
        <f>'All Combined Data'!W66</f>
        <v>Female</v>
      </c>
      <c r="X66" s="2">
        <f>'All Combined Data'!X66</f>
        <v>38819</v>
      </c>
      <c r="Y66" s="2">
        <f>'All Combined Data'!Y66</f>
        <v>45501</v>
      </c>
      <c r="Z66" s="2" t="str">
        <f>'All Combined Data'!Z66</f>
        <v>Fashion</v>
      </c>
      <c r="AA66" s="2">
        <f>'All Combined Data'!AA66</f>
        <v>932</v>
      </c>
      <c r="AB66" s="2" t="str">
        <f>'All Combined Data'!AB66</f>
        <v>Single</v>
      </c>
      <c r="AC66" s="2" t="str">
        <f>'All Combined Data'!AC66</f>
        <v>Business</v>
      </c>
      <c r="AD66" s="2">
        <f>'All Combined Data'!AD66</f>
        <v>1939269</v>
      </c>
      <c r="AE66" s="2" t="str">
        <f>'All Combined Data'!AE66</f>
        <v>P152</v>
      </c>
      <c r="AF66" s="2" t="str">
        <f>'All Combined Data'!AF66</f>
        <v>Rem Shirt</v>
      </c>
      <c r="AG66" s="2" t="str">
        <f>'All Combined Data'!AG66</f>
        <v>Electronics</v>
      </c>
      <c r="AH66" s="2" t="str">
        <f>'All Combined Data'!AH66</f>
        <v>Cotton</v>
      </c>
      <c r="AI66" s="2" t="str">
        <f>'All Combined Data'!AI66</f>
        <v>Loyal PLC</v>
      </c>
      <c r="AJ66" s="2">
        <f>'All Combined Data'!AJ66</f>
        <v>92604</v>
      </c>
      <c r="AK66" s="2">
        <f>'All Combined Data'!AK66</f>
        <v>29</v>
      </c>
      <c r="AL66" s="2">
        <f>'All Combined Data'!AL66</f>
        <v>316</v>
      </c>
      <c r="AM66" s="2">
        <f>'All Combined Data'!AM66</f>
        <v>24</v>
      </c>
      <c r="AN66" s="2" t="str">
        <f>'All Combined Data'!AN66</f>
        <v>Vietnam</v>
      </c>
      <c r="AO66" s="2" t="str">
        <f>'All Combined Data'!AO66</f>
        <v>Yes</v>
      </c>
      <c r="AP66" s="2">
        <f>'All Combined Data'!AP66</f>
        <v>3</v>
      </c>
      <c r="AQ66" s="2">
        <f>'All Combined Data'!AQ66</f>
        <v>45328</v>
      </c>
      <c r="AR66" s="2" t="str">
        <f>'All Combined Data'!AR66</f>
        <v>Yes</v>
      </c>
      <c r="AS66" s="2">
        <f>'All Combined Data'!AS66</f>
        <v>7567</v>
      </c>
      <c r="AT66" s="2">
        <f>'All Combined Data'!AT66</f>
        <v>35</v>
      </c>
      <c r="AU66" s="2">
        <f>'All Combined Data'!AU66</f>
        <v>35</v>
      </c>
      <c r="AV66" s="2" t="str">
        <f>'All Combined Data'!AV66</f>
        <v>S035</v>
      </c>
      <c r="AW66" s="2" t="str">
        <f>'All Combined Data'!AW66</f>
        <v>Wali, Soman and Andra Mart</v>
      </c>
      <c r="AX66" s="2" t="str">
        <f>'All Combined Data'!AX66</f>
        <v>Hyderabad</v>
      </c>
      <c r="AY66" s="2" t="str">
        <f>'All Combined Data'!AY66</f>
        <v>Telangana</v>
      </c>
      <c r="AZ66" s="2">
        <f>'All Combined Data'!AZ66</f>
        <v>573993</v>
      </c>
      <c r="BA66" s="2" t="str">
        <f>'All Combined Data'!BA66</f>
        <v>Ekani Raj</v>
      </c>
      <c r="BB66" s="2">
        <f>'All Combined Data'!BB66</f>
        <v>2002</v>
      </c>
      <c r="BC66" s="2">
        <f>'All Combined Data'!BC66</f>
        <v>60</v>
      </c>
      <c r="BD66" s="2">
        <f>'All Combined Data'!BD66</f>
        <v>4800</v>
      </c>
      <c r="BE66" s="2">
        <f>'All Combined Data'!BE66</f>
        <v>3.9</v>
      </c>
      <c r="BF66" s="2" t="str">
        <f>'All Combined Data'!BF66</f>
        <v>Yes</v>
      </c>
      <c r="BG66" s="2">
        <f>'All Combined Data'!BG66</f>
        <v>3033</v>
      </c>
      <c r="BH66" s="2" t="str">
        <f>'All Combined Data'!BH66</f>
        <v>Outlet</v>
      </c>
      <c r="BI66" s="2">
        <f>'All Combined Data'!BI66</f>
        <v>916484085887</v>
      </c>
      <c r="BJ66" s="2" t="str">
        <f>'All Combined Data'!BJ66</f>
        <v>sbassi@hans.com</v>
      </c>
      <c r="BK66" s="2">
        <f>Combined_data[[#This Row],[Quantity]]*Combined_data[[#This Row],[UnitPrice]]</f>
        <v>370416</v>
      </c>
      <c r="BL66" s="2">
        <f>Combined_data[[#This Row],[TotalAmount]]*(100-Combined_data[[#This Row],[DiscountApplied]])/100</f>
        <v>328744.2</v>
      </c>
      <c r="BM66" s="2">
        <f>Combined_data[[#This Row],[Revenue]]-Combined_data[[#This Row],[Final Amount]]</f>
        <v>41671.799999999988</v>
      </c>
    </row>
    <row r="67" spans="1:65" x14ac:dyDescent="0.3">
      <c r="A67" s="2" t="str">
        <f>'All Combined Data'!A67</f>
        <v>O1066</v>
      </c>
      <c r="B67" s="2" t="str">
        <f>'All Combined Data'!B67</f>
        <v>C012</v>
      </c>
      <c r="C67" s="2" t="str">
        <f>'All Combined Data'!C67</f>
        <v>P152</v>
      </c>
      <c r="D67" s="2">
        <f>'All Combined Data'!D67</f>
        <v>45718</v>
      </c>
      <c r="E67" s="2">
        <f>'All Combined Data'!E67</f>
        <v>4</v>
      </c>
      <c r="F67" s="2">
        <f>'All Combined Data'!F67</f>
        <v>92604</v>
      </c>
      <c r="G67" s="2">
        <f>'All Combined Data'!G67</f>
        <v>370416</v>
      </c>
      <c r="H67" s="2">
        <f>'All Combined Data'!H67</f>
        <v>29</v>
      </c>
      <c r="I67" s="2" t="str">
        <f>'All Combined Data'!I67</f>
        <v>Cash on Delivery</v>
      </c>
      <c r="J67" s="2" t="str">
        <f>'All Combined Data'!J67</f>
        <v>Cancelled</v>
      </c>
      <c r="K67" s="2">
        <f>'All Combined Data'!K67</f>
        <v>45866</v>
      </c>
      <c r="L67" s="2" t="str">
        <f>'All Combined Data'!L67</f>
        <v>Yes</v>
      </c>
      <c r="M67" s="2">
        <f>'All Combined Data'!M67</f>
        <v>326</v>
      </c>
      <c r="N67" s="2" t="str">
        <f>'All Combined Data'!N67</f>
        <v>Yes</v>
      </c>
      <c r="O67" s="2" t="str">
        <f>'All Combined Data'!O67</f>
        <v>Yes</v>
      </c>
      <c r="P67" s="2" t="str">
        <f>'All Combined Data'!P67</f>
        <v>C012</v>
      </c>
      <c r="Q67" s="2" t="str">
        <f>'All Combined Data'!Q67</f>
        <v>Advika Jayaraman</v>
      </c>
      <c r="R67" s="2" t="str">
        <f>'All Combined Data'!R67</f>
        <v>william46@example.org</v>
      </c>
      <c r="S67" s="2">
        <f>'All Combined Data'!S67</f>
        <v>4751079911</v>
      </c>
      <c r="T67" s="2" t="str">
        <f>'All Combined Data'!T67</f>
        <v>Delhi</v>
      </c>
      <c r="U67" s="2" t="str">
        <f>'All Combined Data'!U67</f>
        <v>Delhi</v>
      </c>
      <c r="V67" s="2">
        <f>'All Combined Data'!V67</f>
        <v>842513</v>
      </c>
      <c r="W67" s="2" t="str">
        <f>'All Combined Data'!W67</f>
        <v>Female</v>
      </c>
      <c r="X67" s="2">
        <f>'All Combined Data'!X67</f>
        <v>30932</v>
      </c>
      <c r="Y67" s="2">
        <f>'All Combined Data'!Y67</f>
        <v>44913</v>
      </c>
      <c r="Z67" s="2" t="str">
        <f>'All Combined Data'!Z67</f>
        <v>Grocery</v>
      </c>
      <c r="AA67" s="2">
        <f>'All Combined Data'!AA67</f>
        <v>4486</v>
      </c>
      <c r="AB67" s="2" t="str">
        <f>'All Combined Data'!AB67</f>
        <v>Single</v>
      </c>
      <c r="AC67" s="2" t="str">
        <f>'All Combined Data'!AC67</f>
        <v>Doctor</v>
      </c>
      <c r="AD67" s="2">
        <f>'All Combined Data'!AD67</f>
        <v>1389462</v>
      </c>
      <c r="AE67" s="2" t="str">
        <f>'All Combined Data'!AE67</f>
        <v>P152</v>
      </c>
      <c r="AF67" s="2" t="str">
        <f>'All Combined Data'!AF67</f>
        <v>Rem Shirt</v>
      </c>
      <c r="AG67" s="2" t="str">
        <f>'All Combined Data'!AG67</f>
        <v>Electronics</v>
      </c>
      <c r="AH67" s="2" t="str">
        <f>'All Combined Data'!AH67</f>
        <v>Cotton</v>
      </c>
      <c r="AI67" s="2" t="str">
        <f>'All Combined Data'!AI67</f>
        <v>Loyal PLC</v>
      </c>
      <c r="AJ67" s="2">
        <f>'All Combined Data'!AJ67</f>
        <v>92604</v>
      </c>
      <c r="AK67" s="2">
        <f>'All Combined Data'!AK67</f>
        <v>29</v>
      </c>
      <c r="AL67" s="2">
        <f>'All Combined Data'!AL67</f>
        <v>316</v>
      </c>
      <c r="AM67" s="2">
        <f>'All Combined Data'!AM67</f>
        <v>24</v>
      </c>
      <c r="AN67" s="2" t="str">
        <f>'All Combined Data'!AN67</f>
        <v>Vietnam</v>
      </c>
      <c r="AO67" s="2" t="str">
        <f>'All Combined Data'!AO67</f>
        <v>Yes</v>
      </c>
      <c r="AP67" s="2">
        <f>'All Combined Data'!AP67</f>
        <v>3</v>
      </c>
      <c r="AQ67" s="2">
        <f>'All Combined Data'!AQ67</f>
        <v>45328</v>
      </c>
      <c r="AR67" s="2" t="str">
        <f>'All Combined Data'!AR67</f>
        <v>Yes</v>
      </c>
      <c r="AS67" s="2">
        <f>'All Combined Data'!AS67</f>
        <v>7567</v>
      </c>
      <c r="AT67" s="2">
        <f>'All Combined Data'!AT67</f>
        <v>35</v>
      </c>
      <c r="AU67" s="2">
        <f>'All Combined Data'!AU67</f>
        <v>35</v>
      </c>
      <c r="AV67" s="2" t="str">
        <f>'All Combined Data'!AV67</f>
        <v>S035</v>
      </c>
      <c r="AW67" s="2" t="str">
        <f>'All Combined Data'!AW67</f>
        <v>Wali, Soman and Andra Mart</v>
      </c>
      <c r="AX67" s="2" t="str">
        <f>'All Combined Data'!AX67</f>
        <v>Hyderabad</v>
      </c>
      <c r="AY67" s="2" t="str">
        <f>'All Combined Data'!AY67</f>
        <v>Telangana</v>
      </c>
      <c r="AZ67" s="2">
        <f>'All Combined Data'!AZ67</f>
        <v>573993</v>
      </c>
      <c r="BA67" s="2" t="str">
        <f>'All Combined Data'!BA67</f>
        <v>Ekani Raj</v>
      </c>
      <c r="BB67" s="2">
        <f>'All Combined Data'!BB67</f>
        <v>2002</v>
      </c>
      <c r="BC67" s="2">
        <f>'All Combined Data'!BC67</f>
        <v>60</v>
      </c>
      <c r="BD67" s="2">
        <f>'All Combined Data'!BD67</f>
        <v>4800</v>
      </c>
      <c r="BE67" s="2">
        <f>'All Combined Data'!BE67</f>
        <v>3.9</v>
      </c>
      <c r="BF67" s="2" t="str">
        <f>'All Combined Data'!BF67</f>
        <v>Yes</v>
      </c>
      <c r="BG67" s="2">
        <f>'All Combined Data'!BG67</f>
        <v>3033</v>
      </c>
      <c r="BH67" s="2" t="str">
        <f>'All Combined Data'!BH67</f>
        <v>Outlet</v>
      </c>
      <c r="BI67" s="2">
        <f>'All Combined Data'!BI67</f>
        <v>916484085887</v>
      </c>
      <c r="BJ67" s="2" t="str">
        <f>'All Combined Data'!BJ67</f>
        <v>sbassi@hans.com</v>
      </c>
      <c r="BK67" s="2">
        <f>Combined_data[[#This Row],[Quantity]]*Combined_data[[#This Row],[UnitPrice]]</f>
        <v>370416</v>
      </c>
      <c r="BL67" s="2">
        <f>Combined_data[[#This Row],[TotalAmount]]*(100-Combined_data[[#This Row],[DiscountApplied]])/100</f>
        <v>262995.36</v>
      </c>
      <c r="BM67" s="2">
        <f>Combined_data[[#This Row],[Revenue]]-Combined_data[[#This Row],[Final Amount]]</f>
        <v>107420.64000000001</v>
      </c>
    </row>
    <row r="68" spans="1:65" x14ac:dyDescent="0.3">
      <c r="A68" s="2" t="str">
        <f>'All Combined Data'!A68</f>
        <v>O1067</v>
      </c>
      <c r="B68" s="2" t="str">
        <f>'All Combined Data'!B68</f>
        <v>C011</v>
      </c>
      <c r="C68" s="2" t="str">
        <f>'All Combined Data'!C68</f>
        <v>P164</v>
      </c>
      <c r="D68" s="2">
        <f>'All Combined Data'!D68</f>
        <v>45789</v>
      </c>
      <c r="E68" s="2">
        <f>'All Combined Data'!E68</f>
        <v>4</v>
      </c>
      <c r="F68" s="2">
        <f>'All Combined Data'!F68</f>
        <v>61962</v>
      </c>
      <c r="G68" s="2">
        <f>'All Combined Data'!G68</f>
        <v>185886</v>
      </c>
      <c r="H68" s="2">
        <f>'All Combined Data'!H68</f>
        <v>19</v>
      </c>
      <c r="I68" s="2" t="str">
        <f>'All Combined Data'!I68</f>
        <v>Cash on Delivery</v>
      </c>
      <c r="J68" s="2" t="str">
        <f>'All Combined Data'!J68</f>
        <v>Delivered</v>
      </c>
      <c r="K68" s="2">
        <f>'All Combined Data'!K68</f>
        <v>45859</v>
      </c>
      <c r="L68" s="2" t="str">
        <f>'All Combined Data'!L68</f>
        <v>Yes</v>
      </c>
      <c r="M68" s="2">
        <f>'All Combined Data'!M68</f>
        <v>117</v>
      </c>
      <c r="N68" s="2" t="str">
        <f>'All Combined Data'!N68</f>
        <v>Yes</v>
      </c>
      <c r="O68" s="2" t="str">
        <f>'All Combined Data'!O68</f>
        <v>No</v>
      </c>
      <c r="P68" s="2" t="str">
        <f>'All Combined Data'!P68</f>
        <v>C011</v>
      </c>
      <c r="Q68" s="2" t="str">
        <f>'All Combined Data'!Q68</f>
        <v>Darsh Murthy</v>
      </c>
      <c r="R68" s="2" t="str">
        <f>'All Combined Data'!R68</f>
        <v>bedivansha@example.net</v>
      </c>
      <c r="S68" s="2">
        <f>'All Combined Data'!S68</f>
        <v>2081219136</v>
      </c>
      <c r="T68" s="2" t="str">
        <f>'All Combined Data'!T68</f>
        <v>Jaipur</v>
      </c>
      <c r="U68" s="2" t="str">
        <f>'All Combined Data'!U68</f>
        <v>Rajasthan</v>
      </c>
      <c r="V68" s="2">
        <f>'All Combined Data'!V68</f>
        <v>939909</v>
      </c>
      <c r="W68" s="2" t="str">
        <f>'All Combined Data'!W68</f>
        <v>Female</v>
      </c>
      <c r="X68" s="2">
        <f>'All Combined Data'!X68</f>
        <v>23785</v>
      </c>
      <c r="Y68" s="2">
        <f>'All Combined Data'!Y68</f>
        <v>45330</v>
      </c>
      <c r="Z68" s="2" t="str">
        <f>'All Combined Data'!Z68</f>
        <v>Home Appliance</v>
      </c>
      <c r="AA68" s="2">
        <f>'All Combined Data'!AA68</f>
        <v>5413</v>
      </c>
      <c r="AB68" s="2" t="str">
        <f>'All Combined Data'!AB68</f>
        <v>Single</v>
      </c>
      <c r="AC68" s="2" t="str">
        <f>'All Combined Data'!AC68</f>
        <v>Doctor</v>
      </c>
      <c r="AD68" s="2">
        <f>'All Combined Data'!AD68</f>
        <v>1923444</v>
      </c>
      <c r="AE68" s="2" t="str">
        <f>'All Combined Data'!AE68</f>
        <v>P164</v>
      </c>
      <c r="AF68" s="2" t="str">
        <f>'All Combined Data'!AF68</f>
        <v>Repellat Washing Machine</v>
      </c>
      <c r="AG68" s="2" t="str">
        <f>'All Combined Data'!AG68</f>
        <v>Home Appliance</v>
      </c>
      <c r="AH68" s="2" t="str">
        <f>'All Combined Data'!AH68</f>
        <v>LED</v>
      </c>
      <c r="AI68" s="2" t="str">
        <f>'All Combined Data'!AI68</f>
        <v>Luthra, Sachdeva and Prashad</v>
      </c>
      <c r="AJ68" s="2">
        <f>'All Combined Data'!AJ68</f>
        <v>61962</v>
      </c>
      <c r="AK68" s="2">
        <f>'All Combined Data'!AK68</f>
        <v>19</v>
      </c>
      <c r="AL68" s="2">
        <f>'All Combined Data'!AL68</f>
        <v>646</v>
      </c>
      <c r="AM68" s="2">
        <f>'All Combined Data'!AM68</f>
        <v>24</v>
      </c>
      <c r="AN68" s="2" t="str">
        <f>'All Combined Data'!AN68</f>
        <v>Vietnam</v>
      </c>
      <c r="AO68" s="2" t="str">
        <f>'All Combined Data'!AO68</f>
        <v>Yes</v>
      </c>
      <c r="AP68" s="2">
        <f>'All Combined Data'!AP68</f>
        <v>3.4</v>
      </c>
      <c r="AQ68" s="2">
        <f>'All Combined Data'!AQ68</f>
        <v>45461</v>
      </c>
      <c r="AR68" s="2" t="str">
        <f>'All Combined Data'!AR68</f>
        <v>Yes</v>
      </c>
      <c r="AS68" s="2">
        <f>'All Combined Data'!AS68</f>
        <v>6086</v>
      </c>
      <c r="AT68" s="2">
        <f>'All Combined Data'!AT68</f>
        <v>175</v>
      </c>
      <c r="AU68" s="2">
        <f>'All Combined Data'!AU68</f>
        <v>175</v>
      </c>
      <c r="AV68" s="2" t="str">
        <f>'All Combined Data'!AV68</f>
        <v/>
      </c>
      <c r="AW68" s="2" t="str">
        <f>'All Combined Data'!AW68</f>
        <v/>
      </c>
      <c r="AX68" s="2" t="str">
        <f>'All Combined Data'!AX68</f>
        <v/>
      </c>
      <c r="AY68" s="2" t="str">
        <f>'All Combined Data'!AY68</f>
        <v/>
      </c>
      <c r="AZ68" s="2" t="str">
        <f>'All Combined Data'!AZ68</f>
        <v/>
      </c>
      <c r="BA68" s="2" t="str">
        <f>'All Combined Data'!BA68</f>
        <v/>
      </c>
      <c r="BB68" s="2" t="str">
        <f>'All Combined Data'!BB68</f>
        <v/>
      </c>
      <c r="BC68" s="2" t="str">
        <f>'All Combined Data'!BC68</f>
        <v/>
      </c>
      <c r="BD68" s="2" t="str">
        <f>'All Combined Data'!BD68</f>
        <v/>
      </c>
      <c r="BE68" s="2" t="str">
        <f>'All Combined Data'!BE68</f>
        <v/>
      </c>
      <c r="BF68" s="2" t="str">
        <f>'All Combined Data'!BF68</f>
        <v/>
      </c>
      <c r="BG68" s="2" t="str">
        <f>'All Combined Data'!BG68</f>
        <v/>
      </c>
      <c r="BH68" s="2" t="str">
        <f>'All Combined Data'!BH68</f>
        <v/>
      </c>
      <c r="BI68" s="2" t="str">
        <f>'All Combined Data'!BI68</f>
        <v/>
      </c>
      <c r="BJ68" s="2" t="str">
        <f>'All Combined Data'!BJ68</f>
        <v/>
      </c>
      <c r="BK68" s="2">
        <f>Combined_data[[#This Row],[Quantity]]*Combined_data[[#This Row],[UnitPrice]]</f>
        <v>247848</v>
      </c>
      <c r="BL68" s="2">
        <f>Combined_data[[#This Row],[TotalAmount]]*(100-Combined_data[[#This Row],[DiscountApplied]])/100</f>
        <v>150567.66</v>
      </c>
      <c r="BM68" s="2">
        <f>Combined_data[[#This Row],[Revenue]]-Combined_data[[#This Row],[Final Amount]]</f>
        <v>97280.34</v>
      </c>
    </row>
    <row r="69" spans="1:65" x14ac:dyDescent="0.3">
      <c r="A69" s="2" t="str">
        <f>'All Combined Data'!A69</f>
        <v>O1068</v>
      </c>
      <c r="B69" s="2" t="str">
        <f>'All Combined Data'!B69</f>
        <v>C035</v>
      </c>
      <c r="C69" s="2" t="str">
        <f>'All Combined Data'!C69</f>
        <v>P106</v>
      </c>
      <c r="D69" s="2">
        <f>'All Combined Data'!D69</f>
        <v>45773</v>
      </c>
      <c r="E69" s="2">
        <f>'All Combined Data'!E69</f>
        <v>1</v>
      </c>
      <c r="F69" s="2">
        <f>'All Combined Data'!F69</f>
        <v>40324</v>
      </c>
      <c r="G69" s="2">
        <f>'All Combined Data'!G69</f>
        <v>120972</v>
      </c>
      <c r="H69" s="2">
        <f>'All Combined Data'!H69</f>
        <v>7</v>
      </c>
      <c r="I69" s="2" t="str">
        <f>'All Combined Data'!I69</f>
        <v>Cash on Delivery</v>
      </c>
      <c r="J69" s="2" t="str">
        <f>'All Combined Data'!J69</f>
        <v>Delivered</v>
      </c>
      <c r="K69" s="2">
        <f>'All Combined Data'!K69</f>
        <v>45868</v>
      </c>
      <c r="L69" s="2" t="str">
        <f>'All Combined Data'!L69</f>
        <v>Yes</v>
      </c>
      <c r="M69" s="2">
        <f>'All Combined Data'!M69</f>
        <v>475</v>
      </c>
      <c r="N69" s="2" t="str">
        <f>'All Combined Data'!N69</f>
        <v>No</v>
      </c>
      <c r="O69" s="2" t="str">
        <f>'All Combined Data'!O69</f>
        <v>Yes</v>
      </c>
      <c r="P69" s="2" t="str">
        <f>'All Combined Data'!P69</f>
        <v>C035</v>
      </c>
      <c r="Q69" s="2" t="str">
        <f>'All Combined Data'!Q69</f>
        <v>Raksha Sundaram</v>
      </c>
      <c r="R69" s="2" t="str">
        <f>'All Combined Data'!R69</f>
        <v>balakrishnanwriddhish@example.net</v>
      </c>
      <c r="S69" s="2">
        <f>'All Combined Data'!S69</f>
        <v>914808613171</v>
      </c>
      <c r="T69" s="2" t="str">
        <f>'All Combined Data'!T69</f>
        <v>Ahmedabad</v>
      </c>
      <c r="U69" s="2" t="str">
        <f>'All Combined Data'!U69</f>
        <v>Gujarat</v>
      </c>
      <c r="V69" s="2">
        <f>'All Combined Data'!V69</f>
        <v>748467</v>
      </c>
      <c r="W69" s="2" t="str">
        <f>'All Combined Data'!W69</f>
        <v>Male</v>
      </c>
      <c r="X69" s="2">
        <f>'All Combined Data'!X69</f>
        <v>33485</v>
      </c>
      <c r="Y69" s="2">
        <f>'All Combined Data'!Y69</f>
        <v>44785</v>
      </c>
      <c r="Z69" s="2" t="str">
        <f>'All Combined Data'!Z69</f>
        <v>Grocery</v>
      </c>
      <c r="AA69" s="2">
        <f>'All Combined Data'!AA69</f>
        <v>1060</v>
      </c>
      <c r="AB69" s="2" t="str">
        <f>'All Combined Data'!AB69</f>
        <v>Single</v>
      </c>
      <c r="AC69" s="2" t="str">
        <f>'All Combined Data'!AC69</f>
        <v>Business</v>
      </c>
      <c r="AD69" s="2">
        <f>'All Combined Data'!AD69</f>
        <v>204520</v>
      </c>
      <c r="AE69" s="2" t="str">
        <f>'All Combined Data'!AE69</f>
        <v>P106</v>
      </c>
      <c r="AF69" s="2" t="str">
        <f>'All Combined Data'!AF69</f>
        <v>Non Shirt</v>
      </c>
      <c r="AG69" s="2" t="str">
        <f>'All Combined Data'!AG69</f>
        <v>Home Appliance</v>
      </c>
      <c r="AH69" s="2" t="str">
        <f>'All Combined Data'!AH69</f>
        <v>Organic</v>
      </c>
      <c r="AI69" s="2" t="str">
        <f>'All Combined Data'!AI69</f>
        <v>Deshpande, Mital and Nagi</v>
      </c>
      <c r="AJ69" s="2">
        <f>'All Combined Data'!AJ69</f>
        <v>40324</v>
      </c>
      <c r="AK69" s="2">
        <f>'All Combined Data'!AK69</f>
        <v>7</v>
      </c>
      <c r="AL69" s="2">
        <f>'All Combined Data'!AL69</f>
        <v>254</v>
      </c>
      <c r="AM69" s="2">
        <f>'All Combined Data'!AM69</f>
        <v>6</v>
      </c>
      <c r="AN69" s="2" t="str">
        <f>'All Combined Data'!AN69</f>
        <v>Japan</v>
      </c>
      <c r="AO69" s="2" t="str">
        <f>'All Combined Data'!AO69</f>
        <v>Yes</v>
      </c>
      <c r="AP69" s="2">
        <f>'All Combined Data'!AP69</f>
        <v>4.4000000000000004</v>
      </c>
      <c r="AQ69" s="2">
        <f>'All Combined Data'!AQ69</f>
        <v>45696</v>
      </c>
      <c r="AR69" s="2" t="str">
        <f>'All Combined Data'!AR69</f>
        <v>No</v>
      </c>
      <c r="AS69" s="2">
        <f>'All Combined Data'!AS69</f>
        <v>8382</v>
      </c>
      <c r="AT69" s="2">
        <f>'All Combined Data'!AT69</f>
        <v>181</v>
      </c>
      <c r="AU69" s="2">
        <f>'All Combined Data'!AU69</f>
        <v>181</v>
      </c>
      <c r="AV69" s="2" t="str">
        <f>'All Combined Data'!AV69</f>
        <v/>
      </c>
      <c r="AW69" s="2" t="str">
        <f>'All Combined Data'!AW69</f>
        <v/>
      </c>
      <c r="AX69" s="2" t="str">
        <f>'All Combined Data'!AX69</f>
        <v/>
      </c>
      <c r="AY69" s="2" t="str">
        <f>'All Combined Data'!AY69</f>
        <v/>
      </c>
      <c r="AZ69" s="2" t="str">
        <f>'All Combined Data'!AZ69</f>
        <v/>
      </c>
      <c r="BA69" s="2" t="str">
        <f>'All Combined Data'!BA69</f>
        <v/>
      </c>
      <c r="BB69" s="2" t="str">
        <f>'All Combined Data'!BB69</f>
        <v/>
      </c>
      <c r="BC69" s="2" t="str">
        <f>'All Combined Data'!BC69</f>
        <v/>
      </c>
      <c r="BD69" s="2" t="str">
        <f>'All Combined Data'!BD69</f>
        <v/>
      </c>
      <c r="BE69" s="2" t="str">
        <f>'All Combined Data'!BE69</f>
        <v/>
      </c>
      <c r="BF69" s="2" t="str">
        <f>'All Combined Data'!BF69</f>
        <v/>
      </c>
      <c r="BG69" s="2" t="str">
        <f>'All Combined Data'!BG69</f>
        <v/>
      </c>
      <c r="BH69" s="2" t="str">
        <f>'All Combined Data'!BH69</f>
        <v/>
      </c>
      <c r="BI69" s="2" t="str">
        <f>'All Combined Data'!BI69</f>
        <v/>
      </c>
      <c r="BJ69" s="2" t="str">
        <f>'All Combined Data'!BJ69</f>
        <v/>
      </c>
      <c r="BK69" s="2">
        <f>Combined_data[[#This Row],[Quantity]]*Combined_data[[#This Row],[UnitPrice]]</f>
        <v>40324</v>
      </c>
      <c r="BL69" s="2">
        <f>Combined_data[[#This Row],[TotalAmount]]*(100-Combined_data[[#This Row],[DiscountApplied]])/100</f>
        <v>112503.96</v>
      </c>
      <c r="BM69" s="2">
        <f>Combined_data[[#This Row],[Revenue]]-Combined_data[[#This Row],[Final Amount]]</f>
        <v>-72179.960000000006</v>
      </c>
    </row>
    <row r="70" spans="1:65" x14ac:dyDescent="0.3">
      <c r="A70" s="2" t="str">
        <f>'All Combined Data'!A70</f>
        <v>O1069</v>
      </c>
      <c r="B70" s="2" t="str">
        <f>'All Combined Data'!B70</f>
        <v>C027</v>
      </c>
      <c r="C70" s="2" t="str">
        <f>'All Combined Data'!C70</f>
        <v>P176</v>
      </c>
      <c r="D70" s="2">
        <f>'All Combined Data'!D70</f>
        <v>45784</v>
      </c>
      <c r="E70" s="2">
        <f>'All Combined Data'!E70</f>
        <v>2</v>
      </c>
      <c r="F70" s="2">
        <f>'All Combined Data'!F70</f>
        <v>93744</v>
      </c>
      <c r="G70" s="2">
        <f>'All Combined Data'!G70</f>
        <v>374976</v>
      </c>
      <c r="H70" s="2">
        <f>'All Combined Data'!H70</f>
        <v>21</v>
      </c>
      <c r="I70" s="2" t="str">
        <f>'All Combined Data'!I70</f>
        <v>Credit Card</v>
      </c>
      <c r="J70" s="2" t="str">
        <f>'All Combined Data'!J70</f>
        <v>Pending</v>
      </c>
      <c r="K70" s="2">
        <f>'All Combined Data'!K70</f>
        <v>45860</v>
      </c>
      <c r="L70" s="2" t="str">
        <f>'All Combined Data'!L70</f>
        <v>Yes</v>
      </c>
      <c r="M70" s="2">
        <f>'All Combined Data'!M70</f>
        <v>288</v>
      </c>
      <c r="N70" s="2" t="str">
        <f>'All Combined Data'!N70</f>
        <v>Yes</v>
      </c>
      <c r="O70" s="2" t="str">
        <f>'All Combined Data'!O70</f>
        <v>No</v>
      </c>
      <c r="P70" s="2" t="str">
        <f>'All Combined Data'!P70</f>
        <v>C027</v>
      </c>
      <c r="Q70" s="2" t="str">
        <f>'All Combined Data'!Q70</f>
        <v>Harini Mammen</v>
      </c>
      <c r="R70" s="2" t="str">
        <f>'All Combined Data'!R70</f>
        <v>advaith83@example.org</v>
      </c>
      <c r="S70" s="2">
        <f>'All Combined Data'!S70</f>
        <v>916783777014</v>
      </c>
      <c r="T70" s="2" t="str">
        <f>'All Combined Data'!T70</f>
        <v>Delhi</v>
      </c>
      <c r="U70" s="2" t="str">
        <f>'All Combined Data'!U70</f>
        <v>Delhi</v>
      </c>
      <c r="V70" s="2">
        <f>'All Combined Data'!V70</f>
        <v>634957</v>
      </c>
      <c r="W70" s="2" t="str">
        <f>'All Combined Data'!W70</f>
        <v>Male</v>
      </c>
      <c r="X70" s="2">
        <f>'All Combined Data'!X70</f>
        <v>35504</v>
      </c>
      <c r="Y70" s="2">
        <f>'All Combined Data'!Y70</f>
        <v>45677</v>
      </c>
      <c r="Z70" s="2" t="str">
        <f>'All Combined Data'!Z70</f>
        <v>Electronics</v>
      </c>
      <c r="AA70" s="2">
        <f>'All Combined Data'!AA70</f>
        <v>614</v>
      </c>
      <c r="AB70" s="2" t="str">
        <f>'All Combined Data'!AB70</f>
        <v>Married</v>
      </c>
      <c r="AC70" s="2" t="str">
        <f>'All Combined Data'!AC70</f>
        <v>Engineer</v>
      </c>
      <c r="AD70" s="2">
        <f>'All Combined Data'!AD70</f>
        <v>1278263</v>
      </c>
      <c r="AE70" s="2" t="str">
        <f>'All Combined Data'!AE70</f>
        <v>P176</v>
      </c>
      <c r="AF70" s="2" t="str">
        <f>'All Combined Data'!AF70</f>
        <v>Vel Rice</v>
      </c>
      <c r="AG70" s="2" t="str">
        <f>'All Combined Data'!AG70</f>
        <v>Fashion</v>
      </c>
      <c r="AH70" s="2" t="str">
        <f>'All Combined Data'!AH70</f>
        <v>LED</v>
      </c>
      <c r="AI70" s="2" t="str">
        <f>'All Combined Data'!AI70</f>
        <v>Gandhi, Ben and Randhawa</v>
      </c>
      <c r="AJ70" s="2">
        <f>'All Combined Data'!AJ70</f>
        <v>93744</v>
      </c>
      <c r="AK70" s="2">
        <f>'All Combined Data'!AK70</f>
        <v>21</v>
      </c>
      <c r="AL70" s="2">
        <f>'All Combined Data'!AL70</f>
        <v>871</v>
      </c>
      <c r="AM70" s="2">
        <f>'All Combined Data'!AM70</f>
        <v>6</v>
      </c>
      <c r="AN70" s="2" t="str">
        <f>'All Combined Data'!AN70</f>
        <v>Vietnam</v>
      </c>
      <c r="AO70" s="2" t="str">
        <f>'All Combined Data'!AO70</f>
        <v>Yes</v>
      </c>
      <c r="AP70" s="2">
        <f>'All Combined Data'!AP70</f>
        <v>4.4000000000000004</v>
      </c>
      <c r="AQ70" s="2">
        <f>'All Combined Data'!AQ70</f>
        <v>45730</v>
      </c>
      <c r="AR70" s="2" t="str">
        <f>'All Combined Data'!AR70</f>
        <v>No</v>
      </c>
      <c r="AS70" s="2">
        <f>'All Combined Data'!AS70</f>
        <v>8362</v>
      </c>
      <c r="AT70" s="2">
        <f>'All Combined Data'!AT70</f>
        <v>148</v>
      </c>
      <c r="AU70" s="2">
        <f>'All Combined Data'!AU70</f>
        <v>148</v>
      </c>
      <c r="AV70" s="2" t="str">
        <f>'All Combined Data'!AV70</f>
        <v/>
      </c>
      <c r="AW70" s="2" t="str">
        <f>'All Combined Data'!AW70</f>
        <v/>
      </c>
      <c r="AX70" s="2" t="str">
        <f>'All Combined Data'!AX70</f>
        <v/>
      </c>
      <c r="AY70" s="2" t="str">
        <f>'All Combined Data'!AY70</f>
        <v/>
      </c>
      <c r="AZ70" s="2" t="str">
        <f>'All Combined Data'!AZ70</f>
        <v/>
      </c>
      <c r="BA70" s="2" t="str">
        <f>'All Combined Data'!BA70</f>
        <v/>
      </c>
      <c r="BB70" s="2" t="str">
        <f>'All Combined Data'!BB70</f>
        <v/>
      </c>
      <c r="BC70" s="2" t="str">
        <f>'All Combined Data'!BC70</f>
        <v/>
      </c>
      <c r="BD70" s="2" t="str">
        <f>'All Combined Data'!BD70</f>
        <v/>
      </c>
      <c r="BE70" s="2" t="str">
        <f>'All Combined Data'!BE70</f>
        <v/>
      </c>
      <c r="BF70" s="2" t="str">
        <f>'All Combined Data'!BF70</f>
        <v/>
      </c>
      <c r="BG70" s="2" t="str">
        <f>'All Combined Data'!BG70</f>
        <v/>
      </c>
      <c r="BH70" s="2" t="str">
        <f>'All Combined Data'!BH70</f>
        <v/>
      </c>
      <c r="BI70" s="2" t="str">
        <f>'All Combined Data'!BI70</f>
        <v/>
      </c>
      <c r="BJ70" s="2" t="str">
        <f>'All Combined Data'!BJ70</f>
        <v/>
      </c>
      <c r="BK70" s="2">
        <f>Combined_data[[#This Row],[Quantity]]*Combined_data[[#This Row],[UnitPrice]]</f>
        <v>187488</v>
      </c>
      <c r="BL70" s="2">
        <f>Combined_data[[#This Row],[TotalAmount]]*(100-Combined_data[[#This Row],[DiscountApplied]])/100</f>
        <v>296231.03999999998</v>
      </c>
      <c r="BM70" s="2">
        <f>Combined_data[[#This Row],[Revenue]]-Combined_data[[#This Row],[Final Amount]]</f>
        <v>-108743.03999999998</v>
      </c>
    </row>
    <row r="71" spans="1:65" x14ac:dyDescent="0.3">
      <c r="A71" s="2" t="str">
        <f>'All Combined Data'!A71</f>
        <v>O1070</v>
      </c>
      <c r="B71" s="2" t="str">
        <f>'All Combined Data'!B71</f>
        <v>C087</v>
      </c>
      <c r="C71" s="2" t="str">
        <f>'All Combined Data'!C71</f>
        <v>P170</v>
      </c>
      <c r="D71" s="2">
        <f>'All Combined Data'!D71</f>
        <v>45547</v>
      </c>
      <c r="E71" s="2">
        <f>'All Combined Data'!E71</f>
        <v>3</v>
      </c>
      <c r="F71" s="2">
        <f>'All Combined Data'!F71</f>
        <v>49872</v>
      </c>
      <c r="G71" s="2">
        <f>'All Combined Data'!G71</f>
        <v>199488</v>
      </c>
      <c r="H71" s="2">
        <f>'All Combined Data'!H71</f>
        <v>25</v>
      </c>
      <c r="I71" s="2" t="str">
        <f>'All Combined Data'!I71</f>
        <v>Debit Card</v>
      </c>
      <c r="J71" s="2" t="str">
        <f>'All Combined Data'!J71</f>
        <v>Delivered</v>
      </c>
      <c r="K71" s="2">
        <f>'All Combined Data'!K71</f>
        <v>45855</v>
      </c>
      <c r="L71" s="2" t="str">
        <f>'All Combined Data'!L71</f>
        <v>No</v>
      </c>
      <c r="M71" s="2">
        <f>'All Combined Data'!M71</f>
        <v>27</v>
      </c>
      <c r="N71" s="2" t="str">
        <f>'All Combined Data'!N71</f>
        <v>Yes</v>
      </c>
      <c r="O71" s="2" t="str">
        <f>'All Combined Data'!O71</f>
        <v>No</v>
      </c>
      <c r="P71" s="2" t="str">
        <f>'All Combined Data'!P71</f>
        <v>C087</v>
      </c>
      <c r="Q71" s="2" t="str">
        <f>'All Combined Data'!Q71</f>
        <v>Urmi Balay</v>
      </c>
      <c r="R71" s="2" t="str">
        <f>'All Combined Data'!R71</f>
        <v>nilima22@example.net</v>
      </c>
      <c r="S71" s="2">
        <f>'All Combined Data'!S71</f>
        <v>6567661825</v>
      </c>
      <c r="T71" s="2" t="str">
        <f>'All Combined Data'!T71</f>
        <v>Delhi</v>
      </c>
      <c r="U71" s="2" t="str">
        <f>'All Combined Data'!U71</f>
        <v>Delhi</v>
      </c>
      <c r="V71" s="2">
        <f>'All Combined Data'!V71</f>
        <v>286823</v>
      </c>
      <c r="W71" s="2" t="str">
        <f>'All Combined Data'!W71</f>
        <v>Male</v>
      </c>
      <c r="X71" s="2">
        <f>'All Combined Data'!X71</f>
        <v>21834</v>
      </c>
      <c r="Y71" s="2">
        <f>'All Combined Data'!Y71</f>
        <v>44098</v>
      </c>
      <c r="Z71" s="2" t="str">
        <f>'All Combined Data'!Z71</f>
        <v>Home Appliance</v>
      </c>
      <c r="AA71" s="2">
        <f>'All Combined Data'!AA71</f>
        <v>2168</v>
      </c>
      <c r="AB71" s="2" t="str">
        <f>'All Combined Data'!AB71</f>
        <v>Married</v>
      </c>
      <c r="AC71" s="2" t="str">
        <f>'All Combined Data'!AC71</f>
        <v>Engineer</v>
      </c>
      <c r="AD71" s="2">
        <f>'All Combined Data'!AD71</f>
        <v>1382729</v>
      </c>
      <c r="AE71" s="2" t="str">
        <f>'All Combined Data'!AE71</f>
        <v>P170</v>
      </c>
      <c r="AF71" s="2" t="str">
        <f>'All Combined Data'!AF71</f>
        <v>Iste Phone</v>
      </c>
      <c r="AG71" s="2" t="str">
        <f>'All Combined Data'!AG71</f>
        <v>Electronics</v>
      </c>
      <c r="AH71" s="2" t="str">
        <f>'All Combined Data'!AH71</f>
        <v>Organic</v>
      </c>
      <c r="AI71" s="2" t="str">
        <f>'All Combined Data'!AI71</f>
        <v>Nazareth-De</v>
      </c>
      <c r="AJ71" s="2">
        <f>'All Combined Data'!AJ71</f>
        <v>49872</v>
      </c>
      <c r="AK71" s="2">
        <f>'All Combined Data'!AK71</f>
        <v>25</v>
      </c>
      <c r="AL71" s="2">
        <f>'All Combined Data'!AL71</f>
        <v>810</v>
      </c>
      <c r="AM71" s="2">
        <f>'All Combined Data'!AM71</f>
        <v>24</v>
      </c>
      <c r="AN71" s="2" t="str">
        <f>'All Combined Data'!AN71</f>
        <v>China</v>
      </c>
      <c r="AO71" s="2" t="str">
        <f>'All Combined Data'!AO71</f>
        <v>Yes</v>
      </c>
      <c r="AP71" s="2">
        <f>'All Combined Data'!AP71</f>
        <v>4.0999999999999996</v>
      </c>
      <c r="AQ71" s="2">
        <f>'All Combined Data'!AQ71</f>
        <v>45638</v>
      </c>
      <c r="AR71" s="2" t="str">
        <f>'All Combined Data'!AR71</f>
        <v>No</v>
      </c>
      <c r="AS71" s="2">
        <f>'All Combined Data'!AS71</f>
        <v>9332</v>
      </c>
      <c r="AT71" s="2">
        <f>'All Combined Data'!AT71</f>
        <v>38</v>
      </c>
      <c r="AU71" s="2">
        <f>'All Combined Data'!AU71</f>
        <v>38</v>
      </c>
      <c r="AV71" s="2" t="str">
        <f>'All Combined Data'!AV71</f>
        <v>S038</v>
      </c>
      <c r="AW71" s="2" t="str">
        <f>'All Combined Data'!AW71</f>
        <v>Prakash, Apte and Dhaliwal Mart</v>
      </c>
      <c r="AX71" s="2" t="str">
        <f>'All Combined Data'!AX71</f>
        <v>Mumbai</v>
      </c>
      <c r="AY71" s="2" t="str">
        <f>'All Combined Data'!AY71</f>
        <v>Maharashtra</v>
      </c>
      <c r="AZ71" s="2">
        <f>'All Combined Data'!AZ71</f>
        <v>9968</v>
      </c>
      <c r="BA71" s="2" t="str">
        <f>'All Combined Data'!BA71</f>
        <v>Dalaja Kade</v>
      </c>
      <c r="BB71" s="2">
        <f>'All Combined Data'!BB71</f>
        <v>2000</v>
      </c>
      <c r="BC71" s="2">
        <f>'All Combined Data'!BC71</f>
        <v>47</v>
      </c>
      <c r="BD71" s="2">
        <f>'All Combined Data'!BD71</f>
        <v>15068</v>
      </c>
      <c r="BE71" s="2">
        <f>'All Combined Data'!BE71</f>
        <v>3.5</v>
      </c>
      <c r="BF71" s="2" t="str">
        <f>'All Combined Data'!BF71</f>
        <v>Yes</v>
      </c>
      <c r="BG71" s="2">
        <f>'All Combined Data'!BG71</f>
        <v>2654</v>
      </c>
      <c r="BH71" s="2" t="str">
        <f>'All Combined Data'!BH71</f>
        <v>Outlet</v>
      </c>
      <c r="BI71" s="2">
        <f>'All Combined Data'!BI71</f>
        <v>5368222394</v>
      </c>
      <c r="BJ71" s="2" t="str">
        <f>'All Combined Data'!BJ71</f>
        <v>ishwargolla@bhagat.com</v>
      </c>
      <c r="BK71" s="2">
        <f>Combined_data[[#This Row],[Quantity]]*Combined_data[[#This Row],[UnitPrice]]</f>
        <v>149616</v>
      </c>
      <c r="BL71" s="2">
        <f>Combined_data[[#This Row],[TotalAmount]]*(100-Combined_data[[#This Row],[DiscountApplied]])/100</f>
        <v>149616</v>
      </c>
      <c r="BM71" s="2">
        <f>Combined_data[[#This Row],[Revenue]]-Combined_data[[#This Row],[Final Amount]]</f>
        <v>0</v>
      </c>
    </row>
    <row r="72" spans="1:65" x14ac:dyDescent="0.3">
      <c r="A72" s="2" t="str">
        <f>'All Combined Data'!A72</f>
        <v>O1071</v>
      </c>
      <c r="B72" s="2" t="str">
        <f>'All Combined Data'!B72</f>
        <v>C030</v>
      </c>
      <c r="C72" s="2" t="str">
        <f>'All Combined Data'!C72</f>
        <v>P110</v>
      </c>
      <c r="D72" s="2">
        <f>'All Combined Data'!D72</f>
        <v>45851</v>
      </c>
      <c r="E72" s="2">
        <f>'All Combined Data'!E72</f>
        <v>3</v>
      </c>
      <c r="F72" s="2">
        <f>'All Combined Data'!F72</f>
        <v>85386</v>
      </c>
      <c r="G72" s="2">
        <f>'All Combined Data'!G72</f>
        <v>426930</v>
      </c>
      <c r="H72" s="2">
        <f>'All Combined Data'!H72</f>
        <v>9</v>
      </c>
      <c r="I72" s="2" t="str">
        <f>'All Combined Data'!I72</f>
        <v>Cash on Delivery</v>
      </c>
      <c r="J72" s="2" t="str">
        <f>'All Combined Data'!J72</f>
        <v>Cancelled</v>
      </c>
      <c r="K72" s="2">
        <f>'All Combined Data'!K72</f>
        <v>45864</v>
      </c>
      <c r="L72" s="2" t="str">
        <f>'All Combined Data'!L72</f>
        <v>No</v>
      </c>
      <c r="M72" s="2">
        <f>'All Combined Data'!M72</f>
        <v>15</v>
      </c>
      <c r="N72" s="2" t="str">
        <f>'All Combined Data'!N72</f>
        <v>No</v>
      </c>
      <c r="O72" s="2" t="str">
        <f>'All Combined Data'!O72</f>
        <v>No</v>
      </c>
      <c r="P72" s="2" t="str">
        <f>'All Combined Data'!P72</f>
        <v>C030</v>
      </c>
      <c r="Q72" s="2" t="str">
        <f>'All Combined Data'!Q72</f>
        <v>Manthan Modi</v>
      </c>
      <c r="R72" s="2" t="str">
        <f>'All Combined Data'!R72</f>
        <v>kotharijagat@example.net</v>
      </c>
      <c r="S72" s="2">
        <f>'All Combined Data'!S72</f>
        <v>9993867749</v>
      </c>
      <c r="T72" s="2" t="str">
        <f>'All Combined Data'!T72</f>
        <v>Jaipur</v>
      </c>
      <c r="U72" s="2" t="str">
        <f>'All Combined Data'!U72</f>
        <v>Rajasthan</v>
      </c>
      <c r="V72" s="2">
        <f>'All Combined Data'!V72</f>
        <v>499091</v>
      </c>
      <c r="W72" s="2" t="str">
        <f>'All Combined Data'!W72</f>
        <v>Female</v>
      </c>
      <c r="X72" s="2">
        <f>'All Combined Data'!X72</f>
        <v>26912</v>
      </c>
      <c r="Y72" s="2">
        <f>'All Combined Data'!Y72</f>
        <v>44683</v>
      </c>
      <c r="Z72" s="2" t="str">
        <f>'All Combined Data'!Z72</f>
        <v>Grocery</v>
      </c>
      <c r="AA72" s="2">
        <f>'All Combined Data'!AA72</f>
        <v>6835</v>
      </c>
      <c r="AB72" s="2" t="str">
        <f>'All Combined Data'!AB72</f>
        <v>Married</v>
      </c>
      <c r="AC72" s="2" t="str">
        <f>'All Combined Data'!AC72</f>
        <v>Engineer</v>
      </c>
      <c r="AD72" s="2">
        <f>'All Combined Data'!AD72</f>
        <v>1612147</v>
      </c>
      <c r="AE72" s="2" t="str">
        <f>'All Combined Data'!AE72</f>
        <v>P110</v>
      </c>
      <c r="AF72" s="2" t="str">
        <f>'All Combined Data'!AF72</f>
        <v>Maiores Rice</v>
      </c>
      <c r="AG72" s="2" t="str">
        <f>'All Combined Data'!AG72</f>
        <v>Electronics</v>
      </c>
      <c r="AH72" s="2" t="str">
        <f>'All Combined Data'!AH72</f>
        <v>Smart</v>
      </c>
      <c r="AI72" s="2" t="str">
        <f>'All Combined Data'!AI72</f>
        <v>Iyengar PLC</v>
      </c>
      <c r="AJ72" s="2">
        <f>'All Combined Data'!AJ72</f>
        <v>85386</v>
      </c>
      <c r="AK72" s="2">
        <f>'All Combined Data'!AK72</f>
        <v>9</v>
      </c>
      <c r="AL72" s="2">
        <f>'All Combined Data'!AL72</f>
        <v>930</v>
      </c>
      <c r="AM72" s="2">
        <f>'All Combined Data'!AM72</f>
        <v>24</v>
      </c>
      <c r="AN72" s="2" t="str">
        <f>'All Combined Data'!AN72</f>
        <v>China</v>
      </c>
      <c r="AO72" s="2" t="str">
        <f>'All Combined Data'!AO72</f>
        <v>Yes</v>
      </c>
      <c r="AP72" s="2">
        <f>'All Combined Data'!AP72</f>
        <v>2.6</v>
      </c>
      <c r="AQ72" s="2">
        <f>'All Combined Data'!AQ72</f>
        <v>45606</v>
      </c>
      <c r="AR72" s="2" t="str">
        <f>'All Combined Data'!AR72</f>
        <v>No</v>
      </c>
      <c r="AS72" s="2">
        <f>'All Combined Data'!AS72</f>
        <v>5729</v>
      </c>
      <c r="AT72" s="2">
        <f>'All Combined Data'!AT72</f>
        <v>20</v>
      </c>
      <c r="AU72" s="2">
        <f>'All Combined Data'!AU72</f>
        <v>20</v>
      </c>
      <c r="AV72" s="2" t="str">
        <f>'All Combined Data'!AV72</f>
        <v>S020</v>
      </c>
      <c r="AW72" s="2" t="str">
        <f>'All Combined Data'!AW72</f>
        <v>Oommen Group Mart</v>
      </c>
      <c r="AX72" s="2" t="str">
        <f>'All Combined Data'!AX72</f>
        <v>Ahmedabad</v>
      </c>
      <c r="AY72" s="2" t="str">
        <f>'All Combined Data'!AY72</f>
        <v>Gujarat</v>
      </c>
      <c r="AZ72" s="2">
        <f>'All Combined Data'!AZ72</f>
        <v>252175</v>
      </c>
      <c r="BA72" s="2" t="str">
        <f>'All Combined Data'!BA72</f>
        <v>Dhriti Bhardwaj</v>
      </c>
      <c r="BB72" s="2">
        <f>'All Combined Data'!BB72</f>
        <v>2002</v>
      </c>
      <c r="BC72" s="2">
        <f>'All Combined Data'!BC72</f>
        <v>21</v>
      </c>
      <c r="BD72" s="2">
        <f>'All Combined Data'!BD72</f>
        <v>8411</v>
      </c>
      <c r="BE72" s="2">
        <f>'All Combined Data'!BE72</f>
        <v>4</v>
      </c>
      <c r="BF72" s="2" t="str">
        <f>'All Combined Data'!BF72</f>
        <v>No</v>
      </c>
      <c r="BG72" s="2">
        <f>'All Combined Data'!BG72</f>
        <v>576</v>
      </c>
      <c r="BH72" s="2" t="str">
        <f>'All Combined Data'!BH72</f>
        <v>Retail</v>
      </c>
      <c r="BI72" s="2">
        <f>'All Combined Data'!BI72</f>
        <v>917432927129</v>
      </c>
      <c r="BJ72" s="2" t="str">
        <f>'All Combined Data'!BJ72</f>
        <v>zsanghvi@sood-rajagopal.com</v>
      </c>
      <c r="BK72" s="2">
        <f>Combined_data[[#This Row],[Quantity]]*Combined_data[[#This Row],[UnitPrice]]</f>
        <v>256158</v>
      </c>
      <c r="BL72" s="2">
        <f>Combined_data[[#This Row],[TotalAmount]]*(100-Combined_data[[#This Row],[DiscountApplied]])/100</f>
        <v>388506.3</v>
      </c>
      <c r="BM72" s="2">
        <f>Combined_data[[#This Row],[Revenue]]-Combined_data[[#This Row],[Final Amount]]</f>
        <v>-132348.29999999999</v>
      </c>
    </row>
    <row r="73" spans="1:65" x14ac:dyDescent="0.3">
      <c r="A73" s="2" t="str">
        <f>'All Combined Data'!A73</f>
        <v>O1072</v>
      </c>
      <c r="B73" s="2" t="str">
        <f>'All Combined Data'!B73</f>
        <v>C063</v>
      </c>
      <c r="C73" s="2" t="str">
        <f>'All Combined Data'!C73</f>
        <v>P130</v>
      </c>
      <c r="D73" s="2">
        <f>'All Combined Data'!D73</f>
        <v>45498</v>
      </c>
      <c r="E73" s="2">
        <f>'All Combined Data'!E73</f>
        <v>3</v>
      </c>
      <c r="F73" s="2">
        <f>'All Combined Data'!F73</f>
        <v>50486</v>
      </c>
      <c r="G73" s="2">
        <f>'All Combined Data'!G73</f>
        <v>252430</v>
      </c>
      <c r="H73" s="2">
        <f>'All Combined Data'!H73</f>
        <v>23</v>
      </c>
      <c r="I73" s="2" t="str">
        <f>'All Combined Data'!I73</f>
        <v>Net Banking</v>
      </c>
      <c r="J73" s="2" t="str">
        <f>'All Combined Data'!J73</f>
        <v>Cancelled</v>
      </c>
      <c r="K73" s="2">
        <f>'All Combined Data'!K73</f>
        <v>45860</v>
      </c>
      <c r="L73" s="2" t="str">
        <f>'All Combined Data'!L73</f>
        <v>Yes</v>
      </c>
      <c r="M73" s="2">
        <f>'All Combined Data'!M73</f>
        <v>348</v>
      </c>
      <c r="N73" s="2" t="str">
        <f>'All Combined Data'!N73</f>
        <v>No</v>
      </c>
      <c r="O73" s="2" t="str">
        <f>'All Combined Data'!O73</f>
        <v>Yes</v>
      </c>
      <c r="P73" s="2" t="str">
        <f>'All Combined Data'!P73</f>
        <v>C063</v>
      </c>
      <c r="Q73" s="2" t="str">
        <f>'All Combined Data'!Q73</f>
        <v>Jairaj Batta</v>
      </c>
      <c r="R73" s="2" t="str">
        <f>'All Combined Data'!R73</f>
        <v>onishankar@example.org</v>
      </c>
      <c r="S73" s="2">
        <f>'All Combined Data'!S73</f>
        <v>917980893246</v>
      </c>
      <c r="T73" s="2" t="str">
        <f>'All Combined Data'!T73</f>
        <v>Jaipur</v>
      </c>
      <c r="U73" s="2" t="str">
        <f>'All Combined Data'!U73</f>
        <v>Rajasthan</v>
      </c>
      <c r="V73" s="2">
        <f>'All Combined Data'!V73</f>
        <v>953962</v>
      </c>
      <c r="W73" s="2" t="str">
        <f>'All Combined Data'!W73</f>
        <v>Female</v>
      </c>
      <c r="X73" s="2">
        <f>'All Combined Data'!X73</f>
        <v>38261</v>
      </c>
      <c r="Y73" s="2">
        <f>'All Combined Data'!Y73</f>
        <v>44293</v>
      </c>
      <c r="Z73" s="2" t="str">
        <f>'All Combined Data'!Z73</f>
        <v>Home Appliance</v>
      </c>
      <c r="AA73" s="2">
        <f>'All Combined Data'!AA73</f>
        <v>3243</v>
      </c>
      <c r="AB73" s="2" t="str">
        <f>'All Combined Data'!AB73</f>
        <v>Married</v>
      </c>
      <c r="AC73" s="2" t="str">
        <f>'All Combined Data'!AC73</f>
        <v>Business</v>
      </c>
      <c r="AD73" s="2">
        <f>'All Combined Data'!AD73</f>
        <v>1620438</v>
      </c>
      <c r="AE73" s="2" t="str">
        <f>'All Combined Data'!AE73</f>
        <v>P130</v>
      </c>
      <c r="AF73" s="2" t="str">
        <f>'All Combined Data'!AF73</f>
        <v>Quod TV</v>
      </c>
      <c r="AG73" s="2" t="str">
        <f>'All Combined Data'!AG73</f>
        <v>Grocery</v>
      </c>
      <c r="AH73" s="2" t="str">
        <f>'All Combined Data'!AH73</f>
        <v>Smart</v>
      </c>
      <c r="AI73" s="2" t="str">
        <f>'All Combined Data'!AI73</f>
        <v>Narayanan PLC</v>
      </c>
      <c r="AJ73" s="2">
        <f>'All Combined Data'!AJ73</f>
        <v>50486</v>
      </c>
      <c r="AK73" s="2">
        <f>'All Combined Data'!AK73</f>
        <v>23</v>
      </c>
      <c r="AL73" s="2">
        <f>'All Combined Data'!AL73</f>
        <v>367</v>
      </c>
      <c r="AM73" s="2">
        <f>'All Combined Data'!AM73</f>
        <v>24</v>
      </c>
      <c r="AN73" s="2" t="str">
        <f>'All Combined Data'!AN73</f>
        <v>Vietnam</v>
      </c>
      <c r="AO73" s="2" t="str">
        <f>'All Combined Data'!AO73</f>
        <v>Yes</v>
      </c>
      <c r="AP73" s="2">
        <f>'All Combined Data'!AP73</f>
        <v>4.9000000000000004</v>
      </c>
      <c r="AQ73" s="2">
        <f>'All Combined Data'!AQ73</f>
        <v>45421</v>
      </c>
      <c r="AR73" s="2" t="str">
        <f>'All Combined Data'!AR73</f>
        <v>No</v>
      </c>
      <c r="AS73" s="2">
        <f>'All Combined Data'!AS73</f>
        <v>5498</v>
      </c>
      <c r="AT73" s="2">
        <f>'All Combined Data'!AT73</f>
        <v>70</v>
      </c>
      <c r="AU73" s="2">
        <f>'All Combined Data'!AU73</f>
        <v>70</v>
      </c>
      <c r="AV73" s="2" t="str">
        <f>'All Combined Data'!AV73</f>
        <v>S070</v>
      </c>
      <c r="AW73" s="2" t="str">
        <f>'All Combined Data'!AW73</f>
        <v>Chandran-Mital Mart</v>
      </c>
      <c r="AX73" s="2" t="str">
        <f>'All Combined Data'!AX73</f>
        <v>Hyderabad</v>
      </c>
      <c r="AY73" s="2" t="str">
        <f>'All Combined Data'!AY73</f>
        <v>Telangana</v>
      </c>
      <c r="AZ73" s="2">
        <f>'All Combined Data'!AZ73</f>
        <v>961055</v>
      </c>
      <c r="BA73" s="2" t="str">
        <f>'All Combined Data'!BA73</f>
        <v>Omaja Dara</v>
      </c>
      <c r="BB73" s="2">
        <f>'All Combined Data'!BB73</f>
        <v>2008</v>
      </c>
      <c r="BC73" s="2">
        <f>'All Combined Data'!BC73</f>
        <v>73</v>
      </c>
      <c r="BD73" s="2">
        <f>'All Combined Data'!BD73</f>
        <v>2832</v>
      </c>
      <c r="BE73" s="2">
        <f>'All Combined Data'!BE73</f>
        <v>4.5</v>
      </c>
      <c r="BF73" s="2" t="str">
        <f>'All Combined Data'!BF73</f>
        <v>Yes</v>
      </c>
      <c r="BG73" s="2">
        <f>'All Combined Data'!BG73</f>
        <v>3681</v>
      </c>
      <c r="BH73" s="2" t="str">
        <f>'All Combined Data'!BH73</f>
        <v>Franchise</v>
      </c>
      <c r="BI73" s="2">
        <f>'All Combined Data'!BI73</f>
        <v>919060480589</v>
      </c>
      <c r="BJ73" s="2" t="str">
        <f>'All Combined Data'!BJ73</f>
        <v>etathakkar@kant.biz</v>
      </c>
      <c r="BK73" s="2">
        <f>Combined_data[[#This Row],[Quantity]]*Combined_data[[#This Row],[UnitPrice]]</f>
        <v>151458</v>
      </c>
      <c r="BL73" s="2">
        <f>Combined_data[[#This Row],[TotalAmount]]*(100-Combined_data[[#This Row],[DiscountApplied]])/100</f>
        <v>194371.1</v>
      </c>
      <c r="BM73" s="2">
        <f>Combined_data[[#This Row],[Revenue]]-Combined_data[[#This Row],[Final Amount]]</f>
        <v>-42913.100000000006</v>
      </c>
    </row>
    <row r="74" spans="1:65" x14ac:dyDescent="0.3">
      <c r="A74" s="2" t="str">
        <f>'All Combined Data'!A74</f>
        <v>O1073</v>
      </c>
      <c r="B74" s="2" t="str">
        <f>'All Combined Data'!B74</f>
        <v>C099</v>
      </c>
      <c r="C74" s="2" t="str">
        <f>'All Combined Data'!C74</f>
        <v>P180</v>
      </c>
      <c r="D74" s="2">
        <f>'All Combined Data'!D74</f>
        <v>45699</v>
      </c>
      <c r="E74" s="2">
        <f>'All Combined Data'!E74</f>
        <v>3</v>
      </c>
      <c r="F74" s="2">
        <f>'All Combined Data'!F74</f>
        <v>31647</v>
      </c>
      <c r="G74" s="2">
        <f>'All Combined Data'!G74</f>
        <v>63294</v>
      </c>
      <c r="H74" s="2">
        <f>'All Combined Data'!H74</f>
        <v>14</v>
      </c>
      <c r="I74" s="2" t="str">
        <f>'All Combined Data'!I74</f>
        <v>Credit Card</v>
      </c>
      <c r="J74" s="2" t="str">
        <f>'All Combined Data'!J74</f>
        <v>Delivered</v>
      </c>
      <c r="K74" s="2">
        <f>'All Combined Data'!K74</f>
        <v>45863</v>
      </c>
      <c r="L74" s="2" t="str">
        <f>'All Combined Data'!L74</f>
        <v>No</v>
      </c>
      <c r="M74" s="2">
        <f>'All Combined Data'!M74</f>
        <v>78</v>
      </c>
      <c r="N74" s="2" t="str">
        <f>'All Combined Data'!N74</f>
        <v>No</v>
      </c>
      <c r="O74" s="2" t="str">
        <f>'All Combined Data'!O74</f>
        <v>Yes</v>
      </c>
      <c r="P74" s="2" t="str">
        <f>'All Combined Data'!P74</f>
        <v>C099</v>
      </c>
      <c r="Q74" s="2" t="str">
        <f>'All Combined Data'!Q74</f>
        <v>Frederick Merchant</v>
      </c>
      <c r="R74" s="2" t="str">
        <f>'All Combined Data'!R74</f>
        <v>ethanbutala@example.com</v>
      </c>
      <c r="S74" s="2">
        <f>'All Combined Data'!S74</f>
        <v>916265511047</v>
      </c>
      <c r="T74" s="2" t="str">
        <f>'All Combined Data'!T74</f>
        <v>Pune</v>
      </c>
      <c r="U74" s="2" t="str">
        <f>'All Combined Data'!U74</f>
        <v>Maharashtra</v>
      </c>
      <c r="V74" s="2">
        <f>'All Combined Data'!V74</f>
        <v>412126</v>
      </c>
      <c r="W74" s="2" t="str">
        <f>'All Combined Data'!W74</f>
        <v>Male</v>
      </c>
      <c r="X74" s="2">
        <f>'All Combined Data'!X74</f>
        <v>32904</v>
      </c>
      <c r="Y74" s="2">
        <f>'All Combined Data'!Y74</f>
        <v>45758</v>
      </c>
      <c r="Z74" s="2" t="str">
        <f>'All Combined Data'!Z74</f>
        <v>Grocery</v>
      </c>
      <c r="AA74" s="2">
        <f>'All Combined Data'!AA74</f>
        <v>8141</v>
      </c>
      <c r="AB74" s="2" t="str">
        <f>'All Combined Data'!AB74</f>
        <v>Married</v>
      </c>
      <c r="AC74" s="2" t="str">
        <f>'All Combined Data'!AC74</f>
        <v>Engineer</v>
      </c>
      <c r="AD74" s="2">
        <f>'All Combined Data'!AD74</f>
        <v>395147</v>
      </c>
      <c r="AE74" s="2" t="str">
        <f>'All Combined Data'!AE74</f>
        <v>P180</v>
      </c>
      <c r="AF74" s="2" t="str">
        <f>'All Combined Data'!AF74</f>
        <v>Accusamus TV</v>
      </c>
      <c r="AG74" s="2" t="str">
        <f>'All Combined Data'!AG74</f>
        <v>Grocery</v>
      </c>
      <c r="AH74" s="2" t="str">
        <f>'All Combined Data'!AH74</f>
        <v>Cotton</v>
      </c>
      <c r="AI74" s="2" t="str">
        <f>'All Combined Data'!AI74</f>
        <v>Oza, Dara and Sami</v>
      </c>
      <c r="AJ74" s="2">
        <f>'All Combined Data'!AJ74</f>
        <v>31647</v>
      </c>
      <c r="AK74" s="2">
        <f>'All Combined Data'!AK74</f>
        <v>14</v>
      </c>
      <c r="AL74" s="2">
        <f>'All Combined Data'!AL74</f>
        <v>124</v>
      </c>
      <c r="AM74" s="2">
        <f>'All Combined Data'!AM74</f>
        <v>6</v>
      </c>
      <c r="AN74" s="2" t="str">
        <f>'All Combined Data'!AN74</f>
        <v>China</v>
      </c>
      <c r="AO74" s="2" t="str">
        <f>'All Combined Data'!AO74</f>
        <v>No</v>
      </c>
      <c r="AP74" s="2">
        <f>'All Combined Data'!AP74</f>
        <v>4.0999999999999996</v>
      </c>
      <c r="AQ74" s="2">
        <f>'All Combined Data'!AQ74</f>
        <v>45837</v>
      </c>
      <c r="AR74" s="2" t="str">
        <f>'All Combined Data'!AR74</f>
        <v>No</v>
      </c>
      <c r="AS74" s="2">
        <f>'All Combined Data'!AS74</f>
        <v>2030</v>
      </c>
      <c r="AT74" s="2">
        <f>'All Combined Data'!AT74</f>
        <v>52</v>
      </c>
      <c r="AU74" s="2">
        <f>'All Combined Data'!AU74</f>
        <v>52</v>
      </c>
      <c r="AV74" s="2" t="str">
        <f>'All Combined Data'!AV74</f>
        <v>S052</v>
      </c>
      <c r="AW74" s="2" t="str">
        <f>'All Combined Data'!AW74</f>
        <v>Gokhale Group Mart</v>
      </c>
      <c r="AX74" s="2" t="str">
        <f>'All Combined Data'!AX74</f>
        <v>Lucknow</v>
      </c>
      <c r="AY74" s="2" t="str">
        <f>'All Combined Data'!AY74</f>
        <v>Uttar Pradesh</v>
      </c>
      <c r="AZ74" s="2">
        <f>'All Combined Data'!AZ74</f>
        <v>539423</v>
      </c>
      <c r="BA74" s="2" t="str">
        <f>'All Combined Data'!BA74</f>
        <v>Ryan Keer</v>
      </c>
      <c r="BB74" s="2">
        <f>'All Combined Data'!BB74</f>
        <v>2018</v>
      </c>
      <c r="BC74" s="2">
        <f>'All Combined Data'!BC74</f>
        <v>12</v>
      </c>
      <c r="BD74" s="2">
        <f>'All Combined Data'!BD74</f>
        <v>15253</v>
      </c>
      <c r="BE74" s="2">
        <f>'All Combined Data'!BE74</f>
        <v>4.3</v>
      </c>
      <c r="BF74" s="2" t="str">
        <f>'All Combined Data'!BF74</f>
        <v>Yes</v>
      </c>
      <c r="BG74" s="2">
        <f>'All Combined Data'!BG74</f>
        <v>2439</v>
      </c>
      <c r="BH74" s="2" t="str">
        <f>'All Combined Data'!BH74</f>
        <v>Franchise</v>
      </c>
      <c r="BI74" s="2">
        <f>'All Combined Data'!BI74</f>
        <v>3433339521</v>
      </c>
      <c r="BJ74" s="2" t="str">
        <f>'All Combined Data'!BJ74</f>
        <v>brarwaida@ahuja.com</v>
      </c>
      <c r="BK74" s="2">
        <f>Combined_data[[#This Row],[Quantity]]*Combined_data[[#This Row],[UnitPrice]]</f>
        <v>94941</v>
      </c>
      <c r="BL74" s="2">
        <f>Combined_data[[#This Row],[TotalAmount]]*(100-Combined_data[[#This Row],[DiscountApplied]])/100</f>
        <v>54432.84</v>
      </c>
      <c r="BM74" s="2">
        <f>Combined_data[[#This Row],[Revenue]]-Combined_data[[#This Row],[Final Amount]]</f>
        <v>40508.160000000003</v>
      </c>
    </row>
    <row r="75" spans="1:65" x14ac:dyDescent="0.3">
      <c r="A75" s="2" t="str">
        <f>'All Combined Data'!A75</f>
        <v>O1074</v>
      </c>
      <c r="B75" s="2" t="str">
        <f>'All Combined Data'!B75</f>
        <v>C095</v>
      </c>
      <c r="C75" s="2" t="str">
        <f>'All Combined Data'!C75</f>
        <v>P150</v>
      </c>
      <c r="D75" s="2">
        <f>'All Combined Data'!D75</f>
        <v>45735</v>
      </c>
      <c r="E75" s="2">
        <f>'All Combined Data'!E75</f>
        <v>3</v>
      </c>
      <c r="F75" s="2">
        <f>'All Combined Data'!F75</f>
        <v>98841</v>
      </c>
      <c r="G75" s="2">
        <f>'All Combined Data'!G75</f>
        <v>296523</v>
      </c>
      <c r="H75" s="2">
        <f>'All Combined Data'!H75</f>
        <v>18</v>
      </c>
      <c r="I75" s="2" t="str">
        <f>'All Combined Data'!I75</f>
        <v>Credit Card</v>
      </c>
      <c r="J75" s="2" t="str">
        <f>'All Combined Data'!J75</f>
        <v>Delivered</v>
      </c>
      <c r="K75" s="2">
        <f>'All Combined Data'!K75</f>
        <v>45855</v>
      </c>
      <c r="L75" s="2" t="str">
        <f>'All Combined Data'!L75</f>
        <v>Yes</v>
      </c>
      <c r="M75" s="2">
        <f>'All Combined Data'!M75</f>
        <v>482</v>
      </c>
      <c r="N75" s="2" t="str">
        <f>'All Combined Data'!N75</f>
        <v>No</v>
      </c>
      <c r="O75" s="2" t="str">
        <f>'All Combined Data'!O75</f>
        <v>No</v>
      </c>
      <c r="P75" s="2" t="str">
        <f>'All Combined Data'!P75</f>
        <v>C095</v>
      </c>
      <c r="Q75" s="2" t="str">
        <f>'All Combined Data'!Q75</f>
        <v>Kashvi Bhasin</v>
      </c>
      <c r="R75" s="2" t="str">
        <f>'All Combined Data'!R75</f>
        <v>bsura@example.org</v>
      </c>
      <c r="S75" s="2">
        <f>'All Combined Data'!S75</f>
        <v>8600848408</v>
      </c>
      <c r="T75" s="2" t="str">
        <f>'All Combined Data'!T75</f>
        <v>Hyderabad</v>
      </c>
      <c r="U75" s="2" t="str">
        <f>'All Combined Data'!U75</f>
        <v>Telangana</v>
      </c>
      <c r="V75" s="2">
        <f>'All Combined Data'!V75</f>
        <v>211823</v>
      </c>
      <c r="W75" s="2" t="str">
        <f>'All Combined Data'!W75</f>
        <v>Male</v>
      </c>
      <c r="X75" s="2">
        <f>'All Combined Data'!X75</f>
        <v>26518</v>
      </c>
      <c r="Y75" s="2">
        <f>'All Combined Data'!Y75</f>
        <v>45663</v>
      </c>
      <c r="Z75" s="2" t="str">
        <f>'All Combined Data'!Z75</f>
        <v>Fashion</v>
      </c>
      <c r="AA75" s="2">
        <f>'All Combined Data'!AA75</f>
        <v>7485</v>
      </c>
      <c r="AB75" s="2" t="str">
        <f>'All Combined Data'!AB75</f>
        <v>Single</v>
      </c>
      <c r="AC75" s="2" t="str">
        <f>'All Combined Data'!AC75</f>
        <v>Business</v>
      </c>
      <c r="AD75" s="2">
        <f>'All Combined Data'!AD75</f>
        <v>1395061</v>
      </c>
      <c r="AE75" s="2" t="str">
        <f>'All Combined Data'!AE75</f>
        <v>P150</v>
      </c>
      <c r="AF75" s="2" t="str">
        <f>'All Combined Data'!AF75</f>
        <v>Aliquid Phone</v>
      </c>
      <c r="AG75" s="2" t="str">
        <f>'All Combined Data'!AG75</f>
        <v>Grocery</v>
      </c>
      <c r="AH75" s="2" t="str">
        <f>'All Combined Data'!AH75</f>
        <v>Notebook</v>
      </c>
      <c r="AI75" s="2" t="str">
        <f>'All Combined Data'!AI75</f>
        <v>Kar-Yogi</v>
      </c>
      <c r="AJ75" s="2">
        <f>'All Combined Data'!AJ75</f>
        <v>98841</v>
      </c>
      <c r="AK75" s="2">
        <f>'All Combined Data'!AK75</f>
        <v>18</v>
      </c>
      <c r="AL75" s="2">
        <f>'All Combined Data'!AL75</f>
        <v>888</v>
      </c>
      <c r="AM75" s="2">
        <f>'All Combined Data'!AM75</f>
        <v>6</v>
      </c>
      <c r="AN75" s="2" t="str">
        <f>'All Combined Data'!AN75</f>
        <v>Vietnam</v>
      </c>
      <c r="AO75" s="2" t="str">
        <f>'All Combined Data'!AO75</f>
        <v>No</v>
      </c>
      <c r="AP75" s="2">
        <f>'All Combined Data'!AP75</f>
        <v>3.4</v>
      </c>
      <c r="AQ75" s="2">
        <f>'All Combined Data'!AQ75</f>
        <v>45207</v>
      </c>
      <c r="AR75" s="2" t="str">
        <f>'All Combined Data'!AR75</f>
        <v>Yes</v>
      </c>
      <c r="AS75" s="2">
        <f>'All Combined Data'!AS75</f>
        <v>3536</v>
      </c>
      <c r="AT75" s="2">
        <f>'All Combined Data'!AT75</f>
        <v>40</v>
      </c>
      <c r="AU75" s="2">
        <f>'All Combined Data'!AU75</f>
        <v>40</v>
      </c>
      <c r="AV75" s="2" t="str">
        <f>'All Combined Data'!AV75</f>
        <v>S040</v>
      </c>
      <c r="AW75" s="2" t="str">
        <f>'All Combined Data'!AW75</f>
        <v>Sarin, Malhotra and Parsa Mart</v>
      </c>
      <c r="AX75" s="2" t="str">
        <f>'All Combined Data'!AX75</f>
        <v>Lucknow</v>
      </c>
      <c r="AY75" s="2" t="str">
        <f>'All Combined Data'!AY75</f>
        <v>Uttar Pradesh</v>
      </c>
      <c r="AZ75" s="2">
        <f>'All Combined Data'!AZ75</f>
        <v>577754</v>
      </c>
      <c r="BA75" s="2" t="str">
        <f>'All Combined Data'!BA75</f>
        <v>Ikbal Gill</v>
      </c>
      <c r="BB75" s="2">
        <f>'All Combined Data'!BB75</f>
        <v>2005</v>
      </c>
      <c r="BC75" s="2">
        <f>'All Combined Data'!BC75</f>
        <v>52</v>
      </c>
      <c r="BD75" s="2">
        <f>'All Combined Data'!BD75</f>
        <v>6154</v>
      </c>
      <c r="BE75" s="2">
        <f>'All Combined Data'!BE75</f>
        <v>3.5</v>
      </c>
      <c r="BF75" s="2" t="str">
        <f>'All Combined Data'!BF75</f>
        <v>Yes</v>
      </c>
      <c r="BG75" s="2">
        <f>'All Combined Data'!BG75</f>
        <v>1444</v>
      </c>
      <c r="BH75" s="2" t="str">
        <f>'All Combined Data'!BH75</f>
        <v>Retail</v>
      </c>
      <c r="BI75" s="2">
        <f>'All Combined Data'!BI75</f>
        <v>9142834110</v>
      </c>
      <c r="BJ75" s="2" t="str">
        <f>'All Combined Data'!BJ75</f>
        <v>ravelsimon@lad.net</v>
      </c>
      <c r="BK75" s="2">
        <f>Combined_data[[#This Row],[Quantity]]*Combined_data[[#This Row],[UnitPrice]]</f>
        <v>296523</v>
      </c>
      <c r="BL75" s="2">
        <f>Combined_data[[#This Row],[TotalAmount]]*(100-Combined_data[[#This Row],[DiscountApplied]])/100</f>
        <v>243148.86</v>
      </c>
      <c r="BM75" s="2">
        <f>Combined_data[[#This Row],[Revenue]]-Combined_data[[#This Row],[Final Amount]]</f>
        <v>53374.140000000014</v>
      </c>
    </row>
    <row r="76" spans="1:65" x14ac:dyDescent="0.3">
      <c r="A76" s="2" t="str">
        <f>'All Combined Data'!A76</f>
        <v>O1075</v>
      </c>
      <c r="B76" s="2" t="str">
        <f>'All Combined Data'!B76</f>
        <v>C047</v>
      </c>
      <c r="C76" s="2" t="str">
        <f>'All Combined Data'!C76</f>
        <v>P198</v>
      </c>
      <c r="D76" s="2">
        <f>'All Combined Data'!D76</f>
        <v>45619</v>
      </c>
      <c r="E76" s="2">
        <f>'All Combined Data'!E76</f>
        <v>3</v>
      </c>
      <c r="F76" s="2">
        <f>'All Combined Data'!F76</f>
        <v>59479</v>
      </c>
      <c r="G76" s="2">
        <f>'All Combined Data'!G76</f>
        <v>59479</v>
      </c>
      <c r="H76" s="2">
        <f>'All Combined Data'!H76</f>
        <v>19</v>
      </c>
      <c r="I76" s="2" t="str">
        <f>'All Combined Data'!I76</f>
        <v>Debit Card</v>
      </c>
      <c r="J76" s="2" t="str">
        <f>'All Combined Data'!J76</f>
        <v>Delivered</v>
      </c>
      <c r="K76" s="2">
        <f>'All Combined Data'!K76</f>
        <v>45855</v>
      </c>
      <c r="L76" s="2" t="str">
        <f>'All Combined Data'!L76</f>
        <v>Yes</v>
      </c>
      <c r="M76" s="2">
        <f>'All Combined Data'!M76</f>
        <v>220</v>
      </c>
      <c r="N76" s="2" t="str">
        <f>'All Combined Data'!N76</f>
        <v>No</v>
      </c>
      <c r="O76" s="2" t="str">
        <f>'All Combined Data'!O76</f>
        <v>No</v>
      </c>
      <c r="P76" s="2" t="str">
        <f>'All Combined Data'!P76</f>
        <v>C047</v>
      </c>
      <c r="Q76" s="2" t="str">
        <f>'All Combined Data'!Q76</f>
        <v>Caleb Verma</v>
      </c>
      <c r="R76" s="2" t="str">
        <f>'All Combined Data'!R76</f>
        <v>tara00@example.com</v>
      </c>
      <c r="S76" s="2">
        <f>'All Combined Data'!S76</f>
        <v>6177115921</v>
      </c>
      <c r="T76" s="2" t="str">
        <f>'All Combined Data'!T76</f>
        <v>Mumbai</v>
      </c>
      <c r="U76" s="2" t="str">
        <f>'All Combined Data'!U76</f>
        <v>Maharashtra</v>
      </c>
      <c r="V76" s="2">
        <f>'All Combined Data'!V76</f>
        <v>499856</v>
      </c>
      <c r="W76" s="2" t="str">
        <f>'All Combined Data'!W76</f>
        <v>Male</v>
      </c>
      <c r="X76" s="2">
        <f>'All Combined Data'!X76</f>
        <v>36596</v>
      </c>
      <c r="Y76" s="2">
        <f>'All Combined Data'!Y76</f>
        <v>45676</v>
      </c>
      <c r="Z76" s="2" t="str">
        <f>'All Combined Data'!Z76</f>
        <v>Fashion</v>
      </c>
      <c r="AA76" s="2">
        <f>'All Combined Data'!AA76</f>
        <v>4716</v>
      </c>
      <c r="AB76" s="2" t="str">
        <f>'All Combined Data'!AB76</f>
        <v>Single</v>
      </c>
      <c r="AC76" s="2" t="str">
        <f>'All Combined Data'!AC76</f>
        <v>Teacher</v>
      </c>
      <c r="AD76" s="2">
        <f>'All Combined Data'!AD76</f>
        <v>626974</v>
      </c>
      <c r="AE76" s="2" t="str">
        <f>'All Combined Data'!AE76</f>
        <v>P198</v>
      </c>
      <c r="AF76" s="2" t="str">
        <f>'All Combined Data'!AF76</f>
        <v>Illo Laptop</v>
      </c>
      <c r="AG76" s="2" t="str">
        <f>'All Combined Data'!AG76</f>
        <v>Fashion</v>
      </c>
      <c r="AH76" s="2" t="str">
        <f>'All Combined Data'!AH76</f>
        <v>LED</v>
      </c>
      <c r="AI76" s="2" t="str">
        <f>'All Combined Data'!AI76</f>
        <v>Thaker, Sagar and Sampath</v>
      </c>
      <c r="AJ76" s="2">
        <f>'All Combined Data'!AJ76</f>
        <v>59479</v>
      </c>
      <c r="AK76" s="2">
        <f>'All Combined Data'!AK76</f>
        <v>19</v>
      </c>
      <c r="AL76" s="2">
        <f>'All Combined Data'!AL76</f>
        <v>696</v>
      </c>
      <c r="AM76" s="2">
        <f>'All Combined Data'!AM76</f>
        <v>24</v>
      </c>
      <c r="AN76" s="2" t="str">
        <f>'All Combined Data'!AN76</f>
        <v>China</v>
      </c>
      <c r="AO76" s="2" t="str">
        <f>'All Combined Data'!AO76</f>
        <v>Yes</v>
      </c>
      <c r="AP76" s="2">
        <f>'All Combined Data'!AP76</f>
        <v>4.4000000000000004</v>
      </c>
      <c r="AQ76" s="2">
        <f>'All Combined Data'!AQ76</f>
        <v>45849</v>
      </c>
      <c r="AR76" s="2" t="str">
        <f>'All Combined Data'!AR76</f>
        <v>Yes</v>
      </c>
      <c r="AS76" s="2">
        <f>'All Combined Data'!AS76</f>
        <v>8089</v>
      </c>
      <c r="AT76" s="2">
        <f>'All Combined Data'!AT76</f>
        <v>18</v>
      </c>
      <c r="AU76" s="2">
        <f>'All Combined Data'!AU76</f>
        <v>18</v>
      </c>
      <c r="AV76" s="2" t="str">
        <f>'All Combined Data'!AV76</f>
        <v>S018</v>
      </c>
      <c r="AW76" s="2" t="str">
        <f>'All Combined Data'!AW76</f>
        <v>Bhandari PLC Mart</v>
      </c>
      <c r="AX76" s="2" t="str">
        <f>'All Combined Data'!AX76</f>
        <v>Mumbai</v>
      </c>
      <c r="AY76" s="2" t="str">
        <f>'All Combined Data'!AY76</f>
        <v>Maharashtra</v>
      </c>
      <c r="AZ76" s="2">
        <f>'All Combined Data'!AZ76</f>
        <v>520744</v>
      </c>
      <c r="BA76" s="2" t="str">
        <f>'All Combined Data'!BA76</f>
        <v>Nidhi Rama</v>
      </c>
      <c r="BB76" s="2">
        <f>'All Combined Data'!BB76</f>
        <v>2020</v>
      </c>
      <c r="BC76" s="2">
        <f>'All Combined Data'!BC76</f>
        <v>51</v>
      </c>
      <c r="BD76" s="2">
        <f>'All Combined Data'!BD76</f>
        <v>9204</v>
      </c>
      <c r="BE76" s="2">
        <f>'All Combined Data'!BE76</f>
        <v>3.2</v>
      </c>
      <c r="BF76" s="2" t="str">
        <f>'All Combined Data'!BF76</f>
        <v>Yes</v>
      </c>
      <c r="BG76" s="2">
        <f>'All Combined Data'!BG76</f>
        <v>924</v>
      </c>
      <c r="BH76" s="2" t="str">
        <f>'All Combined Data'!BH76</f>
        <v>Franchise</v>
      </c>
      <c r="BI76" s="2">
        <f>'All Combined Data'!BI76</f>
        <v>993538758</v>
      </c>
      <c r="BJ76" s="2" t="str">
        <f>'All Combined Data'!BJ76</f>
        <v>onkar82@chatterjee-sinha.com</v>
      </c>
      <c r="BK76" s="2">
        <f>Combined_data[[#This Row],[Quantity]]*Combined_data[[#This Row],[UnitPrice]]</f>
        <v>178437</v>
      </c>
      <c r="BL76" s="2">
        <f>Combined_data[[#This Row],[TotalAmount]]*(100-Combined_data[[#This Row],[DiscountApplied]])/100</f>
        <v>48177.99</v>
      </c>
      <c r="BM76" s="2">
        <f>Combined_data[[#This Row],[Revenue]]-Combined_data[[#This Row],[Final Amount]]</f>
        <v>130259.01000000001</v>
      </c>
    </row>
    <row r="77" spans="1:65" x14ac:dyDescent="0.3">
      <c r="A77" s="2" t="str">
        <f>'All Combined Data'!A77</f>
        <v>O1076</v>
      </c>
      <c r="B77" s="2" t="str">
        <f>'All Combined Data'!B77</f>
        <v>C014</v>
      </c>
      <c r="C77" s="2" t="str">
        <f>'All Combined Data'!C77</f>
        <v>P104</v>
      </c>
      <c r="D77" s="2">
        <f>'All Combined Data'!D77</f>
        <v>45783</v>
      </c>
      <c r="E77" s="2">
        <f>'All Combined Data'!E77</f>
        <v>1</v>
      </c>
      <c r="F77" s="2">
        <f>'All Combined Data'!F77</f>
        <v>38790</v>
      </c>
      <c r="G77" s="2">
        <f>'All Combined Data'!G77</f>
        <v>116370</v>
      </c>
      <c r="H77" s="2">
        <f>'All Combined Data'!H77</f>
        <v>27</v>
      </c>
      <c r="I77" s="2" t="str">
        <f>'All Combined Data'!I77</f>
        <v>Cash on Delivery</v>
      </c>
      <c r="J77" s="2" t="str">
        <f>'All Combined Data'!J77</f>
        <v>Delivered</v>
      </c>
      <c r="K77" s="2">
        <f>'All Combined Data'!K77</f>
        <v>45864</v>
      </c>
      <c r="L77" s="2" t="str">
        <f>'All Combined Data'!L77</f>
        <v>No</v>
      </c>
      <c r="M77" s="2">
        <f>'All Combined Data'!M77</f>
        <v>442</v>
      </c>
      <c r="N77" s="2" t="str">
        <f>'All Combined Data'!N77</f>
        <v>No</v>
      </c>
      <c r="O77" s="2" t="str">
        <f>'All Combined Data'!O77</f>
        <v>Yes</v>
      </c>
      <c r="P77" s="2" t="str">
        <f>'All Combined Data'!P77</f>
        <v>C014</v>
      </c>
      <c r="Q77" s="2" t="str">
        <f>'All Combined Data'!Q77</f>
        <v>Gauri De</v>
      </c>
      <c r="R77" s="2" t="str">
        <f>'All Combined Data'!R77</f>
        <v>neel78@example.net</v>
      </c>
      <c r="S77" s="2">
        <f>'All Combined Data'!S77</f>
        <v>8011280598</v>
      </c>
      <c r="T77" s="2" t="str">
        <f>'All Combined Data'!T77</f>
        <v>Bangalore</v>
      </c>
      <c r="U77" s="2" t="str">
        <f>'All Combined Data'!U77</f>
        <v>Karnataka</v>
      </c>
      <c r="V77" s="2">
        <f>'All Combined Data'!V77</f>
        <v>620450</v>
      </c>
      <c r="W77" s="2" t="str">
        <f>'All Combined Data'!W77</f>
        <v>Male</v>
      </c>
      <c r="X77" s="2">
        <f>'All Combined Data'!X77</f>
        <v>30641</v>
      </c>
      <c r="Y77" s="2">
        <f>'All Combined Data'!Y77</f>
        <v>44680</v>
      </c>
      <c r="Z77" s="2" t="str">
        <f>'All Combined Data'!Z77</f>
        <v>Fashion</v>
      </c>
      <c r="AA77" s="2">
        <f>'All Combined Data'!AA77</f>
        <v>9677</v>
      </c>
      <c r="AB77" s="2" t="str">
        <f>'All Combined Data'!AB77</f>
        <v>Married</v>
      </c>
      <c r="AC77" s="2" t="str">
        <f>'All Combined Data'!AC77</f>
        <v>Student</v>
      </c>
      <c r="AD77" s="2">
        <f>'All Combined Data'!AD77</f>
        <v>1037603</v>
      </c>
      <c r="AE77" s="2" t="str">
        <f>'All Combined Data'!AE77</f>
        <v>P104</v>
      </c>
      <c r="AF77" s="2" t="str">
        <f>'All Combined Data'!AF77</f>
        <v>Deleniti TV</v>
      </c>
      <c r="AG77" s="2" t="str">
        <f>'All Combined Data'!AG77</f>
        <v>Electronics</v>
      </c>
      <c r="AH77" s="2" t="str">
        <f>'All Combined Data'!AH77</f>
        <v>Organic</v>
      </c>
      <c r="AI77" s="2" t="str">
        <f>'All Combined Data'!AI77</f>
        <v>Ahuja-Randhawa</v>
      </c>
      <c r="AJ77" s="2">
        <f>'All Combined Data'!AJ77</f>
        <v>38790</v>
      </c>
      <c r="AK77" s="2">
        <f>'All Combined Data'!AK77</f>
        <v>27</v>
      </c>
      <c r="AL77" s="2">
        <f>'All Combined Data'!AL77</f>
        <v>966</v>
      </c>
      <c r="AM77" s="2">
        <f>'All Combined Data'!AM77</f>
        <v>12</v>
      </c>
      <c r="AN77" s="2" t="str">
        <f>'All Combined Data'!AN77</f>
        <v>Japan</v>
      </c>
      <c r="AO77" s="2" t="str">
        <f>'All Combined Data'!AO77</f>
        <v>Yes</v>
      </c>
      <c r="AP77" s="2">
        <f>'All Combined Data'!AP77</f>
        <v>4.7</v>
      </c>
      <c r="AQ77" s="2">
        <f>'All Combined Data'!AQ77</f>
        <v>45275</v>
      </c>
      <c r="AR77" s="2" t="str">
        <f>'All Combined Data'!AR77</f>
        <v>No</v>
      </c>
      <c r="AS77" s="2">
        <f>'All Combined Data'!AS77</f>
        <v>8691</v>
      </c>
      <c r="AT77" s="2">
        <f>'All Combined Data'!AT77</f>
        <v>28</v>
      </c>
      <c r="AU77" s="2">
        <f>'All Combined Data'!AU77</f>
        <v>28</v>
      </c>
      <c r="AV77" s="2" t="str">
        <f>'All Combined Data'!AV77</f>
        <v>S028</v>
      </c>
      <c r="AW77" s="2" t="str">
        <f>'All Combined Data'!AW77</f>
        <v>Raval Group Mart</v>
      </c>
      <c r="AX77" s="2" t="str">
        <f>'All Combined Data'!AX77</f>
        <v>Delhi</v>
      </c>
      <c r="AY77" s="2" t="str">
        <f>'All Combined Data'!AY77</f>
        <v>Delhi</v>
      </c>
      <c r="AZ77" s="2">
        <f>'All Combined Data'!AZ77</f>
        <v>880199</v>
      </c>
      <c r="BA77" s="2" t="str">
        <f>'All Combined Data'!BA77</f>
        <v>Yashoda Jhaveri</v>
      </c>
      <c r="BB77" s="2">
        <f>'All Combined Data'!BB77</f>
        <v>2007</v>
      </c>
      <c r="BC77" s="2">
        <f>'All Combined Data'!BC77</f>
        <v>68</v>
      </c>
      <c r="BD77" s="2">
        <f>'All Combined Data'!BD77</f>
        <v>13644</v>
      </c>
      <c r="BE77" s="2">
        <f>'All Combined Data'!BE77</f>
        <v>3.2</v>
      </c>
      <c r="BF77" s="2" t="str">
        <f>'All Combined Data'!BF77</f>
        <v>No</v>
      </c>
      <c r="BG77" s="2">
        <f>'All Combined Data'!BG77</f>
        <v>1081</v>
      </c>
      <c r="BH77" s="2" t="str">
        <f>'All Combined Data'!BH77</f>
        <v>Outlet</v>
      </c>
      <c r="BI77" s="2">
        <f>'All Combined Data'!BI77</f>
        <v>7550375899</v>
      </c>
      <c r="BJ77" s="2" t="str">
        <f>'All Combined Data'!BJ77</f>
        <v>tpatla@comar-chatterjee.com</v>
      </c>
      <c r="BK77" s="2">
        <f>Combined_data[[#This Row],[Quantity]]*Combined_data[[#This Row],[UnitPrice]]</f>
        <v>38790</v>
      </c>
      <c r="BL77" s="2">
        <f>Combined_data[[#This Row],[TotalAmount]]*(100-Combined_data[[#This Row],[DiscountApplied]])/100</f>
        <v>84950.1</v>
      </c>
      <c r="BM77" s="2">
        <f>Combined_data[[#This Row],[Revenue]]-Combined_data[[#This Row],[Final Amount]]</f>
        <v>-46160.100000000006</v>
      </c>
    </row>
    <row r="78" spans="1:65" x14ac:dyDescent="0.3">
      <c r="A78" s="2" t="str">
        <f>'All Combined Data'!A78</f>
        <v>O1077</v>
      </c>
      <c r="B78" s="2" t="str">
        <f>'All Combined Data'!B78</f>
        <v>C038</v>
      </c>
      <c r="C78" s="2" t="str">
        <f>'All Combined Data'!C78</f>
        <v>P153</v>
      </c>
      <c r="D78" s="2">
        <f>'All Combined Data'!D78</f>
        <v>45818</v>
      </c>
      <c r="E78" s="2">
        <f>'All Combined Data'!E78</f>
        <v>4</v>
      </c>
      <c r="F78" s="2">
        <f>'All Combined Data'!F78</f>
        <v>83491</v>
      </c>
      <c r="G78" s="2">
        <f>'All Combined Data'!G78</f>
        <v>83491</v>
      </c>
      <c r="H78" s="2">
        <f>'All Combined Data'!H78</f>
        <v>5</v>
      </c>
      <c r="I78" s="2" t="str">
        <f>'All Combined Data'!I78</f>
        <v>Cash on Delivery</v>
      </c>
      <c r="J78" s="2" t="str">
        <f>'All Combined Data'!J78</f>
        <v>Shipped</v>
      </c>
      <c r="K78" s="2">
        <f>'All Combined Data'!K78</f>
        <v>45862</v>
      </c>
      <c r="L78" s="2" t="str">
        <f>'All Combined Data'!L78</f>
        <v>Yes</v>
      </c>
      <c r="M78" s="2">
        <f>'All Combined Data'!M78</f>
        <v>350</v>
      </c>
      <c r="N78" s="2" t="str">
        <f>'All Combined Data'!N78</f>
        <v>No</v>
      </c>
      <c r="O78" s="2" t="str">
        <f>'All Combined Data'!O78</f>
        <v>Yes</v>
      </c>
      <c r="P78" s="2" t="str">
        <f>'All Combined Data'!P78</f>
        <v>C038</v>
      </c>
      <c r="Q78" s="2" t="str">
        <f>'All Combined Data'!Q78</f>
        <v>Falan Singh</v>
      </c>
      <c r="R78" s="2" t="str">
        <f>'All Combined Data'!R78</f>
        <v>hamsini96@example.net</v>
      </c>
      <c r="S78" s="2">
        <f>'All Combined Data'!S78</f>
        <v>915865780913</v>
      </c>
      <c r="T78" s="2" t="str">
        <f>'All Combined Data'!T78</f>
        <v>Pune</v>
      </c>
      <c r="U78" s="2" t="str">
        <f>'All Combined Data'!U78</f>
        <v>Maharashtra</v>
      </c>
      <c r="V78" s="2">
        <f>'All Combined Data'!V78</f>
        <v>316117</v>
      </c>
      <c r="W78" s="2" t="str">
        <f>'All Combined Data'!W78</f>
        <v>Male</v>
      </c>
      <c r="X78" s="2">
        <f>'All Combined Data'!X78</f>
        <v>25883</v>
      </c>
      <c r="Y78" s="2">
        <f>'All Combined Data'!Y78</f>
        <v>44958</v>
      </c>
      <c r="Z78" s="2" t="str">
        <f>'All Combined Data'!Z78</f>
        <v>Fashion</v>
      </c>
      <c r="AA78" s="2">
        <f>'All Combined Data'!AA78</f>
        <v>1036</v>
      </c>
      <c r="AB78" s="2" t="str">
        <f>'All Combined Data'!AB78</f>
        <v>Single</v>
      </c>
      <c r="AC78" s="2" t="str">
        <f>'All Combined Data'!AC78</f>
        <v>Student</v>
      </c>
      <c r="AD78" s="2">
        <f>'All Combined Data'!AD78</f>
        <v>1199897</v>
      </c>
      <c r="AE78" s="2" t="str">
        <f>'All Combined Data'!AE78</f>
        <v>P153</v>
      </c>
      <c r="AF78" s="2" t="str">
        <f>'All Combined Data'!AF78</f>
        <v>Quis Shirt</v>
      </c>
      <c r="AG78" s="2" t="str">
        <f>'All Combined Data'!AG78</f>
        <v>Electronics</v>
      </c>
      <c r="AH78" s="2" t="str">
        <f>'All Combined Data'!AH78</f>
        <v>Notebook</v>
      </c>
      <c r="AI78" s="2" t="str">
        <f>'All Combined Data'!AI78</f>
        <v>Sastry PLC</v>
      </c>
      <c r="AJ78" s="2">
        <f>'All Combined Data'!AJ78</f>
        <v>83491</v>
      </c>
      <c r="AK78" s="2">
        <f>'All Combined Data'!AK78</f>
        <v>5</v>
      </c>
      <c r="AL78" s="2">
        <f>'All Combined Data'!AL78</f>
        <v>93</v>
      </c>
      <c r="AM78" s="2">
        <f>'All Combined Data'!AM78</f>
        <v>12</v>
      </c>
      <c r="AN78" s="2" t="str">
        <f>'All Combined Data'!AN78</f>
        <v>Japan</v>
      </c>
      <c r="AO78" s="2" t="str">
        <f>'All Combined Data'!AO78</f>
        <v>No</v>
      </c>
      <c r="AP78" s="2">
        <f>'All Combined Data'!AP78</f>
        <v>3.6</v>
      </c>
      <c r="AQ78" s="2">
        <f>'All Combined Data'!AQ78</f>
        <v>45098</v>
      </c>
      <c r="AR78" s="2" t="str">
        <f>'All Combined Data'!AR78</f>
        <v>Yes</v>
      </c>
      <c r="AS78" s="2">
        <f>'All Combined Data'!AS78</f>
        <v>7063</v>
      </c>
      <c r="AT78" s="2">
        <f>'All Combined Data'!AT78</f>
        <v>197</v>
      </c>
      <c r="AU78" s="2">
        <f>'All Combined Data'!AU78</f>
        <v>197</v>
      </c>
      <c r="AV78" s="2" t="str">
        <f>'All Combined Data'!AV78</f>
        <v/>
      </c>
      <c r="AW78" s="2" t="str">
        <f>'All Combined Data'!AW78</f>
        <v/>
      </c>
      <c r="AX78" s="2" t="str">
        <f>'All Combined Data'!AX78</f>
        <v/>
      </c>
      <c r="AY78" s="2" t="str">
        <f>'All Combined Data'!AY78</f>
        <v/>
      </c>
      <c r="AZ78" s="2" t="str">
        <f>'All Combined Data'!AZ78</f>
        <v/>
      </c>
      <c r="BA78" s="2" t="str">
        <f>'All Combined Data'!BA78</f>
        <v/>
      </c>
      <c r="BB78" s="2" t="str">
        <f>'All Combined Data'!BB78</f>
        <v/>
      </c>
      <c r="BC78" s="2" t="str">
        <f>'All Combined Data'!BC78</f>
        <v/>
      </c>
      <c r="BD78" s="2" t="str">
        <f>'All Combined Data'!BD78</f>
        <v/>
      </c>
      <c r="BE78" s="2" t="str">
        <f>'All Combined Data'!BE78</f>
        <v/>
      </c>
      <c r="BF78" s="2" t="str">
        <f>'All Combined Data'!BF78</f>
        <v/>
      </c>
      <c r="BG78" s="2" t="str">
        <f>'All Combined Data'!BG78</f>
        <v/>
      </c>
      <c r="BH78" s="2" t="str">
        <f>'All Combined Data'!BH78</f>
        <v/>
      </c>
      <c r="BI78" s="2" t="str">
        <f>'All Combined Data'!BI78</f>
        <v/>
      </c>
      <c r="BJ78" s="2" t="str">
        <f>'All Combined Data'!BJ78</f>
        <v/>
      </c>
      <c r="BK78" s="2">
        <f>Combined_data[[#This Row],[Quantity]]*Combined_data[[#This Row],[UnitPrice]]</f>
        <v>333964</v>
      </c>
      <c r="BL78" s="2">
        <f>Combined_data[[#This Row],[TotalAmount]]*(100-Combined_data[[#This Row],[DiscountApplied]])/100</f>
        <v>79316.45</v>
      </c>
      <c r="BM78" s="2">
        <f>Combined_data[[#This Row],[Revenue]]-Combined_data[[#This Row],[Final Amount]]</f>
        <v>254647.55</v>
      </c>
    </row>
    <row r="79" spans="1:65" x14ac:dyDescent="0.3">
      <c r="A79" s="2" t="str">
        <f>'All Combined Data'!A79</f>
        <v>O1078</v>
      </c>
      <c r="B79" s="2" t="str">
        <f>'All Combined Data'!B79</f>
        <v>C018</v>
      </c>
      <c r="C79" s="2" t="str">
        <f>'All Combined Data'!C79</f>
        <v>P135</v>
      </c>
      <c r="D79" s="2">
        <f>'All Combined Data'!D79</f>
        <v>45529</v>
      </c>
      <c r="E79" s="2">
        <f>'All Combined Data'!E79</f>
        <v>3</v>
      </c>
      <c r="F79" s="2">
        <f>'All Combined Data'!F79</f>
        <v>12336</v>
      </c>
      <c r="G79" s="2">
        <f>'All Combined Data'!G79</f>
        <v>37008</v>
      </c>
      <c r="H79" s="2">
        <f>'All Combined Data'!H79</f>
        <v>30</v>
      </c>
      <c r="I79" s="2" t="str">
        <f>'All Combined Data'!I79</f>
        <v>Net Banking</v>
      </c>
      <c r="J79" s="2" t="str">
        <f>'All Combined Data'!J79</f>
        <v>Shipped</v>
      </c>
      <c r="K79" s="2">
        <f>'All Combined Data'!K79</f>
        <v>45859</v>
      </c>
      <c r="L79" s="2" t="str">
        <f>'All Combined Data'!L79</f>
        <v>Yes</v>
      </c>
      <c r="M79" s="2">
        <f>'All Combined Data'!M79</f>
        <v>85</v>
      </c>
      <c r="N79" s="2" t="str">
        <f>'All Combined Data'!N79</f>
        <v>No</v>
      </c>
      <c r="O79" s="2" t="str">
        <f>'All Combined Data'!O79</f>
        <v>No</v>
      </c>
      <c r="P79" s="2" t="str">
        <f>'All Combined Data'!P79</f>
        <v>C018</v>
      </c>
      <c r="Q79" s="2" t="str">
        <f>'All Combined Data'!Q79</f>
        <v>Owen Mitra</v>
      </c>
      <c r="R79" s="2" t="str">
        <f>'All Combined Data'!R79</f>
        <v>tacharya@example.com</v>
      </c>
      <c r="S79" s="2">
        <f>'All Combined Data'!S79</f>
        <v>916995777387</v>
      </c>
      <c r="T79" s="2" t="str">
        <f>'All Combined Data'!T79</f>
        <v>Mumbai</v>
      </c>
      <c r="U79" s="2" t="str">
        <f>'All Combined Data'!U79</f>
        <v>Maharashtra</v>
      </c>
      <c r="V79" s="2">
        <f>'All Combined Data'!V79</f>
        <v>148951</v>
      </c>
      <c r="W79" s="2" t="str">
        <f>'All Combined Data'!W79</f>
        <v>Female</v>
      </c>
      <c r="X79" s="2">
        <f>'All Combined Data'!X79</f>
        <v>27585</v>
      </c>
      <c r="Y79" s="2">
        <f>'All Combined Data'!Y79</f>
        <v>44992</v>
      </c>
      <c r="Z79" s="2" t="str">
        <f>'All Combined Data'!Z79</f>
        <v>Fashion</v>
      </c>
      <c r="AA79" s="2">
        <f>'All Combined Data'!AA79</f>
        <v>1927</v>
      </c>
      <c r="AB79" s="2" t="str">
        <f>'All Combined Data'!AB79</f>
        <v>Married</v>
      </c>
      <c r="AC79" s="2" t="str">
        <f>'All Combined Data'!AC79</f>
        <v>Business</v>
      </c>
      <c r="AD79" s="2">
        <f>'All Combined Data'!AD79</f>
        <v>531680</v>
      </c>
      <c r="AE79" s="2" t="str">
        <f>'All Combined Data'!AE79</f>
        <v>P135</v>
      </c>
      <c r="AF79" s="2" t="str">
        <f>'All Combined Data'!AF79</f>
        <v>At Rice</v>
      </c>
      <c r="AG79" s="2" t="str">
        <f>'All Combined Data'!AG79</f>
        <v>Grocery</v>
      </c>
      <c r="AH79" s="2" t="str">
        <f>'All Combined Data'!AH79</f>
        <v>Cotton</v>
      </c>
      <c r="AI79" s="2" t="str">
        <f>'All Combined Data'!AI79</f>
        <v>Chaudry, Yadav and Grover</v>
      </c>
      <c r="AJ79" s="2">
        <f>'All Combined Data'!AJ79</f>
        <v>12336</v>
      </c>
      <c r="AK79" s="2">
        <f>'All Combined Data'!AK79</f>
        <v>30</v>
      </c>
      <c r="AL79" s="2">
        <f>'All Combined Data'!AL79</f>
        <v>404</v>
      </c>
      <c r="AM79" s="2">
        <f>'All Combined Data'!AM79</f>
        <v>6</v>
      </c>
      <c r="AN79" s="2" t="str">
        <f>'All Combined Data'!AN79</f>
        <v>Vietnam</v>
      </c>
      <c r="AO79" s="2" t="str">
        <f>'All Combined Data'!AO79</f>
        <v>Yes</v>
      </c>
      <c r="AP79" s="2">
        <f>'All Combined Data'!AP79</f>
        <v>3.6</v>
      </c>
      <c r="AQ79" s="2">
        <f>'All Combined Data'!AQ79</f>
        <v>45327</v>
      </c>
      <c r="AR79" s="2" t="str">
        <f>'All Combined Data'!AR79</f>
        <v>No</v>
      </c>
      <c r="AS79" s="2">
        <f>'All Combined Data'!AS79</f>
        <v>7243</v>
      </c>
      <c r="AT79" s="2">
        <f>'All Combined Data'!AT79</f>
        <v>136</v>
      </c>
      <c r="AU79" s="2">
        <f>'All Combined Data'!AU79</f>
        <v>136</v>
      </c>
      <c r="AV79" s="2" t="str">
        <f>'All Combined Data'!AV79</f>
        <v/>
      </c>
      <c r="AW79" s="2" t="str">
        <f>'All Combined Data'!AW79</f>
        <v/>
      </c>
      <c r="AX79" s="2" t="str">
        <f>'All Combined Data'!AX79</f>
        <v/>
      </c>
      <c r="AY79" s="2" t="str">
        <f>'All Combined Data'!AY79</f>
        <v/>
      </c>
      <c r="AZ79" s="2" t="str">
        <f>'All Combined Data'!AZ79</f>
        <v/>
      </c>
      <c r="BA79" s="2" t="str">
        <f>'All Combined Data'!BA79</f>
        <v/>
      </c>
      <c r="BB79" s="2" t="str">
        <f>'All Combined Data'!BB79</f>
        <v/>
      </c>
      <c r="BC79" s="2" t="str">
        <f>'All Combined Data'!BC79</f>
        <v/>
      </c>
      <c r="BD79" s="2" t="str">
        <f>'All Combined Data'!BD79</f>
        <v/>
      </c>
      <c r="BE79" s="2" t="str">
        <f>'All Combined Data'!BE79</f>
        <v/>
      </c>
      <c r="BF79" s="2" t="str">
        <f>'All Combined Data'!BF79</f>
        <v/>
      </c>
      <c r="BG79" s="2" t="str">
        <f>'All Combined Data'!BG79</f>
        <v/>
      </c>
      <c r="BH79" s="2" t="str">
        <f>'All Combined Data'!BH79</f>
        <v/>
      </c>
      <c r="BI79" s="2" t="str">
        <f>'All Combined Data'!BI79</f>
        <v/>
      </c>
      <c r="BJ79" s="2" t="str">
        <f>'All Combined Data'!BJ79</f>
        <v/>
      </c>
      <c r="BK79" s="2">
        <f>Combined_data[[#This Row],[Quantity]]*Combined_data[[#This Row],[UnitPrice]]</f>
        <v>37008</v>
      </c>
      <c r="BL79" s="2">
        <f>Combined_data[[#This Row],[TotalAmount]]*(100-Combined_data[[#This Row],[DiscountApplied]])/100</f>
        <v>25905.599999999999</v>
      </c>
      <c r="BM79" s="2">
        <f>Combined_data[[#This Row],[Revenue]]-Combined_data[[#This Row],[Final Amount]]</f>
        <v>11102.400000000001</v>
      </c>
    </row>
    <row r="80" spans="1:65" x14ac:dyDescent="0.3">
      <c r="A80" s="2" t="str">
        <f>'All Combined Data'!A80</f>
        <v>O1079</v>
      </c>
      <c r="B80" s="2" t="str">
        <f>'All Combined Data'!B80</f>
        <v>C054</v>
      </c>
      <c r="C80" s="2" t="str">
        <f>'All Combined Data'!C80</f>
        <v>P139</v>
      </c>
      <c r="D80" s="2">
        <f>'All Combined Data'!D80</f>
        <v>45694</v>
      </c>
      <c r="E80" s="2">
        <f>'All Combined Data'!E80</f>
        <v>4</v>
      </c>
      <c r="F80" s="2">
        <f>'All Combined Data'!F80</f>
        <v>49066</v>
      </c>
      <c r="G80" s="2">
        <f>'All Combined Data'!G80</f>
        <v>49066</v>
      </c>
      <c r="H80" s="2">
        <f>'All Combined Data'!H80</f>
        <v>11</v>
      </c>
      <c r="I80" s="2" t="str">
        <f>'All Combined Data'!I80</f>
        <v>UPI</v>
      </c>
      <c r="J80" s="2" t="str">
        <f>'All Combined Data'!J80</f>
        <v>Pending</v>
      </c>
      <c r="K80" s="2">
        <f>'All Combined Data'!K80</f>
        <v>45860</v>
      </c>
      <c r="L80" s="2" t="str">
        <f>'All Combined Data'!L80</f>
        <v>Yes</v>
      </c>
      <c r="M80" s="2">
        <f>'All Combined Data'!M80</f>
        <v>369</v>
      </c>
      <c r="N80" s="2" t="str">
        <f>'All Combined Data'!N80</f>
        <v>No</v>
      </c>
      <c r="O80" s="2" t="str">
        <f>'All Combined Data'!O80</f>
        <v>Yes</v>
      </c>
      <c r="P80" s="2" t="str">
        <f>'All Combined Data'!P80</f>
        <v>C054</v>
      </c>
      <c r="Q80" s="2" t="str">
        <f>'All Combined Data'!Q80</f>
        <v>Ishwar Ravel</v>
      </c>
      <c r="R80" s="2" t="str">
        <f>'All Combined Data'!R80</f>
        <v>naironveer@example.net</v>
      </c>
      <c r="S80" s="2">
        <f>'All Combined Data'!S80</f>
        <v>5161369681</v>
      </c>
      <c r="T80" s="2" t="str">
        <f>'All Combined Data'!T80</f>
        <v>Delhi</v>
      </c>
      <c r="U80" s="2" t="str">
        <f>'All Combined Data'!U80</f>
        <v>Delhi</v>
      </c>
      <c r="V80" s="2">
        <f>'All Combined Data'!V80</f>
        <v>453521</v>
      </c>
      <c r="W80" s="2" t="str">
        <f>'All Combined Data'!W80</f>
        <v>Male</v>
      </c>
      <c r="X80" s="2">
        <f>'All Combined Data'!X80</f>
        <v>34436</v>
      </c>
      <c r="Y80" s="2">
        <f>'All Combined Data'!Y80</f>
        <v>44382</v>
      </c>
      <c r="Z80" s="2" t="str">
        <f>'All Combined Data'!Z80</f>
        <v>Fashion</v>
      </c>
      <c r="AA80" s="2">
        <f>'All Combined Data'!AA80</f>
        <v>6845</v>
      </c>
      <c r="AB80" s="2" t="str">
        <f>'All Combined Data'!AB80</f>
        <v>Single</v>
      </c>
      <c r="AC80" s="2" t="str">
        <f>'All Combined Data'!AC80</f>
        <v>Teacher</v>
      </c>
      <c r="AD80" s="2">
        <f>'All Combined Data'!AD80</f>
        <v>533862</v>
      </c>
      <c r="AE80" s="2" t="str">
        <f>'All Combined Data'!AE80</f>
        <v>P139</v>
      </c>
      <c r="AF80" s="2" t="str">
        <f>'All Combined Data'!AF80</f>
        <v>Officia TV</v>
      </c>
      <c r="AG80" s="2" t="str">
        <f>'All Combined Data'!AG80</f>
        <v>Fashion</v>
      </c>
      <c r="AH80" s="2" t="str">
        <f>'All Combined Data'!AH80</f>
        <v>Notebook</v>
      </c>
      <c r="AI80" s="2" t="str">
        <f>'All Combined Data'!AI80</f>
        <v>Gera, Mishra and Chad</v>
      </c>
      <c r="AJ80" s="2">
        <f>'All Combined Data'!AJ80</f>
        <v>49066</v>
      </c>
      <c r="AK80" s="2">
        <f>'All Combined Data'!AK80</f>
        <v>11</v>
      </c>
      <c r="AL80" s="2">
        <f>'All Combined Data'!AL80</f>
        <v>454</v>
      </c>
      <c r="AM80" s="2">
        <f>'All Combined Data'!AM80</f>
        <v>36</v>
      </c>
      <c r="AN80" s="2" t="str">
        <f>'All Combined Data'!AN80</f>
        <v>China</v>
      </c>
      <c r="AO80" s="2" t="str">
        <f>'All Combined Data'!AO80</f>
        <v>No</v>
      </c>
      <c r="AP80" s="2">
        <f>'All Combined Data'!AP80</f>
        <v>2.7</v>
      </c>
      <c r="AQ80" s="2">
        <f>'All Combined Data'!AQ80</f>
        <v>45803</v>
      </c>
      <c r="AR80" s="2" t="str">
        <f>'All Combined Data'!AR80</f>
        <v>No</v>
      </c>
      <c r="AS80" s="2">
        <f>'All Combined Data'!AS80</f>
        <v>9921</v>
      </c>
      <c r="AT80" s="2">
        <f>'All Combined Data'!AT80</f>
        <v>191</v>
      </c>
      <c r="AU80" s="2">
        <f>'All Combined Data'!AU80</f>
        <v>191</v>
      </c>
      <c r="AV80" s="2" t="str">
        <f>'All Combined Data'!AV80</f>
        <v/>
      </c>
      <c r="AW80" s="2" t="str">
        <f>'All Combined Data'!AW80</f>
        <v/>
      </c>
      <c r="AX80" s="2" t="str">
        <f>'All Combined Data'!AX80</f>
        <v/>
      </c>
      <c r="AY80" s="2" t="str">
        <f>'All Combined Data'!AY80</f>
        <v/>
      </c>
      <c r="AZ80" s="2" t="str">
        <f>'All Combined Data'!AZ80</f>
        <v/>
      </c>
      <c r="BA80" s="2" t="str">
        <f>'All Combined Data'!BA80</f>
        <v/>
      </c>
      <c r="BB80" s="2" t="str">
        <f>'All Combined Data'!BB80</f>
        <v/>
      </c>
      <c r="BC80" s="2" t="str">
        <f>'All Combined Data'!BC80</f>
        <v/>
      </c>
      <c r="BD80" s="2" t="str">
        <f>'All Combined Data'!BD80</f>
        <v/>
      </c>
      <c r="BE80" s="2" t="str">
        <f>'All Combined Data'!BE80</f>
        <v/>
      </c>
      <c r="BF80" s="2" t="str">
        <f>'All Combined Data'!BF80</f>
        <v/>
      </c>
      <c r="BG80" s="2" t="str">
        <f>'All Combined Data'!BG80</f>
        <v/>
      </c>
      <c r="BH80" s="2" t="str">
        <f>'All Combined Data'!BH80</f>
        <v/>
      </c>
      <c r="BI80" s="2" t="str">
        <f>'All Combined Data'!BI80</f>
        <v/>
      </c>
      <c r="BJ80" s="2" t="str">
        <f>'All Combined Data'!BJ80</f>
        <v/>
      </c>
      <c r="BK80" s="2">
        <f>Combined_data[[#This Row],[Quantity]]*Combined_data[[#This Row],[UnitPrice]]</f>
        <v>196264</v>
      </c>
      <c r="BL80" s="2">
        <f>Combined_data[[#This Row],[TotalAmount]]*(100-Combined_data[[#This Row],[DiscountApplied]])/100</f>
        <v>43668.74</v>
      </c>
      <c r="BM80" s="2">
        <f>Combined_data[[#This Row],[Revenue]]-Combined_data[[#This Row],[Final Amount]]</f>
        <v>152595.26</v>
      </c>
    </row>
    <row r="81" spans="1:65" x14ac:dyDescent="0.3">
      <c r="A81" s="2" t="str">
        <f>'All Combined Data'!A81</f>
        <v>O1080</v>
      </c>
      <c r="B81" s="2" t="str">
        <f>'All Combined Data'!B81</f>
        <v>C059</v>
      </c>
      <c r="C81" s="2" t="str">
        <f>'All Combined Data'!C81</f>
        <v>P114</v>
      </c>
      <c r="D81" s="2">
        <f>'All Combined Data'!D81</f>
        <v>45652</v>
      </c>
      <c r="E81" s="2">
        <f>'All Combined Data'!E81</f>
        <v>2</v>
      </c>
      <c r="F81" s="2">
        <f>'All Combined Data'!F81</f>
        <v>54455</v>
      </c>
      <c r="G81" s="2">
        <f>'All Combined Data'!G81</f>
        <v>163365</v>
      </c>
      <c r="H81" s="2">
        <f>'All Combined Data'!H81</f>
        <v>27</v>
      </c>
      <c r="I81" s="2" t="str">
        <f>'All Combined Data'!I81</f>
        <v>Credit Card</v>
      </c>
      <c r="J81" s="2" t="str">
        <f>'All Combined Data'!J81</f>
        <v>Cancelled</v>
      </c>
      <c r="K81" s="2">
        <f>'All Combined Data'!K81</f>
        <v>45866</v>
      </c>
      <c r="L81" s="2" t="str">
        <f>'All Combined Data'!L81</f>
        <v>No</v>
      </c>
      <c r="M81" s="2">
        <f>'All Combined Data'!M81</f>
        <v>430</v>
      </c>
      <c r="N81" s="2" t="str">
        <f>'All Combined Data'!N81</f>
        <v>No</v>
      </c>
      <c r="O81" s="2" t="str">
        <f>'All Combined Data'!O81</f>
        <v>No</v>
      </c>
      <c r="P81" s="2" t="str">
        <f>'All Combined Data'!P81</f>
        <v>C059</v>
      </c>
      <c r="Q81" s="2" t="str">
        <f>'All Combined Data'!Q81</f>
        <v>Andrew Patil</v>
      </c>
      <c r="R81" s="2" t="str">
        <f>'All Combined Data'!R81</f>
        <v>pranit35@example.com</v>
      </c>
      <c r="S81" s="2">
        <f>'All Combined Data'!S81</f>
        <v>913221418880</v>
      </c>
      <c r="T81" s="2" t="str">
        <f>'All Combined Data'!T81</f>
        <v>Lucknow</v>
      </c>
      <c r="U81" s="2" t="str">
        <f>'All Combined Data'!U81</f>
        <v>Uttar Pradesh</v>
      </c>
      <c r="V81" s="2">
        <f>'All Combined Data'!V81</f>
        <v>929622</v>
      </c>
      <c r="W81" s="2" t="str">
        <f>'All Combined Data'!W81</f>
        <v>Female</v>
      </c>
      <c r="X81" s="2">
        <f>'All Combined Data'!X81</f>
        <v>26242</v>
      </c>
      <c r="Y81" s="2">
        <f>'All Combined Data'!Y81</f>
        <v>44542</v>
      </c>
      <c r="Z81" s="2" t="str">
        <f>'All Combined Data'!Z81</f>
        <v>Electronics</v>
      </c>
      <c r="AA81" s="2">
        <f>'All Combined Data'!AA81</f>
        <v>1876</v>
      </c>
      <c r="AB81" s="2" t="str">
        <f>'All Combined Data'!AB81</f>
        <v>Married</v>
      </c>
      <c r="AC81" s="2" t="str">
        <f>'All Combined Data'!AC81</f>
        <v>Teacher</v>
      </c>
      <c r="AD81" s="2">
        <f>'All Combined Data'!AD81</f>
        <v>1727869</v>
      </c>
      <c r="AE81" s="2" t="str">
        <f>'All Combined Data'!AE81</f>
        <v>P114</v>
      </c>
      <c r="AF81" s="2" t="str">
        <f>'All Combined Data'!AF81</f>
        <v>Dolor Shirt</v>
      </c>
      <c r="AG81" s="2" t="str">
        <f>'All Combined Data'!AG81</f>
        <v>Electronics</v>
      </c>
      <c r="AH81" s="2" t="str">
        <f>'All Combined Data'!AH81</f>
        <v>Cotton</v>
      </c>
      <c r="AI81" s="2" t="str">
        <f>'All Combined Data'!AI81</f>
        <v>Sampath, Purohit and Borah</v>
      </c>
      <c r="AJ81" s="2">
        <f>'All Combined Data'!AJ81</f>
        <v>54455</v>
      </c>
      <c r="AK81" s="2">
        <f>'All Combined Data'!AK81</f>
        <v>27</v>
      </c>
      <c r="AL81" s="2">
        <f>'All Combined Data'!AL81</f>
        <v>507</v>
      </c>
      <c r="AM81" s="2">
        <f>'All Combined Data'!AM81</f>
        <v>24</v>
      </c>
      <c r="AN81" s="2" t="str">
        <f>'All Combined Data'!AN81</f>
        <v>Japan</v>
      </c>
      <c r="AO81" s="2" t="str">
        <f>'All Combined Data'!AO81</f>
        <v>Yes</v>
      </c>
      <c r="AP81" s="2">
        <f>'All Combined Data'!AP81</f>
        <v>3.6</v>
      </c>
      <c r="AQ81" s="2">
        <f>'All Combined Data'!AQ81</f>
        <v>45456</v>
      </c>
      <c r="AR81" s="2" t="str">
        <f>'All Combined Data'!AR81</f>
        <v>No</v>
      </c>
      <c r="AS81" s="2">
        <f>'All Combined Data'!AS81</f>
        <v>5136</v>
      </c>
      <c r="AT81" s="2">
        <f>'All Combined Data'!AT81</f>
        <v>158</v>
      </c>
      <c r="AU81" s="2">
        <f>'All Combined Data'!AU81</f>
        <v>158</v>
      </c>
      <c r="AV81" s="2" t="str">
        <f>'All Combined Data'!AV81</f>
        <v/>
      </c>
      <c r="AW81" s="2" t="str">
        <f>'All Combined Data'!AW81</f>
        <v/>
      </c>
      <c r="AX81" s="2" t="str">
        <f>'All Combined Data'!AX81</f>
        <v/>
      </c>
      <c r="AY81" s="2" t="str">
        <f>'All Combined Data'!AY81</f>
        <v/>
      </c>
      <c r="AZ81" s="2" t="str">
        <f>'All Combined Data'!AZ81</f>
        <v/>
      </c>
      <c r="BA81" s="2" t="str">
        <f>'All Combined Data'!BA81</f>
        <v/>
      </c>
      <c r="BB81" s="2" t="str">
        <f>'All Combined Data'!BB81</f>
        <v/>
      </c>
      <c r="BC81" s="2" t="str">
        <f>'All Combined Data'!BC81</f>
        <v/>
      </c>
      <c r="BD81" s="2" t="str">
        <f>'All Combined Data'!BD81</f>
        <v/>
      </c>
      <c r="BE81" s="2" t="str">
        <f>'All Combined Data'!BE81</f>
        <v/>
      </c>
      <c r="BF81" s="2" t="str">
        <f>'All Combined Data'!BF81</f>
        <v/>
      </c>
      <c r="BG81" s="2" t="str">
        <f>'All Combined Data'!BG81</f>
        <v/>
      </c>
      <c r="BH81" s="2" t="str">
        <f>'All Combined Data'!BH81</f>
        <v/>
      </c>
      <c r="BI81" s="2" t="str">
        <f>'All Combined Data'!BI81</f>
        <v/>
      </c>
      <c r="BJ81" s="2" t="str">
        <f>'All Combined Data'!BJ81</f>
        <v/>
      </c>
      <c r="BK81" s="2">
        <f>Combined_data[[#This Row],[Quantity]]*Combined_data[[#This Row],[UnitPrice]]</f>
        <v>108910</v>
      </c>
      <c r="BL81" s="2">
        <f>Combined_data[[#This Row],[TotalAmount]]*(100-Combined_data[[#This Row],[DiscountApplied]])/100</f>
        <v>119256.45</v>
      </c>
      <c r="BM81" s="2">
        <f>Combined_data[[#This Row],[Revenue]]-Combined_data[[#This Row],[Final Amount]]</f>
        <v>-10346.449999999997</v>
      </c>
    </row>
    <row r="82" spans="1:65" x14ac:dyDescent="0.3">
      <c r="A82" s="2" t="str">
        <f>'All Combined Data'!A82</f>
        <v>O1081</v>
      </c>
      <c r="B82" s="2" t="str">
        <f>'All Combined Data'!B82</f>
        <v>C057</v>
      </c>
      <c r="C82" s="2" t="str">
        <f>'All Combined Data'!C82</f>
        <v>P143</v>
      </c>
      <c r="D82" s="2">
        <f>'All Combined Data'!D82</f>
        <v>45512</v>
      </c>
      <c r="E82" s="2">
        <f>'All Combined Data'!E82</f>
        <v>4</v>
      </c>
      <c r="F82" s="2">
        <f>'All Combined Data'!F82</f>
        <v>35282</v>
      </c>
      <c r="G82" s="2">
        <f>'All Combined Data'!G82</f>
        <v>176410</v>
      </c>
      <c r="H82" s="2">
        <f>'All Combined Data'!H82</f>
        <v>6</v>
      </c>
      <c r="I82" s="2" t="str">
        <f>'All Combined Data'!I82</f>
        <v>Debit Card</v>
      </c>
      <c r="J82" s="2" t="str">
        <f>'All Combined Data'!J82</f>
        <v>Pending</v>
      </c>
      <c r="K82" s="2">
        <f>'All Combined Data'!K82</f>
        <v>45858</v>
      </c>
      <c r="L82" s="2" t="str">
        <f>'All Combined Data'!L82</f>
        <v>No</v>
      </c>
      <c r="M82" s="2">
        <f>'All Combined Data'!M82</f>
        <v>308</v>
      </c>
      <c r="N82" s="2" t="str">
        <f>'All Combined Data'!N82</f>
        <v>Yes</v>
      </c>
      <c r="O82" s="2" t="str">
        <f>'All Combined Data'!O82</f>
        <v>No</v>
      </c>
      <c r="P82" s="2" t="str">
        <f>'All Combined Data'!P82</f>
        <v>C057</v>
      </c>
      <c r="Q82" s="2" t="str">
        <f>'All Combined Data'!Q82</f>
        <v>Vamakshi Thaker</v>
      </c>
      <c r="R82" s="2" t="str">
        <f>'All Combined Data'!R82</f>
        <v>davidseshadri@example.org</v>
      </c>
      <c r="S82" s="2">
        <f>'All Combined Data'!S82</f>
        <v>1820377889</v>
      </c>
      <c r="T82" s="2" t="str">
        <f>'All Combined Data'!T82</f>
        <v>Hyderabad</v>
      </c>
      <c r="U82" s="2" t="str">
        <f>'All Combined Data'!U82</f>
        <v>Telangana</v>
      </c>
      <c r="V82" s="2">
        <f>'All Combined Data'!V82</f>
        <v>554665</v>
      </c>
      <c r="W82" s="2" t="str">
        <f>'All Combined Data'!W82</f>
        <v>Female</v>
      </c>
      <c r="X82" s="2">
        <f>'All Combined Data'!X82</f>
        <v>38622</v>
      </c>
      <c r="Y82" s="2">
        <f>'All Combined Data'!Y82</f>
        <v>44190</v>
      </c>
      <c r="Z82" s="2" t="str">
        <f>'All Combined Data'!Z82</f>
        <v>Fashion</v>
      </c>
      <c r="AA82" s="2">
        <f>'All Combined Data'!AA82</f>
        <v>4664</v>
      </c>
      <c r="AB82" s="2" t="str">
        <f>'All Combined Data'!AB82</f>
        <v>Single</v>
      </c>
      <c r="AC82" s="2" t="str">
        <f>'All Combined Data'!AC82</f>
        <v>Teacher</v>
      </c>
      <c r="AD82" s="2">
        <f>'All Combined Data'!AD82</f>
        <v>936406</v>
      </c>
      <c r="AE82" s="2" t="str">
        <f>'All Combined Data'!AE82</f>
        <v>P143</v>
      </c>
      <c r="AF82" s="2" t="str">
        <f>'All Combined Data'!AF82</f>
        <v>Molestiae TV</v>
      </c>
      <c r="AG82" s="2" t="str">
        <f>'All Combined Data'!AG82</f>
        <v>Fashion</v>
      </c>
      <c r="AH82" s="2" t="str">
        <f>'All Combined Data'!AH82</f>
        <v>Smart</v>
      </c>
      <c r="AI82" s="2" t="str">
        <f>'All Combined Data'!AI82</f>
        <v>Grewal-Sur</v>
      </c>
      <c r="AJ82" s="2">
        <f>'All Combined Data'!AJ82</f>
        <v>35282</v>
      </c>
      <c r="AK82" s="2">
        <f>'All Combined Data'!AK82</f>
        <v>6</v>
      </c>
      <c r="AL82" s="2">
        <f>'All Combined Data'!AL82</f>
        <v>129</v>
      </c>
      <c r="AM82" s="2">
        <f>'All Combined Data'!AM82</f>
        <v>36</v>
      </c>
      <c r="AN82" s="2" t="str">
        <f>'All Combined Data'!AN82</f>
        <v>India</v>
      </c>
      <c r="AO82" s="2" t="str">
        <f>'All Combined Data'!AO82</f>
        <v>Yes</v>
      </c>
      <c r="AP82" s="2">
        <f>'All Combined Data'!AP82</f>
        <v>3.7</v>
      </c>
      <c r="AQ82" s="2">
        <f>'All Combined Data'!AQ82</f>
        <v>45746</v>
      </c>
      <c r="AR82" s="2" t="str">
        <f>'All Combined Data'!AR82</f>
        <v>No</v>
      </c>
      <c r="AS82" s="2">
        <f>'All Combined Data'!AS82</f>
        <v>9409</v>
      </c>
      <c r="AT82" s="2">
        <f>'All Combined Data'!AT82</f>
        <v>32</v>
      </c>
      <c r="AU82" s="2">
        <f>'All Combined Data'!AU82</f>
        <v>32</v>
      </c>
      <c r="AV82" s="2" t="str">
        <f>'All Combined Data'!AV82</f>
        <v>S032</v>
      </c>
      <c r="AW82" s="2" t="str">
        <f>'All Combined Data'!AW82</f>
        <v>Mangat Ltd Mart</v>
      </c>
      <c r="AX82" s="2" t="str">
        <f>'All Combined Data'!AX82</f>
        <v>Jaipur</v>
      </c>
      <c r="AY82" s="2" t="str">
        <f>'All Combined Data'!AY82</f>
        <v>Rajasthan</v>
      </c>
      <c r="AZ82" s="2">
        <f>'All Combined Data'!AZ82</f>
        <v>204380</v>
      </c>
      <c r="BA82" s="2" t="str">
        <f>'All Combined Data'!BA82</f>
        <v>Sneha Chaudry</v>
      </c>
      <c r="BB82" s="2">
        <f>'All Combined Data'!BB82</f>
        <v>2002</v>
      </c>
      <c r="BC82" s="2">
        <f>'All Combined Data'!BC82</f>
        <v>86</v>
      </c>
      <c r="BD82" s="2">
        <f>'All Combined Data'!BD82</f>
        <v>18582</v>
      </c>
      <c r="BE82" s="2">
        <f>'All Combined Data'!BE82</f>
        <v>4.0999999999999996</v>
      </c>
      <c r="BF82" s="2" t="str">
        <f>'All Combined Data'!BF82</f>
        <v>Yes</v>
      </c>
      <c r="BG82" s="2">
        <f>'All Combined Data'!BG82</f>
        <v>2773</v>
      </c>
      <c r="BH82" s="2" t="str">
        <f>'All Combined Data'!BH82</f>
        <v>Retail</v>
      </c>
      <c r="BI82" s="2">
        <f>'All Combined Data'!BI82</f>
        <v>8386384066</v>
      </c>
      <c r="BJ82" s="2" t="str">
        <f>'All Combined Data'!BJ82</f>
        <v>jmunshi@arya.com</v>
      </c>
      <c r="BK82" s="2">
        <f>Combined_data[[#This Row],[Quantity]]*Combined_data[[#This Row],[UnitPrice]]</f>
        <v>141128</v>
      </c>
      <c r="BL82" s="2">
        <f>Combined_data[[#This Row],[TotalAmount]]*(100-Combined_data[[#This Row],[DiscountApplied]])/100</f>
        <v>165825.4</v>
      </c>
      <c r="BM82" s="2">
        <f>Combined_data[[#This Row],[Revenue]]-Combined_data[[#This Row],[Final Amount]]</f>
        <v>-24697.399999999994</v>
      </c>
    </row>
    <row r="83" spans="1:65" x14ac:dyDescent="0.3">
      <c r="A83" s="2" t="str">
        <f>'All Combined Data'!A83</f>
        <v>O1082</v>
      </c>
      <c r="B83" s="2" t="str">
        <f>'All Combined Data'!B83</f>
        <v>C041</v>
      </c>
      <c r="C83" s="2" t="str">
        <f>'All Combined Data'!C83</f>
        <v>P123</v>
      </c>
      <c r="D83" s="2">
        <f>'All Combined Data'!D83</f>
        <v>45765</v>
      </c>
      <c r="E83" s="2">
        <f>'All Combined Data'!E83</f>
        <v>4</v>
      </c>
      <c r="F83" s="2">
        <f>'All Combined Data'!F83</f>
        <v>19394</v>
      </c>
      <c r="G83" s="2">
        <f>'All Combined Data'!G83</f>
        <v>58182</v>
      </c>
      <c r="H83" s="2">
        <f>'All Combined Data'!H83</f>
        <v>18</v>
      </c>
      <c r="I83" s="2" t="str">
        <f>'All Combined Data'!I83</f>
        <v>UPI</v>
      </c>
      <c r="J83" s="2" t="str">
        <f>'All Combined Data'!J83</f>
        <v>Cancelled</v>
      </c>
      <c r="K83" s="2">
        <f>'All Combined Data'!K83</f>
        <v>45861</v>
      </c>
      <c r="L83" s="2" t="str">
        <f>'All Combined Data'!L83</f>
        <v>Yes</v>
      </c>
      <c r="M83" s="2">
        <f>'All Combined Data'!M83</f>
        <v>166</v>
      </c>
      <c r="N83" s="2" t="str">
        <f>'All Combined Data'!N83</f>
        <v>No</v>
      </c>
      <c r="O83" s="2" t="str">
        <f>'All Combined Data'!O83</f>
        <v>No</v>
      </c>
      <c r="P83" s="2" t="str">
        <f>'All Combined Data'!P83</f>
        <v>C041</v>
      </c>
      <c r="Q83" s="2" t="str">
        <f>'All Combined Data'!Q83</f>
        <v>Anthony Randhawa</v>
      </c>
      <c r="R83" s="2" t="str">
        <f>'All Combined Data'!R83</f>
        <v>abhiram90@example.net</v>
      </c>
      <c r="S83" s="2">
        <f>'All Combined Data'!S83</f>
        <v>7439533942</v>
      </c>
      <c r="T83" s="2" t="str">
        <f>'All Combined Data'!T83</f>
        <v>Lucknow</v>
      </c>
      <c r="U83" s="2" t="str">
        <f>'All Combined Data'!U83</f>
        <v>Uttar Pradesh</v>
      </c>
      <c r="V83" s="2">
        <f>'All Combined Data'!V83</f>
        <v>47095</v>
      </c>
      <c r="W83" s="2" t="str">
        <f>'All Combined Data'!W83</f>
        <v>Male</v>
      </c>
      <c r="X83" s="2">
        <f>'All Combined Data'!X83</f>
        <v>25014</v>
      </c>
      <c r="Y83" s="2">
        <f>'All Combined Data'!Y83</f>
        <v>44308</v>
      </c>
      <c r="Z83" s="2" t="str">
        <f>'All Combined Data'!Z83</f>
        <v>Electronics</v>
      </c>
      <c r="AA83" s="2">
        <f>'All Combined Data'!AA83</f>
        <v>6968</v>
      </c>
      <c r="AB83" s="2" t="str">
        <f>'All Combined Data'!AB83</f>
        <v>Married</v>
      </c>
      <c r="AC83" s="2" t="str">
        <f>'All Combined Data'!AC83</f>
        <v>Teacher</v>
      </c>
      <c r="AD83" s="2">
        <f>'All Combined Data'!AD83</f>
        <v>628362</v>
      </c>
      <c r="AE83" s="2" t="str">
        <f>'All Combined Data'!AE83</f>
        <v>P123</v>
      </c>
      <c r="AF83" s="2" t="str">
        <f>'All Combined Data'!AF83</f>
        <v>Perspiciatis TV</v>
      </c>
      <c r="AG83" s="2" t="str">
        <f>'All Combined Data'!AG83</f>
        <v>Grocery</v>
      </c>
      <c r="AH83" s="2" t="str">
        <f>'All Combined Data'!AH83</f>
        <v>Notebook</v>
      </c>
      <c r="AI83" s="2" t="str">
        <f>'All Combined Data'!AI83</f>
        <v>Merchant Group</v>
      </c>
      <c r="AJ83" s="2">
        <f>'All Combined Data'!AJ83</f>
        <v>19394</v>
      </c>
      <c r="AK83" s="2">
        <f>'All Combined Data'!AK83</f>
        <v>18</v>
      </c>
      <c r="AL83" s="2">
        <f>'All Combined Data'!AL83</f>
        <v>891</v>
      </c>
      <c r="AM83" s="2">
        <f>'All Combined Data'!AM83</f>
        <v>12</v>
      </c>
      <c r="AN83" s="2" t="str">
        <f>'All Combined Data'!AN83</f>
        <v>India</v>
      </c>
      <c r="AO83" s="2" t="str">
        <f>'All Combined Data'!AO83</f>
        <v>No</v>
      </c>
      <c r="AP83" s="2">
        <f>'All Combined Data'!AP83</f>
        <v>4.5</v>
      </c>
      <c r="AQ83" s="2">
        <f>'All Combined Data'!AQ83</f>
        <v>44892</v>
      </c>
      <c r="AR83" s="2" t="str">
        <f>'All Combined Data'!AR83</f>
        <v>No</v>
      </c>
      <c r="AS83" s="2">
        <f>'All Combined Data'!AS83</f>
        <v>6547</v>
      </c>
      <c r="AT83" s="2">
        <f>'All Combined Data'!AT83</f>
        <v>14</v>
      </c>
      <c r="AU83" s="2">
        <f>'All Combined Data'!AU83</f>
        <v>14</v>
      </c>
      <c r="AV83" s="2" t="str">
        <f>'All Combined Data'!AV83</f>
        <v>S014</v>
      </c>
      <c r="AW83" s="2" t="str">
        <f>'All Combined Data'!AW83</f>
        <v>Khanna-Bawa Mart</v>
      </c>
      <c r="AX83" s="2" t="str">
        <f>'All Combined Data'!AX83</f>
        <v>Kolkata</v>
      </c>
      <c r="AY83" s="2" t="str">
        <f>'All Combined Data'!AY83</f>
        <v>West Bengal</v>
      </c>
      <c r="AZ83" s="2">
        <f>'All Combined Data'!AZ83</f>
        <v>450544</v>
      </c>
      <c r="BA83" s="2" t="str">
        <f>'All Combined Data'!BA83</f>
        <v>Vyanjana Chaudhari</v>
      </c>
      <c r="BB83" s="2">
        <f>'All Combined Data'!BB83</f>
        <v>2002</v>
      </c>
      <c r="BC83" s="2">
        <f>'All Combined Data'!BC83</f>
        <v>73</v>
      </c>
      <c r="BD83" s="2">
        <f>'All Combined Data'!BD83</f>
        <v>14032</v>
      </c>
      <c r="BE83" s="2">
        <f>'All Combined Data'!BE83</f>
        <v>3.4</v>
      </c>
      <c r="BF83" s="2" t="str">
        <f>'All Combined Data'!BF83</f>
        <v>No</v>
      </c>
      <c r="BG83" s="2">
        <f>'All Combined Data'!BG83</f>
        <v>2235</v>
      </c>
      <c r="BH83" s="2" t="str">
        <f>'All Combined Data'!BH83</f>
        <v>Franchise</v>
      </c>
      <c r="BI83" s="2">
        <f>'All Combined Data'!BI83</f>
        <v>912475469137</v>
      </c>
      <c r="BJ83" s="2" t="str">
        <f>'All Combined Data'!BJ83</f>
        <v>niharikasundaram@prakash.com</v>
      </c>
      <c r="BK83" s="2">
        <f>Combined_data[[#This Row],[Quantity]]*Combined_data[[#This Row],[UnitPrice]]</f>
        <v>77576</v>
      </c>
      <c r="BL83" s="2">
        <f>Combined_data[[#This Row],[TotalAmount]]*(100-Combined_data[[#This Row],[DiscountApplied]])/100</f>
        <v>47709.24</v>
      </c>
      <c r="BM83" s="2">
        <f>Combined_data[[#This Row],[Revenue]]-Combined_data[[#This Row],[Final Amount]]</f>
        <v>29866.760000000002</v>
      </c>
    </row>
    <row r="84" spans="1:65" x14ac:dyDescent="0.3">
      <c r="A84" s="2" t="str">
        <f>'All Combined Data'!A84</f>
        <v>O1083</v>
      </c>
      <c r="B84" s="2" t="str">
        <f>'All Combined Data'!B84</f>
        <v>C051</v>
      </c>
      <c r="C84" s="2" t="str">
        <f>'All Combined Data'!C84</f>
        <v>P147</v>
      </c>
      <c r="D84" s="2">
        <f>'All Combined Data'!D84</f>
        <v>45525</v>
      </c>
      <c r="E84" s="2">
        <f>'All Combined Data'!E84</f>
        <v>1</v>
      </c>
      <c r="F84" s="2">
        <f>'All Combined Data'!F84</f>
        <v>72764</v>
      </c>
      <c r="G84" s="2">
        <f>'All Combined Data'!G84</f>
        <v>363820</v>
      </c>
      <c r="H84" s="2">
        <f>'All Combined Data'!H84</f>
        <v>28</v>
      </c>
      <c r="I84" s="2" t="str">
        <f>'All Combined Data'!I84</f>
        <v>Debit Card</v>
      </c>
      <c r="J84" s="2" t="str">
        <f>'All Combined Data'!J84</f>
        <v>Shipped</v>
      </c>
      <c r="K84" s="2">
        <f>'All Combined Data'!K84</f>
        <v>45856</v>
      </c>
      <c r="L84" s="2" t="str">
        <f>'All Combined Data'!L84</f>
        <v>Yes</v>
      </c>
      <c r="M84" s="2">
        <f>'All Combined Data'!M84</f>
        <v>487</v>
      </c>
      <c r="N84" s="2" t="str">
        <f>'All Combined Data'!N84</f>
        <v>No</v>
      </c>
      <c r="O84" s="2" t="str">
        <f>'All Combined Data'!O84</f>
        <v>Yes</v>
      </c>
      <c r="P84" s="2" t="str">
        <f>'All Combined Data'!P84</f>
        <v>C051</v>
      </c>
      <c r="Q84" s="2" t="str">
        <f>'All Combined Data'!Q84</f>
        <v>Nandini Boase</v>
      </c>
      <c r="R84" s="2" t="str">
        <f>'All Combined Data'!R84</f>
        <v>azaanchand@example.net</v>
      </c>
      <c r="S84" s="2">
        <f>'All Combined Data'!S84</f>
        <v>3667525459</v>
      </c>
      <c r="T84" s="2" t="str">
        <f>'All Combined Data'!T84</f>
        <v>Delhi</v>
      </c>
      <c r="U84" s="2" t="str">
        <f>'All Combined Data'!U84</f>
        <v>Delhi</v>
      </c>
      <c r="V84" s="2">
        <f>'All Combined Data'!V84</f>
        <v>22901</v>
      </c>
      <c r="W84" s="2" t="str">
        <f>'All Combined Data'!W84</f>
        <v>Female</v>
      </c>
      <c r="X84" s="2">
        <f>'All Combined Data'!X84</f>
        <v>28511</v>
      </c>
      <c r="Y84" s="2">
        <f>'All Combined Data'!Y84</f>
        <v>45404</v>
      </c>
      <c r="Z84" s="2" t="str">
        <f>'All Combined Data'!Z84</f>
        <v>Home Appliance</v>
      </c>
      <c r="AA84" s="2">
        <f>'All Combined Data'!AA84</f>
        <v>7141</v>
      </c>
      <c r="AB84" s="2" t="str">
        <f>'All Combined Data'!AB84</f>
        <v>Single</v>
      </c>
      <c r="AC84" s="2" t="str">
        <f>'All Combined Data'!AC84</f>
        <v>Engineer</v>
      </c>
      <c r="AD84" s="2">
        <f>'All Combined Data'!AD84</f>
        <v>846464</v>
      </c>
      <c r="AE84" s="2" t="str">
        <f>'All Combined Data'!AE84</f>
        <v>P147</v>
      </c>
      <c r="AF84" s="2" t="str">
        <f>'All Combined Data'!AF84</f>
        <v>Earum Laptop</v>
      </c>
      <c r="AG84" s="2" t="str">
        <f>'All Combined Data'!AG84</f>
        <v>Electronics</v>
      </c>
      <c r="AH84" s="2" t="str">
        <f>'All Combined Data'!AH84</f>
        <v>Notebook</v>
      </c>
      <c r="AI84" s="2" t="str">
        <f>'All Combined Data'!AI84</f>
        <v>Tiwari-Talwar</v>
      </c>
      <c r="AJ84" s="2">
        <f>'All Combined Data'!AJ84</f>
        <v>72764</v>
      </c>
      <c r="AK84" s="2">
        <f>'All Combined Data'!AK84</f>
        <v>28</v>
      </c>
      <c r="AL84" s="2">
        <f>'All Combined Data'!AL84</f>
        <v>886</v>
      </c>
      <c r="AM84" s="2">
        <f>'All Combined Data'!AM84</f>
        <v>12</v>
      </c>
      <c r="AN84" s="2" t="str">
        <f>'All Combined Data'!AN84</f>
        <v>Japan</v>
      </c>
      <c r="AO84" s="2" t="str">
        <f>'All Combined Data'!AO84</f>
        <v>No</v>
      </c>
      <c r="AP84" s="2">
        <f>'All Combined Data'!AP84</f>
        <v>4.7</v>
      </c>
      <c r="AQ84" s="2">
        <f>'All Combined Data'!AQ84</f>
        <v>45394</v>
      </c>
      <c r="AR84" s="2" t="str">
        <f>'All Combined Data'!AR84</f>
        <v>No</v>
      </c>
      <c r="AS84" s="2">
        <f>'All Combined Data'!AS84</f>
        <v>6554</v>
      </c>
      <c r="AT84" s="2">
        <f>'All Combined Data'!AT84</f>
        <v>21</v>
      </c>
      <c r="AU84" s="2">
        <f>'All Combined Data'!AU84</f>
        <v>21</v>
      </c>
      <c r="AV84" s="2" t="str">
        <f>'All Combined Data'!AV84</f>
        <v>S021</v>
      </c>
      <c r="AW84" s="2" t="str">
        <f>'All Combined Data'!AW84</f>
        <v>Walla and Sons Mart</v>
      </c>
      <c r="AX84" s="2" t="str">
        <f>'All Combined Data'!AX84</f>
        <v>Kolkata</v>
      </c>
      <c r="AY84" s="2" t="str">
        <f>'All Combined Data'!AY84</f>
        <v>West Bengal</v>
      </c>
      <c r="AZ84" s="2">
        <f>'All Combined Data'!AZ84</f>
        <v>58300</v>
      </c>
      <c r="BA84" s="2" t="str">
        <f>'All Combined Data'!BA84</f>
        <v>Upkaar Padmanabhan</v>
      </c>
      <c r="BB84" s="2">
        <f>'All Combined Data'!BB84</f>
        <v>2003</v>
      </c>
      <c r="BC84" s="2">
        <f>'All Combined Data'!BC84</f>
        <v>59</v>
      </c>
      <c r="BD84" s="2">
        <f>'All Combined Data'!BD84</f>
        <v>5331</v>
      </c>
      <c r="BE84" s="2">
        <f>'All Combined Data'!BE84</f>
        <v>4</v>
      </c>
      <c r="BF84" s="2" t="str">
        <f>'All Combined Data'!BF84</f>
        <v>Yes</v>
      </c>
      <c r="BG84" s="2">
        <f>'All Combined Data'!BG84</f>
        <v>3638</v>
      </c>
      <c r="BH84" s="2" t="str">
        <f>'All Combined Data'!BH84</f>
        <v>Retail</v>
      </c>
      <c r="BI84" s="2">
        <f>'All Combined Data'!BI84</f>
        <v>2168942104</v>
      </c>
      <c r="BJ84" s="2" t="str">
        <f>'All Combined Data'!BJ84</f>
        <v>tamanna89@nazareth.com</v>
      </c>
      <c r="BK84" s="2">
        <f>Combined_data[[#This Row],[Quantity]]*Combined_data[[#This Row],[UnitPrice]]</f>
        <v>72764</v>
      </c>
      <c r="BL84" s="2">
        <f>Combined_data[[#This Row],[TotalAmount]]*(100-Combined_data[[#This Row],[DiscountApplied]])/100</f>
        <v>261950.4</v>
      </c>
      <c r="BM84" s="2">
        <f>Combined_data[[#This Row],[Revenue]]-Combined_data[[#This Row],[Final Amount]]</f>
        <v>-189186.4</v>
      </c>
    </row>
    <row r="85" spans="1:65" x14ac:dyDescent="0.3">
      <c r="A85" s="2" t="str">
        <f>'All Combined Data'!A85</f>
        <v>O1084</v>
      </c>
      <c r="B85" s="2" t="str">
        <f>'All Combined Data'!B85</f>
        <v>C057</v>
      </c>
      <c r="C85" s="2" t="str">
        <f>'All Combined Data'!C85</f>
        <v>P138</v>
      </c>
      <c r="D85" s="2">
        <f>'All Combined Data'!D85</f>
        <v>45846</v>
      </c>
      <c r="E85" s="2">
        <f>'All Combined Data'!E85</f>
        <v>1</v>
      </c>
      <c r="F85" s="2">
        <f>'All Combined Data'!F85</f>
        <v>97904</v>
      </c>
      <c r="G85" s="2">
        <f>'All Combined Data'!G85</f>
        <v>391616</v>
      </c>
      <c r="H85" s="2">
        <f>'All Combined Data'!H85</f>
        <v>27</v>
      </c>
      <c r="I85" s="2" t="str">
        <f>'All Combined Data'!I85</f>
        <v>Net Banking</v>
      </c>
      <c r="J85" s="2" t="str">
        <f>'All Combined Data'!J85</f>
        <v>Shipped</v>
      </c>
      <c r="K85" s="2">
        <f>'All Combined Data'!K85</f>
        <v>45860</v>
      </c>
      <c r="L85" s="2" t="str">
        <f>'All Combined Data'!L85</f>
        <v>No</v>
      </c>
      <c r="M85" s="2">
        <f>'All Combined Data'!M85</f>
        <v>123</v>
      </c>
      <c r="N85" s="2" t="str">
        <f>'All Combined Data'!N85</f>
        <v>No</v>
      </c>
      <c r="O85" s="2" t="str">
        <f>'All Combined Data'!O85</f>
        <v>Yes</v>
      </c>
      <c r="P85" s="2" t="str">
        <f>'All Combined Data'!P85</f>
        <v>C057</v>
      </c>
      <c r="Q85" s="2" t="str">
        <f>'All Combined Data'!Q85</f>
        <v>Vamakshi Thaker</v>
      </c>
      <c r="R85" s="2" t="str">
        <f>'All Combined Data'!R85</f>
        <v>davidseshadri@example.org</v>
      </c>
      <c r="S85" s="2">
        <f>'All Combined Data'!S85</f>
        <v>1820377889</v>
      </c>
      <c r="T85" s="2" t="str">
        <f>'All Combined Data'!T85</f>
        <v>Hyderabad</v>
      </c>
      <c r="U85" s="2" t="str">
        <f>'All Combined Data'!U85</f>
        <v>Telangana</v>
      </c>
      <c r="V85" s="2">
        <f>'All Combined Data'!V85</f>
        <v>554665</v>
      </c>
      <c r="W85" s="2" t="str">
        <f>'All Combined Data'!W85</f>
        <v>Female</v>
      </c>
      <c r="X85" s="2">
        <f>'All Combined Data'!X85</f>
        <v>38622</v>
      </c>
      <c r="Y85" s="2">
        <f>'All Combined Data'!Y85</f>
        <v>44190</v>
      </c>
      <c r="Z85" s="2" t="str">
        <f>'All Combined Data'!Z85</f>
        <v>Fashion</v>
      </c>
      <c r="AA85" s="2">
        <f>'All Combined Data'!AA85</f>
        <v>4664</v>
      </c>
      <c r="AB85" s="2" t="str">
        <f>'All Combined Data'!AB85</f>
        <v>Single</v>
      </c>
      <c r="AC85" s="2" t="str">
        <f>'All Combined Data'!AC85</f>
        <v>Teacher</v>
      </c>
      <c r="AD85" s="2">
        <f>'All Combined Data'!AD85</f>
        <v>936406</v>
      </c>
      <c r="AE85" s="2" t="str">
        <f>'All Combined Data'!AE85</f>
        <v>P138</v>
      </c>
      <c r="AF85" s="2" t="str">
        <f>'All Combined Data'!AF85</f>
        <v>Molestias Phone</v>
      </c>
      <c r="AG85" s="2" t="str">
        <f>'All Combined Data'!AG85</f>
        <v>Grocery</v>
      </c>
      <c r="AH85" s="2" t="str">
        <f>'All Combined Data'!AH85</f>
        <v>Notebook</v>
      </c>
      <c r="AI85" s="2" t="str">
        <f>'All Combined Data'!AI85</f>
        <v>Ramanathan, Comar and Pall</v>
      </c>
      <c r="AJ85" s="2">
        <f>'All Combined Data'!AJ85</f>
        <v>97904</v>
      </c>
      <c r="AK85" s="2">
        <f>'All Combined Data'!AK85</f>
        <v>27</v>
      </c>
      <c r="AL85" s="2">
        <f>'All Combined Data'!AL85</f>
        <v>968</v>
      </c>
      <c r="AM85" s="2">
        <f>'All Combined Data'!AM85</f>
        <v>36</v>
      </c>
      <c r="AN85" s="2" t="str">
        <f>'All Combined Data'!AN85</f>
        <v>China</v>
      </c>
      <c r="AO85" s="2" t="str">
        <f>'All Combined Data'!AO85</f>
        <v>No</v>
      </c>
      <c r="AP85" s="2">
        <f>'All Combined Data'!AP85</f>
        <v>4.0999999999999996</v>
      </c>
      <c r="AQ85" s="2">
        <f>'All Combined Data'!AQ85</f>
        <v>45305</v>
      </c>
      <c r="AR85" s="2" t="str">
        <f>'All Combined Data'!AR85</f>
        <v>No</v>
      </c>
      <c r="AS85" s="2">
        <f>'All Combined Data'!AS85</f>
        <v>7687</v>
      </c>
      <c r="AT85" s="2">
        <f>'All Combined Data'!AT85</f>
        <v>181</v>
      </c>
      <c r="AU85" s="2">
        <f>'All Combined Data'!AU85</f>
        <v>181</v>
      </c>
      <c r="AV85" s="2" t="str">
        <f>'All Combined Data'!AV85</f>
        <v/>
      </c>
      <c r="AW85" s="2" t="str">
        <f>'All Combined Data'!AW85</f>
        <v/>
      </c>
      <c r="AX85" s="2" t="str">
        <f>'All Combined Data'!AX85</f>
        <v/>
      </c>
      <c r="AY85" s="2" t="str">
        <f>'All Combined Data'!AY85</f>
        <v/>
      </c>
      <c r="AZ85" s="2" t="str">
        <f>'All Combined Data'!AZ85</f>
        <v/>
      </c>
      <c r="BA85" s="2" t="str">
        <f>'All Combined Data'!BA85</f>
        <v/>
      </c>
      <c r="BB85" s="2" t="str">
        <f>'All Combined Data'!BB85</f>
        <v/>
      </c>
      <c r="BC85" s="2" t="str">
        <f>'All Combined Data'!BC85</f>
        <v/>
      </c>
      <c r="BD85" s="2" t="str">
        <f>'All Combined Data'!BD85</f>
        <v/>
      </c>
      <c r="BE85" s="2" t="str">
        <f>'All Combined Data'!BE85</f>
        <v/>
      </c>
      <c r="BF85" s="2" t="str">
        <f>'All Combined Data'!BF85</f>
        <v/>
      </c>
      <c r="BG85" s="2" t="str">
        <f>'All Combined Data'!BG85</f>
        <v/>
      </c>
      <c r="BH85" s="2" t="str">
        <f>'All Combined Data'!BH85</f>
        <v/>
      </c>
      <c r="BI85" s="2" t="str">
        <f>'All Combined Data'!BI85</f>
        <v/>
      </c>
      <c r="BJ85" s="2" t="str">
        <f>'All Combined Data'!BJ85</f>
        <v/>
      </c>
      <c r="BK85" s="2">
        <f>Combined_data[[#This Row],[Quantity]]*Combined_data[[#This Row],[UnitPrice]]</f>
        <v>97904</v>
      </c>
      <c r="BL85" s="2">
        <f>Combined_data[[#This Row],[TotalAmount]]*(100-Combined_data[[#This Row],[DiscountApplied]])/100</f>
        <v>285879.67999999999</v>
      </c>
      <c r="BM85" s="2">
        <f>Combined_data[[#This Row],[Revenue]]-Combined_data[[#This Row],[Final Amount]]</f>
        <v>-187975.67999999999</v>
      </c>
    </row>
    <row r="86" spans="1:65" x14ac:dyDescent="0.3">
      <c r="A86" s="2" t="str">
        <f>'All Combined Data'!A86</f>
        <v>O1085</v>
      </c>
      <c r="B86" s="2" t="str">
        <f>'All Combined Data'!B86</f>
        <v>C092</v>
      </c>
      <c r="C86" s="2" t="str">
        <f>'All Combined Data'!C86</f>
        <v>P155</v>
      </c>
      <c r="D86" s="2">
        <f>'All Combined Data'!D86</f>
        <v>45837</v>
      </c>
      <c r="E86" s="2">
        <f>'All Combined Data'!E86</f>
        <v>4</v>
      </c>
      <c r="F86" s="2">
        <f>'All Combined Data'!F86</f>
        <v>56076</v>
      </c>
      <c r="G86" s="2">
        <f>'All Combined Data'!G86</f>
        <v>56076</v>
      </c>
      <c r="H86" s="2">
        <f>'All Combined Data'!H86</f>
        <v>20</v>
      </c>
      <c r="I86" s="2" t="str">
        <f>'All Combined Data'!I86</f>
        <v>Net Banking</v>
      </c>
      <c r="J86" s="2" t="str">
        <f>'All Combined Data'!J86</f>
        <v>Cancelled</v>
      </c>
      <c r="K86" s="2">
        <f>'All Combined Data'!K86</f>
        <v>45867</v>
      </c>
      <c r="L86" s="2" t="str">
        <f>'All Combined Data'!L86</f>
        <v>No</v>
      </c>
      <c r="M86" s="2">
        <f>'All Combined Data'!M86</f>
        <v>273</v>
      </c>
      <c r="N86" s="2" t="str">
        <f>'All Combined Data'!N86</f>
        <v>No</v>
      </c>
      <c r="O86" s="2" t="str">
        <f>'All Combined Data'!O86</f>
        <v>Yes</v>
      </c>
      <c r="P86" s="2" t="str">
        <f>'All Combined Data'!P86</f>
        <v>C092</v>
      </c>
      <c r="Q86" s="2" t="str">
        <f>'All Combined Data'!Q86</f>
        <v>Ranveer Dalal</v>
      </c>
      <c r="R86" s="2" t="str">
        <f>'All Combined Data'!R86</f>
        <v>skibe@example.net</v>
      </c>
      <c r="S86" s="2">
        <f>'All Combined Data'!S86</f>
        <v>3638546785</v>
      </c>
      <c r="T86" s="2" t="str">
        <f>'All Combined Data'!T86</f>
        <v>Pune</v>
      </c>
      <c r="U86" s="2" t="str">
        <f>'All Combined Data'!U86</f>
        <v>Maharashtra</v>
      </c>
      <c r="V86" s="2">
        <f>'All Combined Data'!V86</f>
        <v>458771</v>
      </c>
      <c r="W86" s="2" t="str">
        <f>'All Combined Data'!W86</f>
        <v>Female</v>
      </c>
      <c r="X86" s="2">
        <f>'All Combined Data'!X86</f>
        <v>33417</v>
      </c>
      <c r="Y86" s="2">
        <f>'All Combined Data'!Y86</f>
        <v>45022</v>
      </c>
      <c r="Z86" s="2" t="str">
        <f>'All Combined Data'!Z86</f>
        <v>Electronics</v>
      </c>
      <c r="AA86" s="2">
        <f>'All Combined Data'!AA86</f>
        <v>6982</v>
      </c>
      <c r="AB86" s="2" t="str">
        <f>'All Combined Data'!AB86</f>
        <v>Married</v>
      </c>
      <c r="AC86" s="2" t="str">
        <f>'All Combined Data'!AC86</f>
        <v>Engineer</v>
      </c>
      <c r="AD86" s="2">
        <f>'All Combined Data'!AD86</f>
        <v>1109164</v>
      </c>
      <c r="AE86" s="2" t="str">
        <f>'All Combined Data'!AE86</f>
        <v>P155</v>
      </c>
      <c r="AF86" s="2" t="str">
        <f>'All Combined Data'!AF86</f>
        <v>Odio Washing Machine</v>
      </c>
      <c r="AG86" s="2" t="str">
        <f>'All Combined Data'!AG86</f>
        <v>Fashion</v>
      </c>
      <c r="AH86" s="2" t="str">
        <f>'All Combined Data'!AH86</f>
        <v>Notebook</v>
      </c>
      <c r="AI86" s="2" t="str">
        <f>'All Combined Data'!AI86</f>
        <v>Pall-Chahal</v>
      </c>
      <c r="AJ86" s="2">
        <f>'All Combined Data'!AJ86</f>
        <v>56076</v>
      </c>
      <c r="AK86" s="2">
        <f>'All Combined Data'!AK86</f>
        <v>20</v>
      </c>
      <c r="AL86" s="2">
        <f>'All Combined Data'!AL86</f>
        <v>621</v>
      </c>
      <c r="AM86" s="2">
        <f>'All Combined Data'!AM86</f>
        <v>36</v>
      </c>
      <c r="AN86" s="2" t="str">
        <f>'All Combined Data'!AN86</f>
        <v>Japan</v>
      </c>
      <c r="AO86" s="2" t="str">
        <f>'All Combined Data'!AO86</f>
        <v>No</v>
      </c>
      <c r="AP86" s="2">
        <f>'All Combined Data'!AP86</f>
        <v>3</v>
      </c>
      <c r="AQ86" s="2">
        <f>'All Combined Data'!AQ86</f>
        <v>45441</v>
      </c>
      <c r="AR86" s="2" t="str">
        <f>'All Combined Data'!AR86</f>
        <v>Yes</v>
      </c>
      <c r="AS86" s="2">
        <f>'All Combined Data'!AS86</f>
        <v>6656</v>
      </c>
      <c r="AT86" s="2">
        <f>'All Combined Data'!AT86</f>
        <v>109</v>
      </c>
      <c r="AU86" s="2">
        <f>'All Combined Data'!AU86</f>
        <v>109</v>
      </c>
      <c r="AV86" s="2" t="str">
        <f>'All Combined Data'!AV86</f>
        <v/>
      </c>
      <c r="AW86" s="2" t="str">
        <f>'All Combined Data'!AW86</f>
        <v/>
      </c>
      <c r="AX86" s="2" t="str">
        <f>'All Combined Data'!AX86</f>
        <v/>
      </c>
      <c r="AY86" s="2" t="str">
        <f>'All Combined Data'!AY86</f>
        <v/>
      </c>
      <c r="AZ86" s="2" t="str">
        <f>'All Combined Data'!AZ86</f>
        <v/>
      </c>
      <c r="BA86" s="2" t="str">
        <f>'All Combined Data'!BA86</f>
        <v/>
      </c>
      <c r="BB86" s="2" t="str">
        <f>'All Combined Data'!BB86</f>
        <v/>
      </c>
      <c r="BC86" s="2" t="str">
        <f>'All Combined Data'!BC86</f>
        <v/>
      </c>
      <c r="BD86" s="2" t="str">
        <f>'All Combined Data'!BD86</f>
        <v/>
      </c>
      <c r="BE86" s="2" t="str">
        <f>'All Combined Data'!BE86</f>
        <v/>
      </c>
      <c r="BF86" s="2" t="str">
        <f>'All Combined Data'!BF86</f>
        <v/>
      </c>
      <c r="BG86" s="2" t="str">
        <f>'All Combined Data'!BG86</f>
        <v/>
      </c>
      <c r="BH86" s="2" t="str">
        <f>'All Combined Data'!BH86</f>
        <v/>
      </c>
      <c r="BI86" s="2" t="str">
        <f>'All Combined Data'!BI86</f>
        <v/>
      </c>
      <c r="BJ86" s="2" t="str">
        <f>'All Combined Data'!BJ86</f>
        <v/>
      </c>
      <c r="BK86" s="2">
        <f>Combined_data[[#This Row],[Quantity]]*Combined_data[[#This Row],[UnitPrice]]</f>
        <v>224304</v>
      </c>
      <c r="BL86" s="2">
        <f>Combined_data[[#This Row],[TotalAmount]]*(100-Combined_data[[#This Row],[DiscountApplied]])/100</f>
        <v>44860.800000000003</v>
      </c>
      <c r="BM86" s="2">
        <f>Combined_data[[#This Row],[Revenue]]-Combined_data[[#This Row],[Final Amount]]</f>
        <v>179443.20000000001</v>
      </c>
    </row>
    <row r="87" spans="1:65" x14ac:dyDescent="0.3">
      <c r="A87" s="2" t="str">
        <f>'All Combined Data'!A87</f>
        <v>O1086</v>
      </c>
      <c r="B87" s="2" t="str">
        <f>'All Combined Data'!B87</f>
        <v>C047</v>
      </c>
      <c r="C87" s="2" t="str">
        <f>'All Combined Data'!C87</f>
        <v>P190</v>
      </c>
      <c r="D87" s="2">
        <f>'All Combined Data'!D87</f>
        <v>45649</v>
      </c>
      <c r="E87" s="2">
        <f>'All Combined Data'!E87</f>
        <v>5</v>
      </c>
      <c r="F87" s="2">
        <f>'All Combined Data'!F87</f>
        <v>10335</v>
      </c>
      <c r="G87" s="2">
        <f>'All Combined Data'!G87</f>
        <v>51675</v>
      </c>
      <c r="H87" s="2">
        <f>'All Combined Data'!H87</f>
        <v>26</v>
      </c>
      <c r="I87" s="2" t="str">
        <f>'All Combined Data'!I87</f>
        <v>Credit Card</v>
      </c>
      <c r="J87" s="2" t="str">
        <f>'All Combined Data'!J87</f>
        <v>Delivered</v>
      </c>
      <c r="K87" s="2">
        <f>'All Combined Data'!K87</f>
        <v>45864</v>
      </c>
      <c r="L87" s="2" t="str">
        <f>'All Combined Data'!L87</f>
        <v>Yes</v>
      </c>
      <c r="M87" s="2">
        <f>'All Combined Data'!M87</f>
        <v>336</v>
      </c>
      <c r="N87" s="2" t="str">
        <f>'All Combined Data'!N87</f>
        <v>No</v>
      </c>
      <c r="O87" s="2" t="str">
        <f>'All Combined Data'!O87</f>
        <v>Yes</v>
      </c>
      <c r="P87" s="2" t="str">
        <f>'All Combined Data'!P87</f>
        <v>C047</v>
      </c>
      <c r="Q87" s="2" t="str">
        <f>'All Combined Data'!Q87</f>
        <v>Caleb Verma</v>
      </c>
      <c r="R87" s="2" t="str">
        <f>'All Combined Data'!R87</f>
        <v>tara00@example.com</v>
      </c>
      <c r="S87" s="2">
        <f>'All Combined Data'!S87</f>
        <v>6177115921</v>
      </c>
      <c r="T87" s="2" t="str">
        <f>'All Combined Data'!T87</f>
        <v>Mumbai</v>
      </c>
      <c r="U87" s="2" t="str">
        <f>'All Combined Data'!U87</f>
        <v>Maharashtra</v>
      </c>
      <c r="V87" s="2">
        <f>'All Combined Data'!V87</f>
        <v>499856</v>
      </c>
      <c r="W87" s="2" t="str">
        <f>'All Combined Data'!W87</f>
        <v>Male</v>
      </c>
      <c r="X87" s="2">
        <f>'All Combined Data'!X87</f>
        <v>36596</v>
      </c>
      <c r="Y87" s="2">
        <f>'All Combined Data'!Y87</f>
        <v>45676</v>
      </c>
      <c r="Z87" s="2" t="str">
        <f>'All Combined Data'!Z87</f>
        <v>Fashion</v>
      </c>
      <c r="AA87" s="2">
        <f>'All Combined Data'!AA87</f>
        <v>4716</v>
      </c>
      <c r="AB87" s="2" t="str">
        <f>'All Combined Data'!AB87</f>
        <v>Single</v>
      </c>
      <c r="AC87" s="2" t="str">
        <f>'All Combined Data'!AC87</f>
        <v>Teacher</v>
      </c>
      <c r="AD87" s="2">
        <f>'All Combined Data'!AD87</f>
        <v>626974</v>
      </c>
      <c r="AE87" s="2" t="str">
        <f>'All Combined Data'!AE87</f>
        <v>P190</v>
      </c>
      <c r="AF87" s="2" t="str">
        <f>'All Combined Data'!AF87</f>
        <v>Sapiente Laptop</v>
      </c>
      <c r="AG87" s="2" t="str">
        <f>'All Combined Data'!AG87</f>
        <v>Fashion</v>
      </c>
      <c r="AH87" s="2" t="str">
        <f>'All Combined Data'!AH87</f>
        <v>LED</v>
      </c>
      <c r="AI87" s="2" t="str">
        <f>'All Combined Data'!AI87</f>
        <v>Mane, Bala and Mitra</v>
      </c>
      <c r="AJ87" s="2">
        <f>'All Combined Data'!AJ87</f>
        <v>10335</v>
      </c>
      <c r="AK87" s="2">
        <f>'All Combined Data'!AK87</f>
        <v>26</v>
      </c>
      <c r="AL87" s="2">
        <f>'All Combined Data'!AL87</f>
        <v>652</v>
      </c>
      <c r="AM87" s="2">
        <f>'All Combined Data'!AM87</f>
        <v>36</v>
      </c>
      <c r="AN87" s="2" t="str">
        <f>'All Combined Data'!AN87</f>
        <v>Vietnam</v>
      </c>
      <c r="AO87" s="2" t="str">
        <f>'All Combined Data'!AO87</f>
        <v>Yes</v>
      </c>
      <c r="AP87" s="2">
        <f>'All Combined Data'!AP87</f>
        <v>4.9000000000000004</v>
      </c>
      <c r="AQ87" s="2">
        <f>'All Combined Data'!AQ87</f>
        <v>45078</v>
      </c>
      <c r="AR87" s="2" t="str">
        <f>'All Combined Data'!AR87</f>
        <v>Yes</v>
      </c>
      <c r="AS87" s="2">
        <f>'All Combined Data'!AS87</f>
        <v>8180</v>
      </c>
      <c r="AT87" s="2">
        <f>'All Combined Data'!AT87</f>
        <v>38</v>
      </c>
      <c r="AU87" s="2">
        <f>'All Combined Data'!AU87</f>
        <v>38</v>
      </c>
      <c r="AV87" s="2" t="str">
        <f>'All Combined Data'!AV87</f>
        <v>S038</v>
      </c>
      <c r="AW87" s="2" t="str">
        <f>'All Combined Data'!AW87</f>
        <v>Prakash, Apte and Dhaliwal Mart</v>
      </c>
      <c r="AX87" s="2" t="str">
        <f>'All Combined Data'!AX87</f>
        <v>Mumbai</v>
      </c>
      <c r="AY87" s="2" t="str">
        <f>'All Combined Data'!AY87</f>
        <v>Maharashtra</v>
      </c>
      <c r="AZ87" s="2">
        <f>'All Combined Data'!AZ87</f>
        <v>9968</v>
      </c>
      <c r="BA87" s="2" t="str">
        <f>'All Combined Data'!BA87</f>
        <v>Dalaja Kade</v>
      </c>
      <c r="BB87" s="2">
        <f>'All Combined Data'!BB87</f>
        <v>2000</v>
      </c>
      <c r="BC87" s="2">
        <f>'All Combined Data'!BC87</f>
        <v>47</v>
      </c>
      <c r="BD87" s="2">
        <f>'All Combined Data'!BD87</f>
        <v>15068</v>
      </c>
      <c r="BE87" s="2">
        <f>'All Combined Data'!BE87</f>
        <v>3.5</v>
      </c>
      <c r="BF87" s="2" t="str">
        <f>'All Combined Data'!BF87</f>
        <v>Yes</v>
      </c>
      <c r="BG87" s="2">
        <f>'All Combined Data'!BG87</f>
        <v>2654</v>
      </c>
      <c r="BH87" s="2" t="str">
        <f>'All Combined Data'!BH87</f>
        <v>Outlet</v>
      </c>
      <c r="BI87" s="2">
        <f>'All Combined Data'!BI87</f>
        <v>5368222394</v>
      </c>
      <c r="BJ87" s="2" t="str">
        <f>'All Combined Data'!BJ87</f>
        <v>ishwargolla@bhagat.com</v>
      </c>
      <c r="BK87" s="2">
        <f>Combined_data[[#This Row],[Quantity]]*Combined_data[[#This Row],[UnitPrice]]</f>
        <v>51675</v>
      </c>
      <c r="BL87" s="2">
        <f>Combined_data[[#This Row],[TotalAmount]]*(100-Combined_data[[#This Row],[DiscountApplied]])/100</f>
        <v>38239.5</v>
      </c>
      <c r="BM87" s="2">
        <f>Combined_data[[#This Row],[Revenue]]-Combined_data[[#This Row],[Final Amount]]</f>
        <v>13435.5</v>
      </c>
    </row>
    <row r="88" spans="1:65" x14ac:dyDescent="0.3">
      <c r="A88" s="2" t="str">
        <f>'All Combined Data'!A88</f>
        <v>O1087</v>
      </c>
      <c r="B88" s="2" t="str">
        <f>'All Combined Data'!B88</f>
        <v>C083</v>
      </c>
      <c r="C88" s="2" t="str">
        <f>'All Combined Data'!C88</f>
        <v>P179</v>
      </c>
      <c r="D88" s="2">
        <f>'All Combined Data'!D88</f>
        <v>45667</v>
      </c>
      <c r="E88" s="2">
        <f>'All Combined Data'!E88</f>
        <v>1</v>
      </c>
      <c r="F88" s="2">
        <f>'All Combined Data'!F88</f>
        <v>59299</v>
      </c>
      <c r="G88" s="2">
        <f>'All Combined Data'!G88</f>
        <v>296495</v>
      </c>
      <c r="H88" s="2">
        <f>'All Combined Data'!H88</f>
        <v>24</v>
      </c>
      <c r="I88" s="2" t="str">
        <f>'All Combined Data'!I88</f>
        <v>Net Banking</v>
      </c>
      <c r="J88" s="2" t="str">
        <f>'All Combined Data'!J88</f>
        <v>Pending</v>
      </c>
      <c r="K88" s="2">
        <f>'All Combined Data'!K88</f>
        <v>45857</v>
      </c>
      <c r="L88" s="2" t="str">
        <f>'All Combined Data'!L88</f>
        <v>No</v>
      </c>
      <c r="M88" s="2">
        <f>'All Combined Data'!M88</f>
        <v>54</v>
      </c>
      <c r="N88" s="2" t="str">
        <f>'All Combined Data'!N88</f>
        <v>Yes</v>
      </c>
      <c r="O88" s="2" t="str">
        <f>'All Combined Data'!O88</f>
        <v>Yes</v>
      </c>
      <c r="P88" s="2" t="str">
        <f>'All Combined Data'!P88</f>
        <v>C083</v>
      </c>
      <c r="Q88" s="2" t="str">
        <f>'All Combined Data'!Q88</f>
        <v>Aarini Grewal</v>
      </c>
      <c r="R88" s="2" t="str">
        <f>'All Combined Data'!R88</f>
        <v>nazarethchakrika@example.net</v>
      </c>
      <c r="S88" s="2">
        <f>'All Combined Data'!S88</f>
        <v>3296685161</v>
      </c>
      <c r="T88" s="2" t="str">
        <f>'All Combined Data'!T88</f>
        <v>Jaipur</v>
      </c>
      <c r="U88" s="2" t="str">
        <f>'All Combined Data'!U88</f>
        <v>Rajasthan</v>
      </c>
      <c r="V88" s="2">
        <f>'All Combined Data'!V88</f>
        <v>275304</v>
      </c>
      <c r="W88" s="2" t="str">
        <f>'All Combined Data'!W88</f>
        <v>Male</v>
      </c>
      <c r="X88" s="2">
        <f>'All Combined Data'!X88</f>
        <v>31281</v>
      </c>
      <c r="Y88" s="2">
        <f>'All Combined Data'!Y88</f>
        <v>44759</v>
      </c>
      <c r="Z88" s="2" t="str">
        <f>'All Combined Data'!Z88</f>
        <v>Grocery</v>
      </c>
      <c r="AA88" s="2">
        <f>'All Combined Data'!AA88</f>
        <v>3077</v>
      </c>
      <c r="AB88" s="2" t="str">
        <f>'All Combined Data'!AB88</f>
        <v>Single</v>
      </c>
      <c r="AC88" s="2" t="str">
        <f>'All Combined Data'!AC88</f>
        <v>Teacher</v>
      </c>
      <c r="AD88" s="2">
        <f>'All Combined Data'!AD88</f>
        <v>995038</v>
      </c>
      <c r="AE88" s="2" t="str">
        <f>'All Combined Data'!AE88</f>
        <v>P179</v>
      </c>
      <c r="AF88" s="2" t="str">
        <f>'All Combined Data'!AF88</f>
        <v>Delectus Laptop</v>
      </c>
      <c r="AG88" s="2" t="str">
        <f>'All Combined Data'!AG88</f>
        <v>Home Appliance</v>
      </c>
      <c r="AH88" s="2" t="str">
        <f>'All Combined Data'!AH88</f>
        <v>Android</v>
      </c>
      <c r="AI88" s="2" t="str">
        <f>'All Combined Data'!AI88</f>
        <v>Kara, Venkataraman and Saxena</v>
      </c>
      <c r="AJ88" s="2">
        <f>'All Combined Data'!AJ88</f>
        <v>59299</v>
      </c>
      <c r="AK88" s="2">
        <f>'All Combined Data'!AK88</f>
        <v>24</v>
      </c>
      <c r="AL88" s="2">
        <f>'All Combined Data'!AL88</f>
        <v>5</v>
      </c>
      <c r="AM88" s="2">
        <f>'All Combined Data'!AM88</f>
        <v>6</v>
      </c>
      <c r="AN88" s="2" t="str">
        <f>'All Combined Data'!AN88</f>
        <v>India</v>
      </c>
      <c r="AO88" s="2" t="str">
        <f>'All Combined Data'!AO88</f>
        <v>No</v>
      </c>
      <c r="AP88" s="2">
        <f>'All Combined Data'!AP88</f>
        <v>3</v>
      </c>
      <c r="AQ88" s="2">
        <f>'All Combined Data'!AQ88</f>
        <v>44773</v>
      </c>
      <c r="AR88" s="2" t="str">
        <f>'All Combined Data'!AR88</f>
        <v>Yes</v>
      </c>
      <c r="AS88" s="2">
        <f>'All Combined Data'!AS88</f>
        <v>9992</v>
      </c>
      <c r="AT88" s="2">
        <f>'All Combined Data'!AT88</f>
        <v>63</v>
      </c>
      <c r="AU88" s="2">
        <f>'All Combined Data'!AU88</f>
        <v>63</v>
      </c>
      <c r="AV88" s="2" t="str">
        <f>'All Combined Data'!AV88</f>
        <v>S063</v>
      </c>
      <c r="AW88" s="2" t="str">
        <f>'All Combined Data'!AW88</f>
        <v>Misra, Issac and Patel Mart</v>
      </c>
      <c r="AX88" s="2" t="str">
        <f>'All Combined Data'!AX88</f>
        <v>Delhi</v>
      </c>
      <c r="AY88" s="2" t="str">
        <f>'All Combined Data'!AY88</f>
        <v>Delhi</v>
      </c>
      <c r="AZ88" s="2">
        <f>'All Combined Data'!AZ88</f>
        <v>313650</v>
      </c>
      <c r="BA88" s="2" t="str">
        <f>'All Combined Data'!BA88</f>
        <v>Anya Dar</v>
      </c>
      <c r="BB88" s="2">
        <f>'All Combined Data'!BB88</f>
        <v>2012</v>
      </c>
      <c r="BC88" s="2">
        <f>'All Combined Data'!BC88</f>
        <v>92</v>
      </c>
      <c r="BD88" s="2">
        <f>'All Combined Data'!BD88</f>
        <v>14980</v>
      </c>
      <c r="BE88" s="2">
        <f>'All Combined Data'!BE88</f>
        <v>3.3</v>
      </c>
      <c r="BF88" s="2" t="str">
        <f>'All Combined Data'!BF88</f>
        <v>Yes</v>
      </c>
      <c r="BG88" s="2">
        <f>'All Combined Data'!BG88</f>
        <v>2033</v>
      </c>
      <c r="BH88" s="2" t="str">
        <f>'All Combined Data'!BH88</f>
        <v>Franchise</v>
      </c>
      <c r="BI88" s="2">
        <f>'All Combined Data'!BI88</f>
        <v>3009792513</v>
      </c>
      <c r="BJ88" s="2" t="str">
        <f>'All Combined Data'!BJ88</f>
        <v>xalakchand@nigam.com</v>
      </c>
      <c r="BK88" s="2">
        <f>Combined_data[[#This Row],[Quantity]]*Combined_data[[#This Row],[UnitPrice]]</f>
        <v>59299</v>
      </c>
      <c r="BL88" s="2">
        <f>Combined_data[[#This Row],[TotalAmount]]*(100-Combined_data[[#This Row],[DiscountApplied]])/100</f>
        <v>225336.2</v>
      </c>
      <c r="BM88" s="2">
        <f>Combined_data[[#This Row],[Revenue]]-Combined_data[[#This Row],[Final Amount]]</f>
        <v>-166037.20000000001</v>
      </c>
    </row>
    <row r="89" spans="1:65" x14ac:dyDescent="0.3">
      <c r="A89" s="2" t="str">
        <f>'All Combined Data'!A89</f>
        <v>O1088</v>
      </c>
      <c r="B89" s="2" t="str">
        <f>'All Combined Data'!B89</f>
        <v>C034</v>
      </c>
      <c r="C89" s="2" t="str">
        <f>'All Combined Data'!C89</f>
        <v>P129</v>
      </c>
      <c r="D89" s="2">
        <f>'All Combined Data'!D89</f>
        <v>45714</v>
      </c>
      <c r="E89" s="2">
        <f>'All Combined Data'!E89</f>
        <v>5</v>
      </c>
      <c r="F89" s="2">
        <f>'All Combined Data'!F89</f>
        <v>39710</v>
      </c>
      <c r="G89" s="2">
        <f>'All Combined Data'!G89</f>
        <v>198550</v>
      </c>
      <c r="H89" s="2">
        <f>'All Combined Data'!H89</f>
        <v>25</v>
      </c>
      <c r="I89" s="2" t="str">
        <f>'All Combined Data'!I89</f>
        <v>Cash on Delivery</v>
      </c>
      <c r="J89" s="2" t="str">
        <f>'All Combined Data'!J89</f>
        <v>Shipped</v>
      </c>
      <c r="K89" s="2">
        <f>'All Combined Data'!K89</f>
        <v>45857</v>
      </c>
      <c r="L89" s="2" t="str">
        <f>'All Combined Data'!L89</f>
        <v>No</v>
      </c>
      <c r="M89" s="2">
        <f>'All Combined Data'!M89</f>
        <v>191</v>
      </c>
      <c r="N89" s="2" t="str">
        <f>'All Combined Data'!N89</f>
        <v>No</v>
      </c>
      <c r="O89" s="2" t="str">
        <f>'All Combined Data'!O89</f>
        <v>No</v>
      </c>
      <c r="P89" s="2" t="str">
        <f>'All Combined Data'!P89</f>
        <v>C034</v>
      </c>
      <c r="Q89" s="2" t="str">
        <f>'All Combined Data'!Q89</f>
        <v>Nandini Bansal</v>
      </c>
      <c r="R89" s="2" t="str">
        <f>'All Combined Data'!R89</f>
        <v>uchakrabarti@example.com</v>
      </c>
      <c r="S89" s="2">
        <f>'All Combined Data'!S89</f>
        <v>1680876038</v>
      </c>
      <c r="T89" s="2" t="str">
        <f>'All Combined Data'!T89</f>
        <v>Pune</v>
      </c>
      <c r="U89" s="2" t="str">
        <f>'All Combined Data'!U89</f>
        <v>Maharashtra</v>
      </c>
      <c r="V89" s="2">
        <f>'All Combined Data'!V89</f>
        <v>977034</v>
      </c>
      <c r="W89" s="2" t="str">
        <f>'All Combined Data'!W89</f>
        <v>Male</v>
      </c>
      <c r="X89" s="2">
        <f>'All Combined Data'!X89</f>
        <v>35398</v>
      </c>
      <c r="Y89" s="2">
        <f>'All Combined Data'!Y89</f>
        <v>44435</v>
      </c>
      <c r="Z89" s="2" t="str">
        <f>'All Combined Data'!Z89</f>
        <v>Electronics</v>
      </c>
      <c r="AA89" s="2">
        <f>'All Combined Data'!AA89</f>
        <v>3972</v>
      </c>
      <c r="AB89" s="2" t="str">
        <f>'All Combined Data'!AB89</f>
        <v>Single</v>
      </c>
      <c r="AC89" s="2" t="str">
        <f>'All Combined Data'!AC89</f>
        <v>Business</v>
      </c>
      <c r="AD89" s="2">
        <f>'All Combined Data'!AD89</f>
        <v>1218463</v>
      </c>
      <c r="AE89" s="2" t="str">
        <f>'All Combined Data'!AE89</f>
        <v>P129</v>
      </c>
      <c r="AF89" s="2" t="str">
        <f>'All Combined Data'!AF89</f>
        <v>Corrupti Phone</v>
      </c>
      <c r="AG89" s="2" t="str">
        <f>'All Combined Data'!AG89</f>
        <v>Grocery</v>
      </c>
      <c r="AH89" s="2" t="str">
        <f>'All Combined Data'!AH89</f>
        <v>Organic</v>
      </c>
      <c r="AI89" s="2" t="str">
        <f>'All Combined Data'!AI89</f>
        <v>Gala, Kohli and Varty</v>
      </c>
      <c r="AJ89" s="2">
        <f>'All Combined Data'!AJ89</f>
        <v>39710</v>
      </c>
      <c r="AK89" s="2">
        <f>'All Combined Data'!AK89</f>
        <v>25</v>
      </c>
      <c r="AL89" s="2">
        <f>'All Combined Data'!AL89</f>
        <v>985</v>
      </c>
      <c r="AM89" s="2">
        <f>'All Combined Data'!AM89</f>
        <v>36</v>
      </c>
      <c r="AN89" s="2" t="str">
        <f>'All Combined Data'!AN89</f>
        <v>Vietnam</v>
      </c>
      <c r="AO89" s="2" t="str">
        <f>'All Combined Data'!AO89</f>
        <v>No</v>
      </c>
      <c r="AP89" s="2">
        <f>'All Combined Data'!AP89</f>
        <v>4.5999999999999996</v>
      </c>
      <c r="AQ89" s="2">
        <f>'All Combined Data'!AQ89</f>
        <v>45030</v>
      </c>
      <c r="AR89" s="2" t="str">
        <f>'All Combined Data'!AR89</f>
        <v>Yes</v>
      </c>
      <c r="AS89" s="2">
        <f>'All Combined Data'!AS89</f>
        <v>7303</v>
      </c>
      <c r="AT89" s="2">
        <f>'All Combined Data'!AT89</f>
        <v>44</v>
      </c>
      <c r="AU89" s="2">
        <f>'All Combined Data'!AU89</f>
        <v>44</v>
      </c>
      <c r="AV89" s="2" t="str">
        <f>'All Combined Data'!AV89</f>
        <v>S044</v>
      </c>
      <c r="AW89" s="2" t="str">
        <f>'All Combined Data'!AW89</f>
        <v>Edwin Ltd Mart</v>
      </c>
      <c r="AX89" s="2" t="str">
        <f>'All Combined Data'!AX89</f>
        <v>Pune</v>
      </c>
      <c r="AY89" s="2" t="str">
        <f>'All Combined Data'!AY89</f>
        <v>Maharashtra</v>
      </c>
      <c r="AZ89" s="2">
        <f>'All Combined Data'!AZ89</f>
        <v>30299</v>
      </c>
      <c r="BA89" s="2" t="str">
        <f>'All Combined Data'!BA89</f>
        <v>Krish Vala</v>
      </c>
      <c r="BB89" s="2">
        <f>'All Combined Data'!BB89</f>
        <v>2021</v>
      </c>
      <c r="BC89" s="2">
        <f>'All Combined Data'!BC89</f>
        <v>11</v>
      </c>
      <c r="BD89" s="2">
        <f>'All Combined Data'!BD89</f>
        <v>6876</v>
      </c>
      <c r="BE89" s="2">
        <f>'All Combined Data'!BE89</f>
        <v>3.4</v>
      </c>
      <c r="BF89" s="2" t="str">
        <f>'All Combined Data'!BF89</f>
        <v>Yes</v>
      </c>
      <c r="BG89" s="2">
        <f>'All Combined Data'!BG89</f>
        <v>3784</v>
      </c>
      <c r="BH89" s="2" t="str">
        <f>'All Combined Data'!BH89</f>
        <v>Retail</v>
      </c>
      <c r="BI89" s="2">
        <f>'All Combined Data'!BI89</f>
        <v>919202428699</v>
      </c>
      <c r="BJ89" s="2" t="str">
        <f>'All Combined Data'!BJ89</f>
        <v>manderfrederick@sen.info</v>
      </c>
      <c r="BK89" s="2">
        <f>Combined_data[[#This Row],[Quantity]]*Combined_data[[#This Row],[UnitPrice]]</f>
        <v>198550</v>
      </c>
      <c r="BL89" s="2">
        <f>Combined_data[[#This Row],[TotalAmount]]*(100-Combined_data[[#This Row],[DiscountApplied]])/100</f>
        <v>148912.5</v>
      </c>
      <c r="BM89" s="2">
        <f>Combined_data[[#This Row],[Revenue]]-Combined_data[[#This Row],[Final Amount]]</f>
        <v>49637.5</v>
      </c>
    </row>
    <row r="90" spans="1:65" x14ac:dyDescent="0.3">
      <c r="A90" s="2" t="str">
        <f>'All Combined Data'!A90</f>
        <v>O1089</v>
      </c>
      <c r="B90" s="2" t="str">
        <f>'All Combined Data'!B90</f>
        <v>C099</v>
      </c>
      <c r="C90" s="2" t="str">
        <f>'All Combined Data'!C90</f>
        <v>P187</v>
      </c>
      <c r="D90" s="2">
        <f>'All Combined Data'!D90</f>
        <v>45685</v>
      </c>
      <c r="E90" s="2">
        <f>'All Combined Data'!E90</f>
        <v>5</v>
      </c>
      <c r="F90" s="2">
        <f>'All Combined Data'!F90</f>
        <v>52931</v>
      </c>
      <c r="G90" s="2">
        <f>'All Combined Data'!G90</f>
        <v>264655</v>
      </c>
      <c r="H90" s="2">
        <f>'All Combined Data'!H90</f>
        <v>28</v>
      </c>
      <c r="I90" s="2" t="str">
        <f>'All Combined Data'!I90</f>
        <v>Debit Card</v>
      </c>
      <c r="J90" s="2" t="str">
        <f>'All Combined Data'!J90</f>
        <v>Pending</v>
      </c>
      <c r="K90" s="2">
        <f>'All Combined Data'!K90</f>
        <v>45858</v>
      </c>
      <c r="L90" s="2" t="str">
        <f>'All Combined Data'!L90</f>
        <v>Yes</v>
      </c>
      <c r="M90" s="2">
        <f>'All Combined Data'!M90</f>
        <v>247</v>
      </c>
      <c r="N90" s="2" t="str">
        <f>'All Combined Data'!N90</f>
        <v>Yes</v>
      </c>
      <c r="O90" s="2" t="str">
        <f>'All Combined Data'!O90</f>
        <v>No</v>
      </c>
      <c r="P90" s="2" t="str">
        <f>'All Combined Data'!P90</f>
        <v>C099</v>
      </c>
      <c r="Q90" s="2" t="str">
        <f>'All Combined Data'!Q90</f>
        <v>Frederick Merchant</v>
      </c>
      <c r="R90" s="2" t="str">
        <f>'All Combined Data'!R90</f>
        <v>ethanbutala@example.com</v>
      </c>
      <c r="S90" s="2">
        <f>'All Combined Data'!S90</f>
        <v>916265511047</v>
      </c>
      <c r="T90" s="2" t="str">
        <f>'All Combined Data'!T90</f>
        <v>Pune</v>
      </c>
      <c r="U90" s="2" t="str">
        <f>'All Combined Data'!U90</f>
        <v>Maharashtra</v>
      </c>
      <c r="V90" s="2">
        <f>'All Combined Data'!V90</f>
        <v>412126</v>
      </c>
      <c r="W90" s="2" t="str">
        <f>'All Combined Data'!W90</f>
        <v>Male</v>
      </c>
      <c r="X90" s="2">
        <f>'All Combined Data'!X90</f>
        <v>32904</v>
      </c>
      <c r="Y90" s="2">
        <f>'All Combined Data'!Y90</f>
        <v>45758</v>
      </c>
      <c r="Z90" s="2" t="str">
        <f>'All Combined Data'!Z90</f>
        <v>Grocery</v>
      </c>
      <c r="AA90" s="2">
        <f>'All Combined Data'!AA90</f>
        <v>8141</v>
      </c>
      <c r="AB90" s="2" t="str">
        <f>'All Combined Data'!AB90</f>
        <v>Married</v>
      </c>
      <c r="AC90" s="2" t="str">
        <f>'All Combined Data'!AC90</f>
        <v>Engineer</v>
      </c>
      <c r="AD90" s="2">
        <f>'All Combined Data'!AD90</f>
        <v>395147</v>
      </c>
      <c r="AE90" s="2" t="str">
        <f>'All Combined Data'!AE90</f>
        <v>P187</v>
      </c>
      <c r="AF90" s="2" t="str">
        <f>'All Combined Data'!AF90</f>
        <v>Commodi Phone</v>
      </c>
      <c r="AG90" s="2" t="str">
        <f>'All Combined Data'!AG90</f>
        <v>Electronics</v>
      </c>
      <c r="AH90" s="2" t="str">
        <f>'All Combined Data'!AH90</f>
        <v>Android</v>
      </c>
      <c r="AI90" s="2" t="str">
        <f>'All Combined Data'!AI90</f>
        <v>Dey Inc</v>
      </c>
      <c r="AJ90" s="2">
        <f>'All Combined Data'!AJ90</f>
        <v>52931</v>
      </c>
      <c r="AK90" s="2">
        <f>'All Combined Data'!AK90</f>
        <v>28</v>
      </c>
      <c r="AL90" s="2">
        <f>'All Combined Data'!AL90</f>
        <v>450</v>
      </c>
      <c r="AM90" s="2">
        <f>'All Combined Data'!AM90</f>
        <v>36</v>
      </c>
      <c r="AN90" s="2" t="str">
        <f>'All Combined Data'!AN90</f>
        <v>Vietnam</v>
      </c>
      <c r="AO90" s="2" t="str">
        <f>'All Combined Data'!AO90</f>
        <v>Yes</v>
      </c>
      <c r="AP90" s="2">
        <f>'All Combined Data'!AP90</f>
        <v>3.7</v>
      </c>
      <c r="AQ90" s="2">
        <f>'All Combined Data'!AQ90</f>
        <v>45674</v>
      </c>
      <c r="AR90" s="2" t="str">
        <f>'All Combined Data'!AR90</f>
        <v>No</v>
      </c>
      <c r="AS90" s="2">
        <f>'All Combined Data'!AS90</f>
        <v>7019</v>
      </c>
      <c r="AT90" s="2">
        <f>'All Combined Data'!AT90</f>
        <v>60</v>
      </c>
      <c r="AU90" s="2">
        <f>'All Combined Data'!AU90</f>
        <v>60</v>
      </c>
      <c r="AV90" s="2" t="str">
        <f>'All Combined Data'!AV90</f>
        <v>S060</v>
      </c>
      <c r="AW90" s="2" t="str">
        <f>'All Combined Data'!AW90</f>
        <v>Prakash, Gulati and Sabharwal Mart</v>
      </c>
      <c r="AX90" s="2" t="str">
        <f>'All Combined Data'!AX90</f>
        <v>Jaipur</v>
      </c>
      <c r="AY90" s="2" t="str">
        <f>'All Combined Data'!AY90</f>
        <v>Rajasthan</v>
      </c>
      <c r="AZ90" s="2">
        <f>'All Combined Data'!AZ90</f>
        <v>632663</v>
      </c>
      <c r="BA90" s="2" t="str">
        <f>'All Combined Data'!BA90</f>
        <v>Fariq Sami</v>
      </c>
      <c r="BB90" s="2">
        <f>'All Combined Data'!BB90</f>
        <v>2011</v>
      </c>
      <c r="BC90" s="2">
        <f>'All Combined Data'!BC90</f>
        <v>92</v>
      </c>
      <c r="BD90" s="2">
        <f>'All Combined Data'!BD90</f>
        <v>3753</v>
      </c>
      <c r="BE90" s="2">
        <f>'All Combined Data'!BE90</f>
        <v>4.2</v>
      </c>
      <c r="BF90" s="2" t="str">
        <f>'All Combined Data'!BF90</f>
        <v>No</v>
      </c>
      <c r="BG90" s="2">
        <f>'All Combined Data'!BG90</f>
        <v>1114</v>
      </c>
      <c r="BH90" s="2" t="str">
        <f>'All Combined Data'!BH90</f>
        <v>Retail</v>
      </c>
      <c r="BI90" s="2">
        <f>'All Combined Data'!BI90</f>
        <v>3894484631</v>
      </c>
      <c r="BJ90" s="2" t="str">
        <f>'All Combined Data'!BJ90</f>
        <v>labanmann@shah.info</v>
      </c>
      <c r="BK90" s="2">
        <f>Combined_data[[#This Row],[Quantity]]*Combined_data[[#This Row],[UnitPrice]]</f>
        <v>264655</v>
      </c>
      <c r="BL90" s="2">
        <f>Combined_data[[#This Row],[TotalAmount]]*(100-Combined_data[[#This Row],[DiscountApplied]])/100</f>
        <v>190551.6</v>
      </c>
      <c r="BM90" s="2">
        <f>Combined_data[[#This Row],[Revenue]]-Combined_data[[#This Row],[Final Amount]]</f>
        <v>74103.399999999994</v>
      </c>
    </row>
    <row r="91" spans="1:65" x14ac:dyDescent="0.3">
      <c r="A91" s="2" t="str">
        <f>'All Combined Data'!A91</f>
        <v>O1090</v>
      </c>
      <c r="B91" s="2" t="str">
        <f>'All Combined Data'!B91</f>
        <v>C054</v>
      </c>
      <c r="C91" s="2" t="str">
        <f>'All Combined Data'!C91</f>
        <v>P111</v>
      </c>
      <c r="D91" s="2">
        <f>'All Combined Data'!D91</f>
        <v>45736</v>
      </c>
      <c r="E91" s="2">
        <f>'All Combined Data'!E91</f>
        <v>1</v>
      </c>
      <c r="F91" s="2">
        <f>'All Combined Data'!F91</f>
        <v>90766</v>
      </c>
      <c r="G91" s="2">
        <f>'All Combined Data'!G91</f>
        <v>181532</v>
      </c>
      <c r="H91" s="2">
        <f>'All Combined Data'!H91</f>
        <v>14</v>
      </c>
      <c r="I91" s="2" t="str">
        <f>'All Combined Data'!I91</f>
        <v>UPI</v>
      </c>
      <c r="J91" s="2" t="str">
        <f>'All Combined Data'!J91</f>
        <v>Pending</v>
      </c>
      <c r="K91" s="2">
        <f>'All Combined Data'!K91</f>
        <v>45864</v>
      </c>
      <c r="L91" s="2" t="str">
        <f>'All Combined Data'!L91</f>
        <v>No</v>
      </c>
      <c r="M91" s="2">
        <f>'All Combined Data'!M91</f>
        <v>233</v>
      </c>
      <c r="N91" s="2" t="str">
        <f>'All Combined Data'!N91</f>
        <v>Yes</v>
      </c>
      <c r="O91" s="2" t="str">
        <f>'All Combined Data'!O91</f>
        <v>No</v>
      </c>
      <c r="P91" s="2" t="str">
        <f>'All Combined Data'!P91</f>
        <v>C054</v>
      </c>
      <c r="Q91" s="2" t="str">
        <f>'All Combined Data'!Q91</f>
        <v>Ishwar Ravel</v>
      </c>
      <c r="R91" s="2" t="str">
        <f>'All Combined Data'!R91</f>
        <v>naironveer@example.net</v>
      </c>
      <c r="S91" s="2">
        <f>'All Combined Data'!S91</f>
        <v>5161369681</v>
      </c>
      <c r="T91" s="2" t="str">
        <f>'All Combined Data'!T91</f>
        <v>Delhi</v>
      </c>
      <c r="U91" s="2" t="str">
        <f>'All Combined Data'!U91</f>
        <v>Delhi</v>
      </c>
      <c r="V91" s="2">
        <f>'All Combined Data'!V91</f>
        <v>453521</v>
      </c>
      <c r="W91" s="2" t="str">
        <f>'All Combined Data'!W91</f>
        <v>Male</v>
      </c>
      <c r="X91" s="2">
        <f>'All Combined Data'!X91</f>
        <v>34436</v>
      </c>
      <c r="Y91" s="2">
        <f>'All Combined Data'!Y91</f>
        <v>44382</v>
      </c>
      <c r="Z91" s="2" t="str">
        <f>'All Combined Data'!Z91</f>
        <v>Fashion</v>
      </c>
      <c r="AA91" s="2">
        <f>'All Combined Data'!AA91</f>
        <v>6845</v>
      </c>
      <c r="AB91" s="2" t="str">
        <f>'All Combined Data'!AB91</f>
        <v>Single</v>
      </c>
      <c r="AC91" s="2" t="str">
        <f>'All Combined Data'!AC91</f>
        <v>Teacher</v>
      </c>
      <c r="AD91" s="2">
        <f>'All Combined Data'!AD91</f>
        <v>533862</v>
      </c>
      <c r="AE91" s="2" t="str">
        <f>'All Combined Data'!AE91</f>
        <v>P111</v>
      </c>
      <c r="AF91" s="2" t="str">
        <f>'All Combined Data'!AF91</f>
        <v>Ducimus TV</v>
      </c>
      <c r="AG91" s="2" t="str">
        <f>'All Combined Data'!AG91</f>
        <v>Grocery</v>
      </c>
      <c r="AH91" s="2" t="str">
        <f>'All Combined Data'!AH91</f>
        <v>Android</v>
      </c>
      <c r="AI91" s="2" t="str">
        <f>'All Combined Data'!AI91</f>
        <v>Bala, Shenoy and Kadakia</v>
      </c>
      <c r="AJ91" s="2">
        <f>'All Combined Data'!AJ91</f>
        <v>90766</v>
      </c>
      <c r="AK91" s="2">
        <f>'All Combined Data'!AK91</f>
        <v>14</v>
      </c>
      <c r="AL91" s="2">
        <f>'All Combined Data'!AL91</f>
        <v>716</v>
      </c>
      <c r="AM91" s="2">
        <f>'All Combined Data'!AM91</f>
        <v>36</v>
      </c>
      <c r="AN91" s="2" t="str">
        <f>'All Combined Data'!AN91</f>
        <v>Vietnam</v>
      </c>
      <c r="AO91" s="2" t="str">
        <f>'All Combined Data'!AO91</f>
        <v>No</v>
      </c>
      <c r="AP91" s="2">
        <f>'All Combined Data'!AP91</f>
        <v>3.6</v>
      </c>
      <c r="AQ91" s="2">
        <f>'All Combined Data'!AQ91</f>
        <v>45440</v>
      </c>
      <c r="AR91" s="2" t="str">
        <f>'All Combined Data'!AR91</f>
        <v>Yes</v>
      </c>
      <c r="AS91" s="2">
        <f>'All Combined Data'!AS91</f>
        <v>8079</v>
      </c>
      <c r="AT91" s="2">
        <f>'All Combined Data'!AT91</f>
        <v>200</v>
      </c>
      <c r="AU91" s="2">
        <f>'All Combined Data'!AU91</f>
        <v>200</v>
      </c>
      <c r="AV91" s="2" t="str">
        <f>'All Combined Data'!AV91</f>
        <v/>
      </c>
      <c r="AW91" s="2" t="str">
        <f>'All Combined Data'!AW91</f>
        <v/>
      </c>
      <c r="AX91" s="2" t="str">
        <f>'All Combined Data'!AX91</f>
        <v/>
      </c>
      <c r="AY91" s="2" t="str">
        <f>'All Combined Data'!AY91</f>
        <v/>
      </c>
      <c r="AZ91" s="2" t="str">
        <f>'All Combined Data'!AZ91</f>
        <v/>
      </c>
      <c r="BA91" s="2" t="str">
        <f>'All Combined Data'!BA91</f>
        <v/>
      </c>
      <c r="BB91" s="2" t="str">
        <f>'All Combined Data'!BB91</f>
        <v/>
      </c>
      <c r="BC91" s="2" t="str">
        <f>'All Combined Data'!BC91</f>
        <v/>
      </c>
      <c r="BD91" s="2" t="str">
        <f>'All Combined Data'!BD91</f>
        <v/>
      </c>
      <c r="BE91" s="2" t="str">
        <f>'All Combined Data'!BE91</f>
        <v/>
      </c>
      <c r="BF91" s="2" t="str">
        <f>'All Combined Data'!BF91</f>
        <v/>
      </c>
      <c r="BG91" s="2" t="str">
        <f>'All Combined Data'!BG91</f>
        <v/>
      </c>
      <c r="BH91" s="2" t="str">
        <f>'All Combined Data'!BH91</f>
        <v/>
      </c>
      <c r="BI91" s="2" t="str">
        <f>'All Combined Data'!BI91</f>
        <v/>
      </c>
      <c r="BJ91" s="2" t="str">
        <f>'All Combined Data'!BJ91</f>
        <v/>
      </c>
      <c r="BK91" s="2">
        <f>Combined_data[[#This Row],[Quantity]]*Combined_data[[#This Row],[UnitPrice]]</f>
        <v>90766</v>
      </c>
      <c r="BL91" s="2">
        <f>Combined_data[[#This Row],[TotalAmount]]*(100-Combined_data[[#This Row],[DiscountApplied]])/100</f>
        <v>156117.51999999999</v>
      </c>
      <c r="BM91" s="2">
        <f>Combined_data[[#This Row],[Revenue]]-Combined_data[[#This Row],[Final Amount]]</f>
        <v>-65351.51999999999</v>
      </c>
    </row>
    <row r="92" spans="1:65" x14ac:dyDescent="0.3">
      <c r="A92" s="2" t="str">
        <f>'All Combined Data'!A92</f>
        <v>O1091</v>
      </c>
      <c r="B92" s="2" t="str">
        <f>'All Combined Data'!B92</f>
        <v>C045</v>
      </c>
      <c r="C92" s="2" t="str">
        <f>'All Combined Data'!C92</f>
        <v>P161</v>
      </c>
      <c r="D92" s="2">
        <f>'All Combined Data'!D92</f>
        <v>45518</v>
      </c>
      <c r="E92" s="2">
        <f>'All Combined Data'!E92</f>
        <v>1</v>
      </c>
      <c r="F92" s="2">
        <f>'All Combined Data'!F92</f>
        <v>98254</v>
      </c>
      <c r="G92" s="2">
        <f>'All Combined Data'!G92</f>
        <v>393016</v>
      </c>
      <c r="H92" s="2">
        <f>'All Combined Data'!H92</f>
        <v>15</v>
      </c>
      <c r="I92" s="2" t="str">
        <f>'All Combined Data'!I92</f>
        <v>Net Banking</v>
      </c>
      <c r="J92" s="2" t="str">
        <f>'All Combined Data'!J92</f>
        <v>Pending</v>
      </c>
      <c r="K92" s="2">
        <f>'All Combined Data'!K92</f>
        <v>45869</v>
      </c>
      <c r="L92" s="2" t="str">
        <f>'All Combined Data'!L92</f>
        <v>Yes</v>
      </c>
      <c r="M92" s="2">
        <f>'All Combined Data'!M92</f>
        <v>153</v>
      </c>
      <c r="N92" s="2" t="str">
        <f>'All Combined Data'!N92</f>
        <v>Yes</v>
      </c>
      <c r="O92" s="2" t="str">
        <f>'All Combined Data'!O92</f>
        <v>Yes</v>
      </c>
      <c r="P92" s="2" t="str">
        <f>'All Combined Data'!P92</f>
        <v>C045</v>
      </c>
      <c r="Q92" s="2" t="str">
        <f>'All Combined Data'!Q92</f>
        <v>Darsh Rao</v>
      </c>
      <c r="R92" s="2" t="str">
        <f>'All Combined Data'!R92</f>
        <v>ranveer17@example.org</v>
      </c>
      <c r="S92" s="2">
        <f>'All Combined Data'!S92</f>
        <v>3900532931</v>
      </c>
      <c r="T92" s="2" t="str">
        <f>'All Combined Data'!T92</f>
        <v>Chennai</v>
      </c>
      <c r="U92" s="2" t="str">
        <f>'All Combined Data'!U92</f>
        <v>Tamil Nadu</v>
      </c>
      <c r="V92" s="2">
        <f>'All Combined Data'!V92</f>
        <v>933529</v>
      </c>
      <c r="W92" s="2" t="str">
        <f>'All Combined Data'!W92</f>
        <v>Male</v>
      </c>
      <c r="X92" s="2">
        <f>'All Combined Data'!X92</f>
        <v>21818</v>
      </c>
      <c r="Y92" s="2">
        <f>'All Combined Data'!Y92</f>
        <v>44889</v>
      </c>
      <c r="Z92" s="2" t="str">
        <f>'All Combined Data'!Z92</f>
        <v>Grocery</v>
      </c>
      <c r="AA92" s="2">
        <f>'All Combined Data'!AA92</f>
        <v>9000</v>
      </c>
      <c r="AB92" s="2" t="str">
        <f>'All Combined Data'!AB92</f>
        <v>Married</v>
      </c>
      <c r="AC92" s="2" t="str">
        <f>'All Combined Data'!AC92</f>
        <v>Student</v>
      </c>
      <c r="AD92" s="2">
        <f>'All Combined Data'!AD92</f>
        <v>1892611</v>
      </c>
      <c r="AE92" s="2" t="str">
        <f>'All Combined Data'!AE92</f>
        <v>P161</v>
      </c>
      <c r="AF92" s="2" t="str">
        <f>'All Combined Data'!AF92</f>
        <v>Veritatis Washing Machine</v>
      </c>
      <c r="AG92" s="2" t="str">
        <f>'All Combined Data'!AG92</f>
        <v>Electronics</v>
      </c>
      <c r="AH92" s="2" t="str">
        <f>'All Combined Data'!AH92</f>
        <v>Cotton</v>
      </c>
      <c r="AI92" s="2" t="str">
        <f>'All Combined Data'!AI92</f>
        <v>Deshmukh Group</v>
      </c>
      <c r="AJ92" s="2">
        <f>'All Combined Data'!AJ92</f>
        <v>98254</v>
      </c>
      <c r="AK92" s="2">
        <f>'All Combined Data'!AK92</f>
        <v>15</v>
      </c>
      <c r="AL92" s="2">
        <f>'All Combined Data'!AL92</f>
        <v>226</v>
      </c>
      <c r="AM92" s="2">
        <f>'All Combined Data'!AM92</f>
        <v>24</v>
      </c>
      <c r="AN92" s="2" t="str">
        <f>'All Combined Data'!AN92</f>
        <v>China</v>
      </c>
      <c r="AO92" s="2" t="str">
        <f>'All Combined Data'!AO92</f>
        <v>Yes</v>
      </c>
      <c r="AP92" s="2">
        <f>'All Combined Data'!AP92</f>
        <v>3.8</v>
      </c>
      <c r="AQ92" s="2">
        <f>'All Combined Data'!AQ92</f>
        <v>44851</v>
      </c>
      <c r="AR92" s="2" t="str">
        <f>'All Combined Data'!AR92</f>
        <v>Yes</v>
      </c>
      <c r="AS92" s="2">
        <f>'All Combined Data'!AS92</f>
        <v>9694</v>
      </c>
      <c r="AT92" s="2">
        <f>'All Combined Data'!AT92</f>
        <v>70</v>
      </c>
      <c r="AU92" s="2">
        <f>'All Combined Data'!AU92</f>
        <v>70</v>
      </c>
      <c r="AV92" s="2" t="str">
        <f>'All Combined Data'!AV92</f>
        <v>S070</v>
      </c>
      <c r="AW92" s="2" t="str">
        <f>'All Combined Data'!AW92</f>
        <v>Chandran-Mital Mart</v>
      </c>
      <c r="AX92" s="2" t="str">
        <f>'All Combined Data'!AX92</f>
        <v>Hyderabad</v>
      </c>
      <c r="AY92" s="2" t="str">
        <f>'All Combined Data'!AY92</f>
        <v>Telangana</v>
      </c>
      <c r="AZ92" s="2">
        <f>'All Combined Data'!AZ92</f>
        <v>961055</v>
      </c>
      <c r="BA92" s="2" t="str">
        <f>'All Combined Data'!BA92</f>
        <v>Omaja Dara</v>
      </c>
      <c r="BB92" s="2">
        <f>'All Combined Data'!BB92</f>
        <v>2008</v>
      </c>
      <c r="BC92" s="2">
        <f>'All Combined Data'!BC92</f>
        <v>73</v>
      </c>
      <c r="BD92" s="2">
        <f>'All Combined Data'!BD92</f>
        <v>2832</v>
      </c>
      <c r="BE92" s="2">
        <f>'All Combined Data'!BE92</f>
        <v>4.5</v>
      </c>
      <c r="BF92" s="2" t="str">
        <f>'All Combined Data'!BF92</f>
        <v>Yes</v>
      </c>
      <c r="BG92" s="2">
        <f>'All Combined Data'!BG92</f>
        <v>3681</v>
      </c>
      <c r="BH92" s="2" t="str">
        <f>'All Combined Data'!BH92</f>
        <v>Franchise</v>
      </c>
      <c r="BI92" s="2">
        <f>'All Combined Data'!BI92</f>
        <v>919060480589</v>
      </c>
      <c r="BJ92" s="2" t="str">
        <f>'All Combined Data'!BJ92</f>
        <v>etathakkar@kant.biz</v>
      </c>
      <c r="BK92" s="2">
        <f>Combined_data[[#This Row],[Quantity]]*Combined_data[[#This Row],[UnitPrice]]</f>
        <v>98254</v>
      </c>
      <c r="BL92" s="2">
        <f>Combined_data[[#This Row],[TotalAmount]]*(100-Combined_data[[#This Row],[DiscountApplied]])/100</f>
        <v>334063.59999999998</v>
      </c>
      <c r="BM92" s="2">
        <f>Combined_data[[#This Row],[Revenue]]-Combined_data[[#This Row],[Final Amount]]</f>
        <v>-235809.59999999998</v>
      </c>
    </row>
    <row r="93" spans="1:65" x14ac:dyDescent="0.3">
      <c r="A93" s="2" t="str">
        <f>'All Combined Data'!A93</f>
        <v>O1092</v>
      </c>
      <c r="B93" s="2" t="str">
        <f>'All Combined Data'!B93</f>
        <v>C003</v>
      </c>
      <c r="C93" s="2" t="str">
        <f>'All Combined Data'!C93</f>
        <v>P144</v>
      </c>
      <c r="D93" s="2">
        <f>'All Combined Data'!D93</f>
        <v>45709</v>
      </c>
      <c r="E93" s="2">
        <f>'All Combined Data'!E93</f>
        <v>1</v>
      </c>
      <c r="F93" s="2">
        <f>'All Combined Data'!F93</f>
        <v>29538</v>
      </c>
      <c r="G93" s="2">
        <f>'All Combined Data'!G93</f>
        <v>59076</v>
      </c>
      <c r="H93" s="2">
        <f>'All Combined Data'!H93</f>
        <v>24</v>
      </c>
      <c r="I93" s="2" t="str">
        <f>'All Combined Data'!I93</f>
        <v>Debit Card</v>
      </c>
      <c r="J93" s="2" t="str">
        <f>'All Combined Data'!J93</f>
        <v>Shipped</v>
      </c>
      <c r="K93" s="2">
        <f>'All Combined Data'!K93</f>
        <v>45856</v>
      </c>
      <c r="L93" s="2" t="str">
        <f>'All Combined Data'!L93</f>
        <v>Yes</v>
      </c>
      <c r="M93" s="2">
        <f>'All Combined Data'!M93</f>
        <v>169</v>
      </c>
      <c r="N93" s="2" t="str">
        <f>'All Combined Data'!N93</f>
        <v>No</v>
      </c>
      <c r="O93" s="2" t="str">
        <f>'All Combined Data'!O93</f>
        <v>No</v>
      </c>
      <c r="P93" s="2" t="str">
        <f>'All Combined Data'!P93</f>
        <v>C003</v>
      </c>
      <c r="Q93" s="2" t="str">
        <f>'All Combined Data'!Q93</f>
        <v>Chakradev Kari</v>
      </c>
      <c r="R93" s="2" t="str">
        <f>'All Combined Data'!R93</f>
        <v>fariq31@example.com</v>
      </c>
      <c r="S93" s="2">
        <f>'All Combined Data'!S93</f>
        <v>7525534192</v>
      </c>
      <c r="T93" s="2" t="str">
        <f>'All Combined Data'!T93</f>
        <v>Hyderabad</v>
      </c>
      <c r="U93" s="2" t="str">
        <f>'All Combined Data'!U93</f>
        <v>Telangana</v>
      </c>
      <c r="V93" s="2">
        <f>'All Combined Data'!V93</f>
        <v>276483</v>
      </c>
      <c r="W93" s="2" t="str">
        <f>'All Combined Data'!W93</f>
        <v>Male</v>
      </c>
      <c r="X93" s="2">
        <f>'All Combined Data'!X93</f>
        <v>38764</v>
      </c>
      <c r="Y93" s="2">
        <f>'All Combined Data'!Y93</f>
        <v>45035</v>
      </c>
      <c r="Z93" s="2" t="str">
        <f>'All Combined Data'!Z93</f>
        <v>Home Appliance</v>
      </c>
      <c r="AA93" s="2">
        <f>'All Combined Data'!AA93</f>
        <v>9028</v>
      </c>
      <c r="AB93" s="2" t="str">
        <f>'All Combined Data'!AB93</f>
        <v>Married</v>
      </c>
      <c r="AC93" s="2" t="str">
        <f>'All Combined Data'!AC93</f>
        <v>Doctor</v>
      </c>
      <c r="AD93" s="2">
        <f>'All Combined Data'!AD93</f>
        <v>1142059</v>
      </c>
      <c r="AE93" s="2" t="str">
        <f>'All Combined Data'!AE93</f>
        <v>P144</v>
      </c>
      <c r="AF93" s="2" t="str">
        <f>'All Combined Data'!AF93</f>
        <v>Quidem Washing Machine</v>
      </c>
      <c r="AG93" s="2" t="str">
        <f>'All Combined Data'!AG93</f>
        <v>Electronics</v>
      </c>
      <c r="AH93" s="2" t="str">
        <f>'All Combined Data'!AH93</f>
        <v>Organic</v>
      </c>
      <c r="AI93" s="2" t="str">
        <f>'All Combined Data'!AI93</f>
        <v>Ghose, Ganesan and Suri</v>
      </c>
      <c r="AJ93" s="2">
        <f>'All Combined Data'!AJ93</f>
        <v>29538</v>
      </c>
      <c r="AK93" s="2">
        <f>'All Combined Data'!AK93</f>
        <v>24</v>
      </c>
      <c r="AL93" s="2">
        <f>'All Combined Data'!AL93</f>
        <v>44</v>
      </c>
      <c r="AM93" s="2">
        <f>'All Combined Data'!AM93</f>
        <v>24</v>
      </c>
      <c r="AN93" s="2" t="str">
        <f>'All Combined Data'!AN93</f>
        <v>Japan</v>
      </c>
      <c r="AO93" s="2" t="str">
        <f>'All Combined Data'!AO93</f>
        <v>Yes</v>
      </c>
      <c r="AP93" s="2">
        <f>'All Combined Data'!AP93</f>
        <v>2.7</v>
      </c>
      <c r="AQ93" s="2">
        <f>'All Combined Data'!AQ93</f>
        <v>45207</v>
      </c>
      <c r="AR93" s="2" t="str">
        <f>'All Combined Data'!AR93</f>
        <v>No</v>
      </c>
      <c r="AS93" s="2">
        <f>'All Combined Data'!AS93</f>
        <v>7581</v>
      </c>
      <c r="AT93" s="2">
        <f>'All Combined Data'!AT93</f>
        <v>131</v>
      </c>
      <c r="AU93" s="2">
        <f>'All Combined Data'!AU93</f>
        <v>131</v>
      </c>
      <c r="AV93" s="2" t="str">
        <f>'All Combined Data'!AV93</f>
        <v/>
      </c>
      <c r="AW93" s="2" t="str">
        <f>'All Combined Data'!AW93</f>
        <v/>
      </c>
      <c r="AX93" s="2" t="str">
        <f>'All Combined Data'!AX93</f>
        <v/>
      </c>
      <c r="AY93" s="2" t="str">
        <f>'All Combined Data'!AY93</f>
        <v/>
      </c>
      <c r="AZ93" s="2" t="str">
        <f>'All Combined Data'!AZ93</f>
        <v/>
      </c>
      <c r="BA93" s="2" t="str">
        <f>'All Combined Data'!BA93</f>
        <v/>
      </c>
      <c r="BB93" s="2" t="str">
        <f>'All Combined Data'!BB93</f>
        <v/>
      </c>
      <c r="BC93" s="2" t="str">
        <f>'All Combined Data'!BC93</f>
        <v/>
      </c>
      <c r="BD93" s="2" t="str">
        <f>'All Combined Data'!BD93</f>
        <v/>
      </c>
      <c r="BE93" s="2" t="str">
        <f>'All Combined Data'!BE93</f>
        <v/>
      </c>
      <c r="BF93" s="2" t="str">
        <f>'All Combined Data'!BF93</f>
        <v/>
      </c>
      <c r="BG93" s="2" t="str">
        <f>'All Combined Data'!BG93</f>
        <v/>
      </c>
      <c r="BH93" s="2" t="str">
        <f>'All Combined Data'!BH93</f>
        <v/>
      </c>
      <c r="BI93" s="2" t="str">
        <f>'All Combined Data'!BI93</f>
        <v/>
      </c>
      <c r="BJ93" s="2" t="str">
        <f>'All Combined Data'!BJ93</f>
        <v/>
      </c>
      <c r="BK93" s="2">
        <f>Combined_data[[#This Row],[Quantity]]*Combined_data[[#This Row],[UnitPrice]]</f>
        <v>29538</v>
      </c>
      <c r="BL93" s="2">
        <f>Combined_data[[#This Row],[TotalAmount]]*(100-Combined_data[[#This Row],[DiscountApplied]])/100</f>
        <v>44897.760000000002</v>
      </c>
      <c r="BM93" s="2">
        <f>Combined_data[[#This Row],[Revenue]]-Combined_data[[#This Row],[Final Amount]]</f>
        <v>-15359.760000000002</v>
      </c>
    </row>
    <row r="94" spans="1:65" x14ac:dyDescent="0.3">
      <c r="A94" s="2" t="str">
        <f>'All Combined Data'!A94</f>
        <v>O1093</v>
      </c>
      <c r="B94" s="2" t="str">
        <f>'All Combined Data'!B94</f>
        <v>C030</v>
      </c>
      <c r="C94" s="2" t="str">
        <f>'All Combined Data'!C94</f>
        <v>P152</v>
      </c>
      <c r="D94" s="2">
        <f>'All Combined Data'!D94</f>
        <v>45657</v>
      </c>
      <c r="E94" s="2">
        <f>'All Combined Data'!E94</f>
        <v>2</v>
      </c>
      <c r="F94" s="2">
        <f>'All Combined Data'!F94</f>
        <v>92604</v>
      </c>
      <c r="G94" s="2">
        <f>'All Combined Data'!G94</f>
        <v>185208</v>
      </c>
      <c r="H94" s="2">
        <f>'All Combined Data'!H94</f>
        <v>29</v>
      </c>
      <c r="I94" s="2" t="str">
        <f>'All Combined Data'!I94</f>
        <v>Net Banking</v>
      </c>
      <c r="J94" s="2" t="str">
        <f>'All Combined Data'!J94</f>
        <v>Cancelled</v>
      </c>
      <c r="K94" s="2">
        <f>'All Combined Data'!K94</f>
        <v>45858</v>
      </c>
      <c r="L94" s="2" t="str">
        <f>'All Combined Data'!L94</f>
        <v>Yes</v>
      </c>
      <c r="M94" s="2">
        <f>'All Combined Data'!M94</f>
        <v>377</v>
      </c>
      <c r="N94" s="2" t="str">
        <f>'All Combined Data'!N94</f>
        <v>Yes</v>
      </c>
      <c r="O94" s="2" t="str">
        <f>'All Combined Data'!O94</f>
        <v>No</v>
      </c>
      <c r="P94" s="2" t="str">
        <f>'All Combined Data'!P94</f>
        <v>C030</v>
      </c>
      <c r="Q94" s="2" t="str">
        <f>'All Combined Data'!Q94</f>
        <v>Manthan Modi</v>
      </c>
      <c r="R94" s="2" t="str">
        <f>'All Combined Data'!R94</f>
        <v>kotharijagat@example.net</v>
      </c>
      <c r="S94" s="2">
        <f>'All Combined Data'!S94</f>
        <v>9993867749</v>
      </c>
      <c r="T94" s="2" t="str">
        <f>'All Combined Data'!T94</f>
        <v>Jaipur</v>
      </c>
      <c r="U94" s="2" t="str">
        <f>'All Combined Data'!U94</f>
        <v>Rajasthan</v>
      </c>
      <c r="V94" s="2">
        <f>'All Combined Data'!V94</f>
        <v>499091</v>
      </c>
      <c r="W94" s="2" t="str">
        <f>'All Combined Data'!W94</f>
        <v>Female</v>
      </c>
      <c r="X94" s="2">
        <f>'All Combined Data'!X94</f>
        <v>26912</v>
      </c>
      <c r="Y94" s="2">
        <f>'All Combined Data'!Y94</f>
        <v>44683</v>
      </c>
      <c r="Z94" s="2" t="str">
        <f>'All Combined Data'!Z94</f>
        <v>Grocery</v>
      </c>
      <c r="AA94" s="2">
        <f>'All Combined Data'!AA94</f>
        <v>6835</v>
      </c>
      <c r="AB94" s="2" t="str">
        <f>'All Combined Data'!AB94</f>
        <v>Married</v>
      </c>
      <c r="AC94" s="2" t="str">
        <f>'All Combined Data'!AC94</f>
        <v>Engineer</v>
      </c>
      <c r="AD94" s="2">
        <f>'All Combined Data'!AD94</f>
        <v>1612147</v>
      </c>
      <c r="AE94" s="2" t="str">
        <f>'All Combined Data'!AE94</f>
        <v>P152</v>
      </c>
      <c r="AF94" s="2" t="str">
        <f>'All Combined Data'!AF94</f>
        <v>Rem Shirt</v>
      </c>
      <c r="AG94" s="2" t="str">
        <f>'All Combined Data'!AG94</f>
        <v>Electronics</v>
      </c>
      <c r="AH94" s="2" t="str">
        <f>'All Combined Data'!AH94</f>
        <v>Cotton</v>
      </c>
      <c r="AI94" s="2" t="str">
        <f>'All Combined Data'!AI94</f>
        <v>Loyal PLC</v>
      </c>
      <c r="AJ94" s="2">
        <f>'All Combined Data'!AJ94</f>
        <v>92604</v>
      </c>
      <c r="AK94" s="2">
        <f>'All Combined Data'!AK94</f>
        <v>29</v>
      </c>
      <c r="AL94" s="2">
        <f>'All Combined Data'!AL94</f>
        <v>316</v>
      </c>
      <c r="AM94" s="2">
        <f>'All Combined Data'!AM94</f>
        <v>24</v>
      </c>
      <c r="AN94" s="2" t="str">
        <f>'All Combined Data'!AN94</f>
        <v>Vietnam</v>
      </c>
      <c r="AO94" s="2" t="str">
        <f>'All Combined Data'!AO94</f>
        <v>Yes</v>
      </c>
      <c r="AP94" s="2">
        <f>'All Combined Data'!AP94</f>
        <v>3</v>
      </c>
      <c r="AQ94" s="2">
        <f>'All Combined Data'!AQ94</f>
        <v>45328</v>
      </c>
      <c r="AR94" s="2" t="str">
        <f>'All Combined Data'!AR94</f>
        <v>Yes</v>
      </c>
      <c r="AS94" s="2">
        <f>'All Combined Data'!AS94</f>
        <v>7567</v>
      </c>
      <c r="AT94" s="2">
        <f>'All Combined Data'!AT94</f>
        <v>35</v>
      </c>
      <c r="AU94" s="2">
        <f>'All Combined Data'!AU94</f>
        <v>35</v>
      </c>
      <c r="AV94" s="2" t="str">
        <f>'All Combined Data'!AV94</f>
        <v>S035</v>
      </c>
      <c r="AW94" s="2" t="str">
        <f>'All Combined Data'!AW94</f>
        <v>Wali, Soman and Andra Mart</v>
      </c>
      <c r="AX94" s="2" t="str">
        <f>'All Combined Data'!AX94</f>
        <v>Hyderabad</v>
      </c>
      <c r="AY94" s="2" t="str">
        <f>'All Combined Data'!AY94</f>
        <v>Telangana</v>
      </c>
      <c r="AZ94" s="2">
        <f>'All Combined Data'!AZ94</f>
        <v>573993</v>
      </c>
      <c r="BA94" s="2" t="str">
        <f>'All Combined Data'!BA94</f>
        <v>Ekani Raj</v>
      </c>
      <c r="BB94" s="2">
        <f>'All Combined Data'!BB94</f>
        <v>2002</v>
      </c>
      <c r="BC94" s="2">
        <f>'All Combined Data'!BC94</f>
        <v>60</v>
      </c>
      <c r="BD94" s="2">
        <f>'All Combined Data'!BD94</f>
        <v>4800</v>
      </c>
      <c r="BE94" s="2">
        <f>'All Combined Data'!BE94</f>
        <v>3.9</v>
      </c>
      <c r="BF94" s="2" t="str">
        <f>'All Combined Data'!BF94</f>
        <v>Yes</v>
      </c>
      <c r="BG94" s="2">
        <f>'All Combined Data'!BG94</f>
        <v>3033</v>
      </c>
      <c r="BH94" s="2" t="str">
        <f>'All Combined Data'!BH94</f>
        <v>Outlet</v>
      </c>
      <c r="BI94" s="2">
        <f>'All Combined Data'!BI94</f>
        <v>916484085887</v>
      </c>
      <c r="BJ94" s="2" t="str">
        <f>'All Combined Data'!BJ94</f>
        <v>sbassi@hans.com</v>
      </c>
      <c r="BK94" s="2">
        <f>Combined_data[[#This Row],[Quantity]]*Combined_data[[#This Row],[UnitPrice]]</f>
        <v>185208</v>
      </c>
      <c r="BL94" s="2">
        <f>Combined_data[[#This Row],[TotalAmount]]*(100-Combined_data[[#This Row],[DiscountApplied]])/100</f>
        <v>131497.68</v>
      </c>
      <c r="BM94" s="2">
        <f>Combined_data[[#This Row],[Revenue]]-Combined_data[[#This Row],[Final Amount]]</f>
        <v>53710.320000000007</v>
      </c>
    </row>
    <row r="95" spans="1:65" x14ac:dyDescent="0.3">
      <c r="A95" s="2" t="str">
        <f>'All Combined Data'!A95</f>
        <v>O1094</v>
      </c>
      <c r="B95" s="2" t="str">
        <f>'All Combined Data'!B95</f>
        <v>C076</v>
      </c>
      <c r="C95" s="2" t="str">
        <f>'All Combined Data'!C95</f>
        <v>P155</v>
      </c>
      <c r="D95" s="2">
        <f>'All Combined Data'!D95</f>
        <v>45580</v>
      </c>
      <c r="E95" s="2">
        <f>'All Combined Data'!E95</f>
        <v>4</v>
      </c>
      <c r="F95" s="2">
        <f>'All Combined Data'!F95</f>
        <v>56076</v>
      </c>
      <c r="G95" s="2">
        <f>'All Combined Data'!G95</f>
        <v>56076</v>
      </c>
      <c r="H95" s="2">
        <f>'All Combined Data'!H95</f>
        <v>20</v>
      </c>
      <c r="I95" s="2" t="str">
        <f>'All Combined Data'!I95</f>
        <v>Debit Card</v>
      </c>
      <c r="J95" s="2" t="str">
        <f>'All Combined Data'!J95</f>
        <v>Shipped</v>
      </c>
      <c r="K95" s="2">
        <f>'All Combined Data'!K95</f>
        <v>45862</v>
      </c>
      <c r="L95" s="2" t="str">
        <f>'All Combined Data'!L95</f>
        <v>No</v>
      </c>
      <c r="M95" s="2">
        <f>'All Combined Data'!M95</f>
        <v>385</v>
      </c>
      <c r="N95" s="2" t="str">
        <f>'All Combined Data'!N95</f>
        <v>Yes</v>
      </c>
      <c r="O95" s="2" t="str">
        <f>'All Combined Data'!O95</f>
        <v>Yes</v>
      </c>
      <c r="P95" s="2" t="str">
        <f>'All Combined Data'!P95</f>
        <v>C076</v>
      </c>
      <c r="Q95" s="2" t="str">
        <f>'All Combined Data'!Q95</f>
        <v>Jagat Dave</v>
      </c>
      <c r="R95" s="2" t="str">
        <f>'All Combined Data'!R95</f>
        <v>rameshkashvi@example.com</v>
      </c>
      <c r="S95" s="2">
        <f>'All Combined Data'!S95</f>
        <v>5239868000</v>
      </c>
      <c r="T95" s="2" t="str">
        <f>'All Combined Data'!T95</f>
        <v>Bangalore</v>
      </c>
      <c r="U95" s="2" t="str">
        <f>'All Combined Data'!U95</f>
        <v>Karnataka</v>
      </c>
      <c r="V95" s="2">
        <f>'All Combined Data'!V95</f>
        <v>578729</v>
      </c>
      <c r="W95" s="2" t="str">
        <f>'All Combined Data'!W95</f>
        <v>Male</v>
      </c>
      <c r="X95" s="2">
        <f>'All Combined Data'!X95</f>
        <v>34560</v>
      </c>
      <c r="Y95" s="2">
        <f>'All Combined Data'!Y95</f>
        <v>44462</v>
      </c>
      <c r="Z95" s="2" t="str">
        <f>'All Combined Data'!Z95</f>
        <v>Home Appliance</v>
      </c>
      <c r="AA95" s="2">
        <f>'All Combined Data'!AA95</f>
        <v>6375</v>
      </c>
      <c r="AB95" s="2" t="str">
        <f>'All Combined Data'!AB95</f>
        <v>Single</v>
      </c>
      <c r="AC95" s="2" t="str">
        <f>'All Combined Data'!AC95</f>
        <v>Doctor</v>
      </c>
      <c r="AD95" s="2">
        <f>'All Combined Data'!AD95</f>
        <v>334697</v>
      </c>
      <c r="AE95" s="2" t="str">
        <f>'All Combined Data'!AE95</f>
        <v>P155</v>
      </c>
      <c r="AF95" s="2" t="str">
        <f>'All Combined Data'!AF95</f>
        <v>Odio Washing Machine</v>
      </c>
      <c r="AG95" s="2" t="str">
        <f>'All Combined Data'!AG95</f>
        <v>Fashion</v>
      </c>
      <c r="AH95" s="2" t="str">
        <f>'All Combined Data'!AH95</f>
        <v>Notebook</v>
      </c>
      <c r="AI95" s="2" t="str">
        <f>'All Combined Data'!AI95</f>
        <v>Pall-Chahal</v>
      </c>
      <c r="AJ95" s="2">
        <f>'All Combined Data'!AJ95</f>
        <v>56076</v>
      </c>
      <c r="AK95" s="2">
        <f>'All Combined Data'!AK95</f>
        <v>20</v>
      </c>
      <c r="AL95" s="2">
        <f>'All Combined Data'!AL95</f>
        <v>621</v>
      </c>
      <c r="AM95" s="2">
        <f>'All Combined Data'!AM95</f>
        <v>36</v>
      </c>
      <c r="AN95" s="2" t="str">
        <f>'All Combined Data'!AN95</f>
        <v>Japan</v>
      </c>
      <c r="AO95" s="2" t="str">
        <f>'All Combined Data'!AO95</f>
        <v>No</v>
      </c>
      <c r="AP95" s="2">
        <f>'All Combined Data'!AP95</f>
        <v>3</v>
      </c>
      <c r="AQ95" s="2">
        <f>'All Combined Data'!AQ95</f>
        <v>45441</v>
      </c>
      <c r="AR95" s="2" t="str">
        <f>'All Combined Data'!AR95</f>
        <v>Yes</v>
      </c>
      <c r="AS95" s="2">
        <f>'All Combined Data'!AS95</f>
        <v>6656</v>
      </c>
      <c r="AT95" s="2">
        <f>'All Combined Data'!AT95</f>
        <v>109</v>
      </c>
      <c r="AU95" s="2">
        <f>'All Combined Data'!AU95</f>
        <v>109</v>
      </c>
      <c r="AV95" s="2" t="str">
        <f>'All Combined Data'!AV95</f>
        <v/>
      </c>
      <c r="AW95" s="2" t="str">
        <f>'All Combined Data'!AW95</f>
        <v/>
      </c>
      <c r="AX95" s="2" t="str">
        <f>'All Combined Data'!AX95</f>
        <v/>
      </c>
      <c r="AY95" s="2" t="str">
        <f>'All Combined Data'!AY95</f>
        <v/>
      </c>
      <c r="AZ95" s="2" t="str">
        <f>'All Combined Data'!AZ95</f>
        <v/>
      </c>
      <c r="BA95" s="2" t="str">
        <f>'All Combined Data'!BA95</f>
        <v/>
      </c>
      <c r="BB95" s="2" t="str">
        <f>'All Combined Data'!BB95</f>
        <v/>
      </c>
      <c r="BC95" s="2" t="str">
        <f>'All Combined Data'!BC95</f>
        <v/>
      </c>
      <c r="BD95" s="2" t="str">
        <f>'All Combined Data'!BD95</f>
        <v/>
      </c>
      <c r="BE95" s="2" t="str">
        <f>'All Combined Data'!BE95</f>
        <v/>
      </c>
      <c r="BF95" s="2" t="str">
        <f>'All Combined Data'!BF95</f>
        <v/>
      </c>
      <c r="BG95" s="2" t="str">
        <f>'All Combined Data'!BG95</f>
        <v/>
      </c>
      <c r="BH95" s="2" t="str">
        <f>'All Combined Data'!BH95</f>
        <v/>
      </c>
      <c r="BI95" s="2" t="str">
        <f>'All Combined Data'!BI95</f>
        <v/>
      </c>
      <c r="BJ95" s="2" t="str">
        <f>'All Combined Data'!BJ95</f>
        <v/>
      </c>
      <c r="BK95" s="2">
        <f>Combined_data[[#This Row],[Quantity]]*Combined_data[[#This Row],[UnitPrice]]</f>
        <v>224304</v>
      </c>
      <c r="BL95" s="2">
        <f>Combined_data[[#This Row],[TotalAmount]]*(100-Combined_data[[#This Row],[DiscountApplied]])/100</f>
        <v>44860.800000000003</v>
      </c>
      <c r="BM95" s="2">
        <f>Combined_data[[#This Row],[Revenue]]-Combined_data[[#This Row],[Final Amount]]</f>
        <v>179443.20000000001</v>
      </c>
    </row>
    <row r="96" spans="1:65" x14ac:dyDescent="0.3">
      <c r="A96" s="2" t="str">
        <f>'All Combined Data'!A96</f>
        <v>O1095</v>
      </c>
      <c r="B96" s="2" t="str">
        <f>'All Combined Data'!B96</f>
        <v>C069</v>
      </c>
      <c r="C96" s="2" t="str">
        <f>'All Combined Data'!C96</f>
        <v>P124</v>
      </c>
      <c r="D96" s="2">
        <f>'All Combined Data'!D96</f>
        <v>45590</v>
      </c>
      <c r="E96" s="2">
        <f>'All Combined Data'!E96</f>
        <v>3</v>
      </c>
      <c r="F96" s="2">
        <f>'All Combined Data'!F96</f>
        <v>43565</v>
      </c>
      <c r="G96" s="2">
        <f>'All Combined Data'!G96</f>
        <v>130695</v>
      </c>
      <c r="H96" s="2">
        <f>'All Combined Data'!H96</f>
        <v>26</v>
      </c>
      <c r="I96" s="2" t="str">
        <f>'All Combined Data'!I96</f>
        <v>Debit Card</v>
      </c>
      <c r="J96" s="2" t="str">
        <f>'All Combined Data'!J96</f>
        <v>Cancelled</v>
      </c>
      <c r="K96" s="2">
        <f>'All Combined Data'!K96</f>
        <v>45862</v>
      </c>
      <c r="L96" s="2" t="str">
        <f>'All Combined Data'!L96</f>
        <v>Yes</v>
      </c>
      <c r="M96" s="2">
        <f>'All Combined Data'!M96</f>
        <v>134</v>
      </c>
      <c r="N96" s="2" t="str">
        <f>'All Combined Data'!N96</f>
        <v>No</v>
      </c>
      <c r="O96" s="2" t="str">
        <f>'All Combined Data'!O96</f>
        <v>No</v>
      </c>
      <c r="P96" s="2" t="str">
        <f>'All Combined Data'!P96</f>
        <v>C069</v>
      </c>
      <c r="Q96" s="2" t="str">
        <f>'All Combined Data'!Q96</f>
        <v>Ryan Das</v>
      </c>
      <c r="R96" s="2" t="str">
        <f>'All Combined Data'!R96</f>
        <v>ethanseth@example.org</v>
      </c>
      <c r="S96" s="2">
        <f>'All Combined Data'!S96</f>
        <v>7155188442</v>
      </c>
      <c r="T96" s="2" t="str">
        <f>'All Combined Data'!T96</f>
        <v>Mumbai</v>
      </c>
      <c r="U96" s="2" t="str">
        <f>'All Combined Data'!U96</f>
        <v>Maharashtra</v>
      </c>
      <c r="V96" s="2">
        <f>'All Combined Data'!V96</f>
        <v>583132</v>
      </c>
      <c r="W96" s="2" t="str">
        <f>'All Combined Data'!W96</f>
        <v>Female</v>
      </c>
      <c r="X96" s="2">
        <f>'All Combined Data'!X96</f>
        <v>27632</v>
      </c>
      <c r="Y96" s="2">
        <f>'All Combined Data'!Y96</f>
        <v>45562</v>
      </c>
      <c r="Z96" s="2" t="str">
        <f>'All Combined Data'!Z96</f>
        <v>Grocery</v>
      </c>
      <c r="AA96" s="2">
        <f>'All Combined Data'!AA96</f>
        <v>9531</v>
      </c>
      <c r="AB96" s="2" t="str">
        <f>'All Combined Data'!AB96</f>
        <v>Single</v>
      </c>
      <c r="AC96" s="2" t="str">
        <f>'All Combined Data'!AC96</f>
        <v>Business</v>
      </c>
      <c r="AD96" s="2">
        <f>'All Combined Data'!AD96</f>
        <v>1236784</v>
      </c>
      <c r="AE96" s="2" t="str">
        <f>'All Combined Data'!AE96</f>
        <v>P124</v>
      </c>
      <c r="AF96" s="2" t="str">
        <f>'All Combined Data'!AF96</f>
        <v>Cum Laptop</v>
      </c>
      <c r="AG96" s="2" t="str">
        <f>'All Combined Data'!AG96</f>
        <v>Grocery</v>
      </c>
      <c r="AH96" s="2" t="str">
        <f>'All Combined Data'!AH96</f>
        <v>LED</v>
      </c>
      <c r="AI96" s="2" t="str">
        <f>'All Combined Data'!AI96</f>
        <v>Dhar, Pall and Muni</v>
      </c>
      <c r="AJ96" s="2">
        <f>'All Combined Data'!AJ96</f>
        <v>43565</v>
      </c>
      <c r="AK96" s="2">
        <f>'All Combined Data'!AK96</f>
        <v>26</v>
      </c>
      <c r="AL96" s="2">
        <f>'All Combined Data'!AL96</f>
        <v>879</v>
      </c>
      <c r="AM96" s="2">
        <f>'All Combined Data'!AM96</f>
        <v>36</v>
      </c>
      <c r="AN96" s="2" t="str">
        <f>'All Combined Data'!AN96</f>
        <v>Vietnam</v>
      </c>
      <c r="AO96" s="2" t="str">
        <f>'All Combined Data'!AO96</f>
        <v>No</v>
      </c>
      <c r="AP96" s="2">
        <f>'All Combined Data'!AP96</f>
        <v>4.7</v>
      </c>
      <c r="AQ96" s="2">
        <f>'All Combined Data'!AQ96</f>
        <v>45291</v>
      </c>
      <c r="AR96" s="2" t="str">
        <f>'All Combined Data'!AR96</f>
        <v>Yes</v>
      </c>
      <c r="AS96" s="2">
        <f>'All Combined Data'!AS96</f>
        <v>2122</v>
      </c>
      <c r="AT96" s="2">
        <f>'All Combined Data'!AT96</f>
        <v>128</v>
      </c>
      <c r="AU96" s="2">
        <f>'All Combined Data'!AU96</f>
        <v>128</v>
      </c>
      <c r="AV96" s="2" t="str">
        <f>'All Combined Data'!AV96</f>
        <v/>
      </c>
      <c r="AW96" s="2" t="str">
        <f>'All Combined Data'!AW96</f>
        <v/>
      </c>
      <c r="AX96" s="2" t="str">
        <f>'All Combined Data'!AX96</f>
        <v/>
      </c>
      <c r="AY96" s="2" t="str">
        <f>'All Combined Data'!AY96</f>
        <v/>
      </c>
      <c r="AZ96" s="2" t="str">
        <f>'All Combined Data'!AZ96</f>
        <v/>
      </c>
      <c r="BA96" s="2" t="str">
        <f>'All Combined Data'!BA96</f>
        <v/>
      </c>
      <c r="BB96" s="2" t="str">
        <f>'All Combined Data'!BB96</f>
        <v/>
      </c>
      <c r="BC96" s="2" t="str">
        <f>'All Combined Data'!BC96</f>
        <v/>
      </c>
      <c r="BD96" s="2" t="str">
        <f>'All Combined Data'!BD96</f>
        <v/>
      </c>
      <c r="BE96" s="2" t="str">
        <f>'All Combined Data'!BE96</f>
        <v/>
      </c>
      <c r="BF96" s="2" t="str">
        <f>'All Combined Data'!BF96</f>
        <v/>
      </c>
      <c r="BG96" s="2" t="str">
        <f>'All Combined Data'!BG96</f>
        <v/>
      </c>
      <c r="BH96" s="2" t="str">
        <f>'All Combined Data'!BH96</f>
        <v/>
      </c>
      <c r="BI96" s="2" t="str">
        <f>'All Combined Data'!BI96</f>
        <v/>
      </c>
      <c r="BJ96" s="2" t="str">
        <f>'All Combined Data'!BJ96</f>
        <v/>
      </c>
      <c r="BK96" s="2">
        <f>Combined_data[[#This Row],[Quantity]]*Combined_data[[#This Row],[UnitPrice]]</f>
        <v>130695</v>
      </c>
      <c r="BL96" s="2">
        <f>Combined_data[[#This Row],[TotalAmount]]*(100-Combined_data[[#This Row],[DiscountApplied]])/100</f>
        <v>96714.3</v>
      </c>
      <c r="BM96" s="2">
        <f>Combined_data[[#This Row],[Revenue]]-Combined_data[[#This Row],[Final Amount]]</f>
        <v>33980.699999999997</v>
      </c>
    </row>
    <row r="97" spans="1:65" x14ac:dyDescent="0.3">
      <c r="A97" s="2" t="str">
        <f>'All Combined Data'!A97</f>
        <v>O1096</v>
      </c>
      <c r="B97" s="2" t="str">
        <f>'All Combined Data'!B97</f>
        <v>C077</v>
      </c>
      <c r="C97" s="2" t="str">
        <f>'All Combined Data'!C97</f>
        <v>P150</v>
      </c>
      <c r="D97" s="2">
        <f>'All Combined Data'!D97</f>
        <v>45848</v>
      </c>
      <c r="E97" s="2">
        <f>'All Combined Data'!E97</f>
        <v>5</v>
      </c>
      <c r="F97" s="2">
        <f>'All Combined Data'!F97</f>
        <v>98841</v>
      </c>
      <c r="G97" s="2">
        <f>'All Combined Data'!G97</f>
        <v>395364</v>
      </c>
      <c r="H97" s="2">
        <f>'All Combined Data'!H97</f>
        <v>18</v>
      </c>
      <c r="I97" s="2" t="str">
        <f>'All Combined Data'!I97</f>
        <v>Cash on Delivery</v>
      </c>
      <c r="J97" s="2" t="str">
        <f>'All Combined Data'!J97</f>
        <v>Delivered</v>
      </c>
      <c r="K97" s="2">
        <f>'All Combined Data'!K97</f>
        <v>45864</v>
      </c>
      <c r="L97" s="2" t="str">
        <f>'All Combined Data'!L97</f>
        <v>No</v>
      </c>
      <c r="M97" s="2">
        <f>'All Combined Data'!M97</f>
        <v>180</v>
      </c>
      <c r="N97" s="2" t="str">
        <f>'All Combined Data'!N97</f>
        <v>No</v>
      </c>
      <c r="O97" s="2" t="str">
        <f>'All Combined Data'!O97</f>
        <v>Yes</v>
      </c>
      <c r="P97" s="2" t="str">
        <f>'All Combined Data'!P97</f>
        <v>C077</v>
      </c>
      <c r="Q97" s="2" t="str">
        <f>'All Combined Data'!Q97</f>
        <v>Eiravati Gaba</v>
      </c>
      <c r="R97" s="2" t="str">
        <f>'All Combined Data'!R97</f>
        <v>lmistry@example.com</v>
      </c>
      <c r="S97" s="2">
        <f>'All Combined Data'!S97</f>
        <v>8879470551</v>
      </c>
      <c r="T97" s="2" t="str">
        <f>'All Combined Data'!T97</f>
        <v>Jaipur</v>
      </c>
      <c r="U97" s="2" t="str">
        <f>'All Combined Data'!U97</f>
        <v>Rajasthan</v>
      </c>
      <c r="V97" s="2">
        <f>'All Combined Data'!V97</f>
        <v>940974</v>
      </c>
      <c r="W97" s="2" t="str">
        <f>'All Combined Data'!W97</f>
        <v>Female</v>
      </c>
      <c r="X97" s="2">
        <f>'All Combined Data'!X97</f>
        <v>38042</v>
      </c>
      <c r="Y97" s="2">
        <f>'All Combined Data'!Y97</f>
        <v>45825</v>
      </c>
      <c r="Z97" s="2" t="str">
        <f>'All Combined Data'!Z97</f>
        <v>Fashion</v>
      </c>
      <c r="AA97" s="2">
        <f>'All Combined Data'!AA97</f>
        <v>8990</v>
      </c>
      <c r="AB97" s="2" t="str">
        <f>'All Combined Data'!AB97</f>
        <v>Married</v>
      </c>
      <c r="AC97" s="2" t="str">
        <f>'All Combined Data'!AC97</f>
        <v>Business</v>
      </c>
      <c r="AD97" s="2">
        <f>'All Combined Data'!AD97</f>
        <v>330580</v>
      </c>
      <c r="AE97" s="2" t="str">
        <f>'All Combined Data'!AE97</f>
        <v>P150</v>
      </c>
      <c r="AF97" s="2" t="str">
        <f>'All Combined Data'!AF97</f>
        <v>Aliquid Phone</v>
      </c>
      <c r="AG97" s="2" t="str">
        <f>'All Combined Data'!AG97</f>
        <v>Grocery</v>
      </c>
      <c r="AH97" s="2" t="str">
        <f>'All Combined Data'!AH97</f>
        <v>Notebook</v>
      </c>
      <c r="AI97" s="2" t="str">
        <f>'All Combined Data'!AI97</f>
        <v>Kar-Yogi</v>
      </c>
      <c r="AJ97" s="2">
        <f>'All Combined Data'!AJ97</f>
        <v>98841</v>
      </c>
      <c r="AK97" s="2">
        <f>'All Combined Data'!AK97</f>
        <v>18</v>
      </c>
      <c r="AL97" s="2">
        <f>'All Combined Data'!AL97</f>
        <v>888</v>
      </c>
      <c r="AM97" s="2">
        <f>'All Combined Data'!AM97</f>
        <v>6</v>
      </c>
      <c r="AN97" s="2" t="str">
        <f>'All Combined Data'!AN97</f>
        <v>Vietnam</v>
      </c>
      <c r="AO97" s="2" t="str">
        <f>'All Combined Data'!AO97</f>
        <v>No</v>
      </c>
      <c r="AP97" s="2">
        <f>'All Combined Data'!AP97</f>
        <v>3.4</v>
      </c>
      <c r="AQ97" s="2">
        <f>'All Combined Data'!AQ97</f>
        <v>45207</v>
      </c>
      <c r="AR97" s="2" t="str">
        <f>'All Combined Data'!AR97</f>
        <v>Yes</v>
      </c>
      <c r="AS97" s="2">
        <f>'All Combined Data'!AS97</f>
        <v>3536</v>
      </c>
      <c r="AT97" s="2">
        <f>'All Combined Data'!AT97</f>
        <v>40</v>
      </c>
      <c r="AU97" s="2">
        <f>'All Combined Data'!AU97</f>
        <v>40</v>
      </c>
      <c r="AV97" s="2" t="str">
        <f>'All Combined Data'!AV97</f>
        <v>S040</v>
      </c>
      <c r="AW97" s="2" t="str">
        <f>'All Combined Data'!AW97</f>
        <v>Sarin, Malhotra and Parsa Mart</v>
      </c>
      <c r="AX97" s="2" t="str">
        <f>'All Combined Data'!AX97</f>
        <v>Lucknow</v>
      </c>
      <c r="AY97" s="2" t="str">
        <f>'All Combined Data'!AY97</f>
        <v>Uttar Pradesh</v>
      </c>
      <c r="AZ97" s="2">
        <f>'All Combined Data'!AZ97</f>
        <v>577754</v>
      </c>
      <c r="BA97" s="2" t="str">
        <f>'All Combined Data'!BA97</f>
        <v>Ikbal Gill</v>
      </c>
      <c r="BB97" s="2">
        <f>'All Combined Data'!BB97</f>
        <v>2005</v>
      </c>
      <c r="BC97" s="2">
        <f>'All Combined Data'!BC97</f>
        <v>52</v>
      </c>
      <c r="BD97" s="2">
        <f>'All Combined Data'!BD97</f>
        <v>6154</v>
      </c>
      <c r="BE97" s="2">
        <f>'All Combined Data'!BE97</f>
        <v>3.5</v>
      </c>
      <c r="BF97" s="2" t="str">
        <f>'All Combined Data'!BF97</f>
        <v>Yes</v>
      </c>
      <c r="BG97" s="2">
        <f>'All Combined Data'!BG97</f>
        <v>1444</v>
      </c>
      <c r="BH97" s="2" t="str">
        <f>'All Combined Data'!BH97</f>
        <v>Retail</v>
      </c>
      <c r="BI97" s="2">
        <f>'All Combined Data'!BI97</f>
        <v>9142834110</v>
      </c>
      <c r="BJ97" s="2" t="str">
        <f>'All Combined Data'!BJ97</f>
        <v>ravelsimon@lad.net</v>
      </c>
      <c r="BK97" s="2">
        <f>Combined_data[[#This Row],[Quantity]]*Combined_data[[#This Row],[UnitPrice]]</f>
        <v>494205</v>
      </c>
      <c r="BL97" s="2">
        <f>Combined_data[[#This Row],[TotalAmount]]*(100-Combined_data[[#This Row],[DiscountApplied]])/100</f>
        <v>324198.48</v>
      </c>
      <c r="BM97" s="2">
        <f>Combined_data[[#This Row],[Revenue]]-Combined_data[[#This Row],[Final Amount]]</f>
        <v>170006.52000000002</v>
      </c>
    </row>
    <row r="98" spans="1:65" x14ac:dyDescent="0.3">
      <c r="A98" s="2" t="str">
        <f>'All Combined Data'!A98</f>
        <v>O1097</v>
      </c>
      <c r="B98" s="2" t="str">
        <f>'All Combined Data'!B98</f>
        <v>C087</v>
      </c>
      <c r="C98" s="2" t="str">
        <f>'All Combined Data'!C98</f>
        <v>P191</v>
      </c>
      <c r="D98" s="2">
        <f>'All Combined Data'!D98</f>
        <v>45761</v>
      </c>
      <c r="E98" s="2">
        <f>'All Combined Data'!E98</f>
        <v>3</v>
      </c>
      <c r="F98" s="2">
        <f>'All Combined Data'!F98</f>
        <v>31432</v>
      </c>
      <c r="G98" s="2">
        <f>'All Combined Data'!G98</f>
        <v>157160</v>
      </c>
      <c r="H98" s="2">
        <f>'All Combined Data'!H98</f>
        <v>29</v>
      </c>
      <c r="I98" s="2" t="str">
        <f>'All Combined Data'!I98</f>
        <v>Cash on Delivery</v>
      </c>
      <c r="J98" s="2" t="str">
        <f>'All Combined Data'!J98</f>
        <v>Delivered</v>
      </c>
      <c r="K98" s="2">
        <f>'All Combined Data'!K98</f>
        <v>45862</v>
      </c>
      <c r="L98" s="2" t="str">
        <f>'All Combined Data'!L98</f>
        <v>Yes</v>
      </c>
      <c r="M98" s="2">
        <f>'All Combined Data'!M98</f>
        <v>160</v>
      </c>
      <c r="N98" s="2" t="str">
        <f>'All Combined Data'!N98</f>
        <v>Yes</v>
      </c>
      <c r="O98" s="2" t="str">
        <f>'All Combined Data'!O98</f>
        <v>Yes</v>
      </c>
      <c r="P98" s="2" t="str">
        <f>'All Combined Data'!P98</f>
        <v>C087</v>
      </c>
      <c r="Q98" s="2" t="str">
        <f>'All Combined Data'!Q98</f>
        <v>Urmi Balay</v>
      </c>
      <c r="R98" s="2" t="str">
        <f>'All Combined Data'!R98</f>
        <v>nilima22@example.net</v>
      </c>
      <c r="S98" s="2">
        <f>'All Combined Data'!S98</f>
        <v>6567661825</v>
      </c>
      <c r="T98" s="2" t="str">
        <f>'All Combined Data'!T98</f>
        <v>Delhi</v>
      </c>
      <c r="U98" s="2" t="str">
        <f>'All Combined Data'!U98</f>
        <v>Delhi</v>
      </c>
      <c r="V98" s="2">
        <f>'All Combined Data'!V98</f>
        <v>286823</v>
      </c>
      <c r="W98" s="2" t="str">
        <f>'All Combined Data'!W98</f>
        <v>Male</v>
      </c>
      <c r="X98" s="2">
        <f>'All Combined Data'!X98</f>
        <v>21834</v>
      </c>
      <c r="Y98" s="2">
        <f>'All Combined Data'!Y98</f>
        <v>44098</v>
      </c>
      <c r="Z98" s="2" t="str">
        <f>'All Combined Data'!Z98</f>
        <v>Home Appliance</v>
      </c>
      <c r="AA98" s="2">
        <f>'All Combined Data'!AA98</f>
        <v>2168</v>
      </c>
      <c r="AB98" s="2" t="str">
        <f>'All Combined Data'!AB98</f>
        <v>Married</v>
      </c>
      <c r="AC98" s="2" t="str">
        <f>'All Combined Data'!AC98</f>
        <v>Engineer</v>
      </c>
      <c r="AD98" s="2">
        <f>'All Combined Data'!AD98</f>
        <v>1382729</v>
      </c>
      <c r="AE98" s="2" t="str">
        <f>'All Combined Data'!AE98</f>
        <v>P191</v>
      </c>
      <c r="AF98" s="2" t="str">
        <f>'All Combined Data'!AF98</f>
        <v>Quas Shirt</v>
      </c>
      <c r="AG98" s="2" t="str">
        <f>'All Combined Data'!AG98</f>
        <v>Electronics</v>
      </c>
      <c r="AH98" s="2" t="str">
        <f>'All Combined Data'!AH98</f>
        <v>LED</v>
      </c>
      <c r="AI98" s="2" t="str">
        <f>'All Combined Data'!AI98</f>
        <v>Upadhyay, Gulati and Ramanathan</v>
      </c>
      <c r="AJ98" s="2">
        <f>'All Combined Data'!AJ98</f>
        <v>31432</v>
      </c>
      <c r="AK98" s="2">
        <f>'All Combined Data'!AK98</f>
        <v>29</v>
      </c>
      <c r="AL98" s="2">
        <f>'All Combined Data'!AL98</f>
        <v>660</v>
      </c>
      <c r="AM98" s="2">
        <f>'All Combined Data'!AM98</f>
        <v>24</v>
      </c>
      <c r="AN98" s="2" t="str">
        <f>'All Combined Data'!AN98</f>
        <v>Vietnam</v>
      </c>
      <c r="AO98" s="2" t="str">
        <f>'All Combined Data'!AO98</f>
        <v>No</v>
      </c>
      <c r="AP98" s="2">
        <f>'All Combined Data'!AP98</f>
        <v>4.9000000000000004</v>
      </c>
      <c r="AQ98" s="2">
        <f>'All Combined Data'!AQ98</f>
        <v>45218</v>
      </c>
      <c r="AR98" s="2" t="str">
        <f>'All Combined Data'!AR98</f>
        <v>Yes</v>
      </c>
      <c r="AS98" s="2">
        <f>'All Combined Data'!AS98</f>
        <v>3514</v>
      </c>
      <c r="AT98" s="2">
        <f>'All Combined Data'!AT98</f>
        <v>19</v>
      </c>
      <c r="AU98" s="2">
        <f>'All Combined Data'!AU98</f>
        <v>19</v>
      </c>
      <c r="AV98" s="2" t="str">
        <f>'All Combined Data'!AV98</f>
        <v>S019</v>
      </c>
      <c r="AW98" s="2" t="str">
        <f>'All Combined Data'!AW98</f>
        <v>Kuruvilla, Goswami and Nayak Mart</v>
      </c>
      <c r="AX98" s="2" t="str">
        <f>'All Combined Data'!AX98</f>
        <v>Chennai</v>
      </c>
      <c r="AY98" s="2" t="str">
        <f>'All Combined Data'!AY98</f>
        <v>Tamil Nadu</v>
      </c>
      <c r="AZ98" s="2">
        <f>'All Combined Data'!AZ98</f>
        <v>353465</v>
      </c>
      <c r="BA98" s="2" t="str">
        <f>'All Combined Data'!BA98</f>
        <v>Abha Menon</v>
      </c>
      <c r="BB98" s="2">
        <f>'All Combined Data'!BB98</f>
        <v>2022</v>
      </c>
      <c r="BC98" s="2">
        <f>'All Combined Data'!BC98</f>
        <v>34</v>
      </c>
      <c r="BD98" s="2">
        <f>'All Combined Data'!BD98</f>
        <v>15065</v>
      </c>
      <c r="BE98" s="2">
        <f>'All Combined Data'!BE98</f>
        <v>4.3</v>
      </c>
      <c r="BF98" s="2" t="str">
        <f>'All Combined Data'!BF98</f>
        <v>Yes</v>
      </c>
      <c r="BG98" s="2">
        <f>'All Combined Data'!BG98</f>
        <v>508</v>
      </c>
      <c r="BH98" s="2" t="str">
        <f>'All Combined Data'!BH98</f>
        <v>Retail</v>
      </c>
      <c r="BI98" s="2">
        <f>'All Combined Data'!BI98</f>
        <v>1709991738</v>
      </c>
      <c r="BJ98" s="2" t="str">
        <f>'All Combined Data'!BJ98</f>
        <v>rajchanchal@bhagat-dora.com</v>
      </c>
      <c r="BK98" s="2">
        <f>Combined_data[[#This Row],[Quantity]]*Combined_data[[#This Row],[UnitPrice]]</f>
        <v>94296</v>
      </c>
      <c r="BL98" s="2">
        <f>Combined_data[[#This Row],[TotalAmount]]*(100-Combined_data[[#This Row],[DiscountApplied]])/100</f>
        <v>111583.6</v>
      </c>
      <c r="BM98" s="2">
        <f>Combined_data[[#This Row],[Revenue]]-Combined_data[[#This Row],[Final Amount]]</f>
        <v>-17287.600000000006</v>
      </c>
    </row>
    <row r="99" spans="1:65" x14ac:dyDescent="0.3">
      <c r="A99" s="2" t="str">
        <f>'All Combined Data'!A99</f>
        <v>O1098</v>
      </c>
      <c r="B99" s="2" t="str">
        <f>'All Combined Data'!B99</f>
        <v>C040</v>
      </c>
      <c r="C99" s="2" t="str">
        <f>'All Combined Data'!C99</f>
        <v>P115</v>
      </c>
      <c r="D99" s="2">
        <f>'All Combined Data'!D99</f>
        <v>45612</v>
      </c>
      <c r="E99" s="2">
        <f>'All Combined Data'!E99</f>
        <v>2</v>
      </c>
      <c r="F99" s="2">
        <f>'All Combined Data'!F99</f>
        <v>67949</v>
      </c>
      <c r="G99" s="2">
        <f>'All Combined Data'!G99</f>
        <v>203847</v>
      </c>
      <c r="H99" s="2">
        <f>'All Combined Data'!H99</f>
        <v>5</v>
      </c>
      <c r="I99" s="2" t="str">
        <f>'All Combined Data'!I99</f>
        <v>Debit Card</v>
      </c>
      <c r="J99" s="2" t="str">
        <f>'All Combined Data'!J99</f>
        <v>Cancelled</v>
      </c>
      <c r="K99" s="2">
        <f>'All Combined Data'!K99</f>
        <v>45865</v>
      </c>
      <c r="L99" s="2" t="str">
        <f>'All Combined Data'!L99</f>
        <v>No</v>
      </c>
      <c r="M99" s="2">
        <f>'All Combined Data'!M99</f>
        <v>305</v>
      </c>
      <c r="N99" s="2" t="str">
        <f>'All Combined Data'!N99</f>
        <v>Yes</v>
      </c>
      <c r="O99" s="2" t="str">
        <f>'All Combined Data'!O99</f>
        <v>No</v>
      </c>
      <c r="P99" s="2" t="str">
        <f>'All Combined Data'!P99</f>
        <v>C040</v>
      </c>
      <c r="Q99" s="2" t="str">
        <f>'All Combined Data'!Q99</f>
        <v>Aadhya Andra</v>
      </c>
      <c r="R99" s="2" t="str">
        <f>'All Combined Data'!R99</f>
        <v>rmani@example.net</v>
      </c>
      <c r="S99" s="2">
        <f>'All Combined Data'!S99</f>
        <v>911759464743</v>
      </c>
      <c r="T99" s="2" t="str">
        <f>'All Combined Data'!T99</f>
        <v>Lucknow</v>
      </c>
      <c r="U99" s="2" t="str">
        <f>'All Combined Data'!U99</f>
        <v>Uttar Pradesh</v>
      </c>
      <c r="V99" s="2">
        <f>'All Combined Data'!V99</f>
        <v>713695</v>
      </c>
      <c r="W99" s="2" t="str">
        <f>'All Combined Data'!W99</f>
        <v>Male</v>
      </c>
      <c r="X99" s="2">
        <f>'All Combined Data'!X99</f>
        <v>36035</v>
      </c>
      <c r="Y99" s="2">
        <f>'All Combined Data'!Y99</f>
        <v>44947</v>
      </c>
      <c r="Z99" s="2" t="str">
        <f>'All Combined Data'!Z99</f>
        <v>Home Appliance</v>
      </c>
      <c r="AA99" s="2">
        <f>'All Combined Data'!AA99</f>
        <v>6715</v>
      </c>
      <c r="AB99" s="2" t="str">
        <f>'All Combined Data'!AB99</f>
        <v>Single</v>
      </c>
      <c r="AC99" s="2" t="str">
        <f>'All Combined Data'!AC99</f>
        <v>Student</v>
      </c>
      <c r="AD99" s="2">
        <f>'All Combined Data'!AD99</f>
        <v>716351</v>
      </c>
      <c r="AE99" s="2" t="str">
        <f>'All Combined Data'!AE99</f>
        <v>P115</v>
      </c>
      <c r="AF99" s="2" t="str">
        <f>'All Combined Data'!AF99</f>
        <v>Sapiente TV</v>
      </c>
      <c r="AG99" s="2" t="str">
        <f>'All Combined Data'!AG99</f>
        <v>Fashion</v>
      </c>
      <c r="AH99" s="2" t="str">
        <f>'All Combined Data'!AH99</f>
        <v>Android</v>
      </c>
      <c r="AI99" s="2" t="str">
        <f>'All Combined Data'!AI99</f>
        <v>Rattan-Warrior</v>
      </c>
      <c r="AJ99" s="2">
        <f>'All Combined Data'!AJ99</f>
        <v>67949</v>
      </c>
      <c r="AK99" s="2">
        <f>'All Combined Data'!AK99</f>
        <v>5</v>
      </c>
      <c r="AL99" s="2">
        <f>'All Combined Data'!AL99</f>
        <v>673</v>
      </c>
      <c r="AM99" s="2">
        <f>'All Combined Data'!AM99</f>
        <v>36</v>
      </c>
      <c r="AN99" s="2" t="str">
        <f>'All Combined Data'!AN99</f>
        <v>Japan</v>
      </c>
      <c r="AO99" s="2" t="str">
        <f>'All Combined Data'!AO99</f>
        <v>Yes</v>
      </c>
      <c r="AP99" s="2">
        <f>'All Combined Data'!AP99</f>
        <v>3</v>
      </c>
      <c r="AQ99" s="2">
        <f>'All Combined Data'!AQ99</f>
        <v>45545</v>
      </c>
      <c r="AR99" s="2" t="str">
        <f>'All Combined Data'!AR99</f>
        <v>No</v>
      </c>
      <c r="AS99" s="2">
        <f>'All Combined Data'!AS99</f>
        <v>9168</v>
      </c>
      <c r="AT99" s="2">
        <f>'All Combined Data'!AT99</f>
        <v>63</v>
      </c>
      <c r="AU99" s="2">
        <f>'All Combined Data'!AU99</f>
        <v>63</v>
      </c>
      <c r="AV99" s="2" t="str">
        <f>'All Combined Data'!AV99</f>
        <v>S063</v>
      </c>
      <c r="AW99" s="2" t="str">
        <f>'All Combined Data'!AW99</f>
        <v>Misra, Issac and Patel Mart</v>
      </c>
      <c r="AX99" s="2" t="str">
        <f>'All Combined Data'!AX99</f>
        <v>Delhi</v>
      </c>
      <c r="AY99" s="2" t="str">
        <f>'All Combined Data'!AY99</f>
        <v>Delhi</v>
      </c>
      <c r="AZ99" s="2">
        <f>'All Combined Data'!AZ99</f>
        <v>313650</v>
      </c>
      <c r="BA99" s="2" t="str">
        <f>'All Combined Data'!BA99</f>
        <v>Anya Dar</v>
      </c>
      <c r="BB99" s="2">
        <f>'All Combined Data'!BB99</f>
        <v>2012</v>
      </c>
      <c r="BC99" s="2">
        <f>'All Combined Data'!BC99</f>
        <v>92</v>
      </c>
      <c r="BD99" s="2">
        <f>'All Combined Data'!BD99</f>
        <v>14980</v>
      </c>
      <c r="BE99" s="2">
        <f>'All Combined Data'!BE99</f>
        <v>3.3</v>
      </c>
      <c r="BF99" s="2" t="str">
        <f>'All Combined Data'!BF99</f>
        <v>Yes</v>
      </c>
      <c r="BG99" s="2">
        <f>'All Combined Data'!BG99</f>
        <v>2033</v>
      </c>
      <c r="BH99" s="2" t="str">
        <f>'All Combined Data'!BH99</f>
        <v>Franchise</v>
      </c>
      <c r="BI99" s="2">
        <f>'All Combined Data'!BI99</f>
        <v>3009792513</v>
      </c>
      <c r="BJ99" s="2" t="str">
        <f>'All Combined Data'!BJ99</f>
        <v>xalakchand@nigam.com</v>
      </c>
      <c r="BK99" s="2">
        <f>Combined_data[[#This Row],[Quantity]]*Combined_data[[#This Row],[UnitPrice]]</f>
        <v>135898</v>
      </c>
      <c r="BL99" s="2">
        <f>Combined_data[[#This Row],[TotalAmount]]*(100-Combined_data[[#This Row],[DiscountApplied]])/100</f>
        <v>193654.65</v>
      </c>
      <c r="BM99" s="2">
        <f>Combined_data[[#This Row],[Revenue]]-Combined_data[[#This Row],[Final Amount]]</f>
        <v>-57756.649999999994</v>
      </c>
    </row>
    <row r="100" spans="1:65" x14ac:dyDescent="0.3">
      <c r="A100" s="2" t="str">
        <f>'All Combined Data'!A100</f>
        <v>O1099</v>
      </c>
      <c r="B100" s="2" t="str">
        <f>'All Combined Data'!B100</f>
        <v>C055</v>
      </c>
      <c r="C100" s="2" t="str">
        <f>'All Combined Data'!C100</f>
        <v>P124</v>
      </c>
      <c r="D100" s="2">
        <f>'All Combined Data'!D100</f>
        <v>45594</v>
      </c>
      <c r="E100" s="2">
        <f>'All Combined Data'!E100</f>
        <v>4</v>
      </c>
      <c r="F100" s="2">
        <f>'All Combined Data'!F100</f>
        <v>43565</v>
      </c>
      <c r="G100" s="2">
        <f>'All Combined Data'!G100</f>
        <v>217825</v>
      </c>
      <c r="H100" s="2">
        <f>'All Combined Data'!H100</f>
        <v>26</v>
      </c>
      <c r="I100" s="2" t="str">
        <f>'All Combined Data'!I100</f>
        <v>Debit Card</v>
      </c>
      <c r="J100" s="2" t="str">
        <f>'All Combined Data'!J100</f>
        <v>Shipped</v>
      </c>
      <c r="K100" s="2">
        <f>'All Combined Data'!K100</f>
        <v>45860</v>
      </c>
      <c r="L100" s="2" t="str">
        <f>'All Combined Data'!L100</f>
        <v>No</v>
      </c>
      <c r="M100" s="2">
        <f>'All Combined Data'!M100</f>
        <v>147</v>
      </c>
      <c r="N100" s="2" t="str">
        <f>'All Combined Data'!N100</f>
        <v>Yes</v>
      </c>
      <c r="O100" s="2" t="str">
        <f>'All Combined Data'!O100</f>
        <v>Yes</v>
      </c>
      <c r="P100" s="2" t="str">
        <f>'All Combined Data'!P100</f>
        <v>C055</v>
      </c>
      <c r="Q100" s="2" t="str">
        <f>'All Combined Data'!Q100</f>
        <v>Ikshita Panchal</v>
      </c>
      <c r="R100" s="2" t="str">
        <f>'All Combined Data'!R100</f>
        <v>warinderchauhan@example.org</v>
      </c>
      <c r="S100" s="2">
        <f>'All Combined Data'!S100</f>
        <v>3292127799</v>
      </c>
      <c r="T100" s="2" t="str">
        <f>'All Combined Data'!T100</f>
        <v>Mumbai</v>
      </c>
      <c r="U100" s="2" t="str">
        <f>'All Combined Data'!U100</f>
        <v>Maharashtra</v>
      </c>
      <c r="V100" s="2">
        <f>'All Combined Data'!V100</f>
        <v>995527</v>
      </c>
      <c r="W100" s="2" t="str">
        <f>'All Combined Data'!W100</f>
        <v>Female</v>
      </c>
      <c r="X100" s="2">
        <f>'All Combined Data'!X100</f>
        <v>23445</v>
      </c>
      <c r="Y100" s="2">
        <f>'All Combined Data'!Y100</f>
        <v>45484</v>
      </c>
      <c r="Z100" s="2" t="str">
        <f>'All Combined Data'!Z100</f>
        <v>Electronics</v>
      </c>
      <c r="AA100" s="2">
        <f>'All Combined Data'!AA100</f>
        <v>7811</v>
      </c>
      <c r="AB100" s="2" t="str">
        <f>'All Combined Data'!AB100</f>
        <v>Single</v>
      </c>
      <c r="AC100" s="2" t="str">
        <f>'All Combined Data'!AC100</f>
        <v>Doctor</v>
      </c>
      <c r="AD100" s="2">
        <f>'All Combined Data'!AD100</f>
        <v>1912506</v>
      </c>
      <c r="AE100" s="2" t="str">
        <f>'All Combined Data'!AE100</f>
        <v>P124</v>
      </c>
      <c r="AF100" s="2" t="str">
        <f>'All Combined Data'!AF100</f>
        <v>Cum Laptop</v>
      </c>
      <c r="AG100" s="2" t="str">
        <f>'All Combined Data'!AG100</f>
        <v>Grocery</v>
      </c>
      <c r="AH100" s="2" t="str">
        <f>'All Combined Data'!AH100</f>
        <v>LED</v>
      </c>
      <c r="AI100" s="2" t="str">
        <f>'All Combined Data'!AI100</f>
        <v>Dhar, Pall and Muni</v>
      </c>
      <c r="AJ100" s="2">
        <f>'All Combined Data'!AJ100</f>
        <v>43565</v>
      </c>
      <c r="AK100" s="2">
        <f>'All Combined Data'!AK100</f>
        <v>26</v>
      </c>
      <c r="AL100" s="2">
        <f>'All Combined Data'!AL100</f>
        <v>879</v>
      </c>
      <c r="AM100" s="2">
        <f>'All Combined Data'!AM100</f>
        <v>36</v>
      </c>
      <c r="AN100" s="2" t="str">
        <f>'All Combined Data'!AN100</f>
        <v>Vietnam</v>
      </c>
      <c r="AO100" s="2" t="str">
        <f>'All Combined Data'!AO100</f>
        <v>No</v>
      </c>
      <c r="AP100" s="2">
        <f>'All Combined Data'!AP100</f>
        <v>4.7</v>
      </c>
      <c r="AQ100" s="2">
        <f>'All Combined Data'!AQ100</f>
        <v>45291</v>
      </c>
      <c r="AR100" s="2" t="str">
        <f>'All Combined Data'!AR100</f>
        <v>Yes</v>
      </c>
      <c r="AS100" s="2">
        <f>'All Combined Data'!AS100</f>
        <v>2122</v>
      </c>
      <c r="AT100" s="2">
        <f>'All Combined Data'!AT100</f>
        <v>128</v>
      </c>
      <c r="AU100" s="2">
        <f>'All Combined Data'!AU100</f>
        <v>128</v>
      </c>
      <c r="AV100" s="2" t="str">
        <f>'All Combined Data'!AV100</f>
        <v/>
      </c>
      <c r="AW100" s="2" t="str">
        <f>'All Combined Data'!AW100</f>
        <v/>
      </c>
      <c r="AX100" s="2" t="str">
        <f>'All Combined Data'!AX100</f>
        <v/>
      </c>
      <c r="AY100" s="2" t="str">
        <f>'All Combined Data'!AY100</f>
        <v/>
      </c>
      <c r="AZ100" s="2" t="str">
        <f>'All Combined Data'!AZ100</f>
        <v/>
      </c>
      <c r="BA100" s="2" t="str">
        <f>'All Combined Data'!BA100</f>
        <v/>
      </c>
      <c r="BB100" s="2" t="str">
        <f>'All Combined Data'!BB100</f>
        <v/>
      </c>
      <c r="BC100" s="2" t="str">
        <f>'All Combined Data'!BC100</f>
        <v/>
      </c>
      <c r="BD100" s="2" t="str">
        <f>'All Combined Data'!BD100</f>
        <v/>
      </c>
      <c r="BE100" s="2" t="str">
        <f>'All Combined Data'!BE100</f>
        <v/>
      </c>
      <c r="BF100" s="2" t="str">
        <f>'All Combined Data'!BF100</f>
        <v/>
      </c>
      <c r="BG100" s="2" t="str">
        <f>'All Combined Data'!BG100</f>
        <v/>
      </c>
      <c r="BH100" s="2" t="str">
        <f>'All Combined Data'!BH100</f>
        <v/>
      </c>
      <c r="BI100" s="2" t="str">
        <f>'All Combined Data'!BI100</f>
        <v/>
      </c>
      <c r="BJ100" s="2" t="str">
        <f>'All Combined Data'!BJ100</f>
        <v/>
      </c>
      <c r="BK100" s="2">
        <f>Combined_data[[#This Row],[Quantity]]*Combined_data[[#This Row],[UnitPrice]]</f>
        <v>174260</v>
      </c>
      <c r="BL100" s="2">
        <f>Combined_data[[#This Row],[TotalAmount]]*(100-Combined_data[[#This Row],[DiscountApplied]])/100</f>
        <v>161190.5</v>
      </c>
      <c r="BM100" s="2">
        <f>Combined_data[[#This Row],[Revenue]]-Combined_data[[#This Row],[Final Amount]]</f>
        <v>13069.5</v>
      </c>
    </row>
    <row r="101" spans="1:65" x14ac:dyDescent="0.3">
      <c r="A101" s="2" t="str">
        <f>'All Combined Data'!A101</f>
        <v>O1100</v>
      </c>
      <c r="B101" s="2" t="str">
        <f>'All Combined Data'!B101</f>
        <v>C041</v>
      </c>
      <c r="C101" s="2" t="str">
        <f>'All Combined Data'!C101</f>
        <v>P158</v>
      </c>
      <c r="D101" s="2">
        <f>'All Combined Data'!D101</f>
        <v>45518</v>
      </c>
      <c r="E101" s="2">
        <f>'All Combined Data'!E101</f>
        <v>5</v>
      </c>
      <c r="F101" s="2">
        <f>'All Combined Data'!F101</f>
        <v>92731</v>
      </c>
      <c r="G101" s="2">
        <f>'All Combined Data'!G101</f>
        <v>92731</v>
      </c>
      <c r="H101" s="2">
        <f>'All Combined Data'!H101</f>
        <v>12</v>
      </c>
      <c r="I101" s="2" t="str">
        <f>'All Combined Data'!I101</f>
        <v>UPI</v>
      </c>
      <c r="J101" s="2" t="str">
        <f>'All Combined Data'!J101</f>
        <v>Delivered</v>
      </c>
      <c r="K101" s="2">
        <f>'All Combined Data'!K101</f>
        <v>45859</v>
      </c>
      <c r="L101" s="2" t="str">
        <f>'All Combined Data'!L101</f>
        <v>No</v>
      </c>
      <c r="M101" s="2">
        <f>'All Combined Data'!M101</f>
        <v>69</v>
      </c>
      <c r="N101" s="2" t="str">
        <f>'All Combined Data'!N101</f>
        <v>Yes</v>
      </c>
      <c r="O101" s="2" t="str">
        <f>'All Combined Data'!O101</f>
        <v>No</v>
      </c>
      <c r="P101" s="2" t="str">
        <f>'All Combined Data'!P101</f>
        <v>C041</v>
      </c>
      <c r="Q101" s="2" t="str">
        <f>'All Combined Data'!Q101</f>
        <v>Anthony Randhawa</v>
      </c>
      <c r="R101" s="2" t="str">
        <f>'All Combined Data'!R101</f>
        <v>abhiram90@example.net</v>
      </c>
      <c r="S101" s="2">
        <f>'All Combined Data'!S101</f>
        <v>7439533942</v>
      </c>
      <c r="T101" s="2" t="str">
        <f>'All Combined Data'!T101</f>
        <v>Lucknow</v>
      </c>
      <c r="U101" s="2" t="str">
        <f>'All Combined Data'!U101</f>
        <v>Uttar Pradesh</v>
      </c>
      <c r="V101" s="2">
        <f>'All Combined Data'!V101</f>
        <v>47095</v>
      </c>
      <c r="W101" s="2" t="str">
        <f>'All Combined Data'!W101</f>
        <v>Male</v>
      </c>
      <c r="X101" s="2">
        <f>'All Combined Data'!X101</f>
        <v>25014</v>
      </c>
      <c r="Y101" s="2">
        <f>'All Combined Data'!Y101</f>
        <v>44308</v>
      </c>
      <c r="Z101" s="2" t="str">
        <f>'All Combined Data'!Z101</f>
        <v>Electronics</v>
      </c>
      <c r="AA101" s="2">
        <f>'All Combined Data'!AA101</f>
        <v>6968</v>
      </c>
      <c r="AB101" s="2" t="str">
        <f>'All Combined Data'!AB101</f>
        <v>Married</v>
      </c>
      <c r="AC101" s="2" t="str">
        <f>'All Combined Data'!AC101</f>
        <v>Teacher</v>
      </c>
      <c r="AD101" s="2">
        <f>'All Combined Data'!AD101</f>
        <v>628362</v>
      </c>
      <c r="AE101" s="2" t="str">
        <f>'All Combined Data'!AE101</f>
        <v>P158</v>
      </c>
      <c r="AF101" s="2" t="str">
        <f>'All Combined Data'!AF101</f>
        <v>Deserunt Washing Machine</v>
      </c>
      <c r="AG101" s="2" t="str">
        <f>'All Combined Data'!AG101</f>
        <v>Home Appliance</v>
      </c>
      <c r="AH101" s="2" t="str">
        <f>'All Combined Data'!AH101</f>
        <v>Organic</v>
      </c>
      <c r="AI101" s="2" t="str">
        <f>'All Combined Data'!AI101</f>
        <v>Jhaveri Inc</v>
      </c>
      <c r="AJ101" s="2">
        <f>'All Combined Data'!AJ101</f>
        <v>92731</v>
      </c>
      <c r="AK101" s="2">
        <f>'All Combined Data'!AK101</f>
        <v>12</v>
      </c>
      <c r="AL101" s="2">
        <f>'All Combined Data'!AL101</f>
        <v>512</v>
      </c>
      <c r="AM101" s="2">
        <f>'All Combined Data'!AM101</f>
        <v>24</v>
      </c>
      <c r="AN101" s="2" t="str">
        <f>'All Combined Data'!AN101</f>
        <v>India</v>
      </c>
      <c r="AO101" s="2" t="str">
        <f>'All Combined Data'!AO101</f>
        <v>No</v>
      </c>
      <c r="AP101" s="2">
        <f>'All Combined Data'!AP101</f>
        <v>4.7</v>
      </c>
      <c r="AQ101" s="2">
        <f>'All Combined Data'!AQ101</f>
        <v>45644</v>
      </c>
      <c r="AR101" s="2" t="str">
        <f>'All Combined Data'!AR101</f>
        <v>Yes</v>
      </c>
      <c r="AS101" s="2">
        <f>'All Combined Data'!AS101</f>
        <v>8148</v>
      </c>
      <c r="AT101" s="2">
        <f>'All Combined Data'!AT101</f>
        <v>121</v>
      </c>
      <c r="AU101" s="2">
        <f>'All Combined Data'!AU101</f>
        <v>121</v>
      </c>
      <c r="AV101" s="2" t="str">
        <f>'All Combined Data'!AV101</f>
        <v/>
      </c>
      <c r="AW101" s="2" t="str">
        <f>'All Combined Data'!AW101</f>
        <v/>
      </c>
      <c r="AX101" s="2" t="str">
        <f>'All Combined Data'!AX101</f>
        <v/>
      </c>
      <c r="AY101" s="2" t="str">
        <f>'All Combined Data'!AY101</f>
        <v/>
      </c>
      <c r="AZ101" s="2" t="str">
        <f>'All Combined Data'!AZ101</f>
        <v/>
      </c>
      <c r="BA101" s="2" t="str">
        <f>'All Combined Data'!BA101</f>
        <v/>
      </c>
      <c r="BB101" s="2" t="str">
        <f>'All Combined Data'!BB101</f>
        <v/>
      </c>
      <c r="BC101" s="2" t="str">
        <f>'All Combined Data'!BC101</f>
        <v/>
      </c>
      <c r="BD101" s="2" t="str">
        <f>'All Combined Data'!BD101</f>
        <v/>
      </c>
      <c r="BE101" s="2" t="str">
        <f>'All Combined Data'!BE101</f>
        <v/>
      </c>
      <c r="BF101" s="2" t="str">
        <f>'All Combined Data'!BF101</f>
        <v/>
      </c>
      <c r="BG101" s="2" t="str">
        <f>'All Combined Data'!BG101</f>
        <v/>
      </c>
      <c r="BH101" s="2" t="str">
        <f>'All Combined Data'!BH101</f>
        <v/>
      </c>
      <c r="BI101" s="2" t="str">
        <f>'All Combined Data'!BI101</f>
        <v/>
      </c>
      <c r="BJ101" s="2" t="str">
        <f>'All Combined Data'!BJ101</f>
        <v/>
      </c>
      <c r="BK101" s="2">
        <f>Combined_data[[#This Row],[Quantity]]*Combined_data[[#This Row],[UnitPrice]]</f>
        <v>463655</v>
      </c>
      <c r="BL101" s="2">
        <f>Combined_data[[#This Row],[TotalAmount]]*(100-Combined_data[[#This Row],[DiscountApplied]])/100</f>
        <v>81603.28</v>
      </c>
      <c r="BM101" s="2">
        <f>Combined_data[[#This Row],[Revenue]]-Combined_data[[#This Row],[Final Amount]]</f>
        <v>382051.72</v>
      </c>
    </row>
  </sheetData>
  <phoneticPr fontId="18" type="noConversion"/>
  <pageMargins left="0.7" right="0.7" top="0.75" bottom="0.75" header="0.3" footer="0.3"/>
  <ignoredErrors>
    <ignoredError sqref="E2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8C1-94B8-42B0-99B7-6960568D4E22}">
  <sheetPr>
    <tabColor rgb="FFFF0000"/>
  </sheetPr>
  <dimension ref="A1:E66"/>
  <sheetViews>
    <sheetView topLeftCell="A55" workbookViewId="0">
      <selection activeCell="E64" sqref="E64"/>
    </sheetView>
  </sheetViews>
  <sheetFormatPr defaultRowHeight="14.4" x14ac:dyDescent="0.3"/>
  <cols>
    <col min="2" max="2" width="19.33203125" bestFit="1" customWidth="1"/>
    <col min="3" max="3" width="11.109375" bestFit="1" customWidth="1"/>
  </cols>
  <sheetData>
    <row r="1" spans="1:5" x14ac:dyDescent="0.3">
      <c r="A1" t="s">
        <v>254</v>
      </c>
      <c r="B1" t="s">
        <v>1216</v>
      </c>
      <c r="C1" t="s">
        <v>1214</v>
      </c>
      <c r="D1" t="s">
        <v>1215</v>
      </c>
      <c r="E1" t="s">
        <v>1217</v>
      </c>
    </row>
    <row r="2" spans="1:5" x14ac:dyDescent="0.3">
      <c r="A2" cm="1">
        <f t="array" ref="A2:A66">_xlfn.SEQUENCE(COUNTA(B:B)-1,1,1,1)</f>
        <v>1</v>
      </c>
      <c r="B2" t="str" cm="1">
        <f t="array" ref="B2:B66">TRANSPOSE(Combined_data[#Headers])</f>
        <v>OrderID</v>
      </c>
      <c r="C2">
        <v>0</v>
      </c>
      <c r="D2">
        <v>100</v>
      </c>
      <c r="E2" s="10">
        <f>C2/D2</f>
        <v>0</v>
      </c>
    </row>
    <row r="3" spans="1:5" x14ac:dyDescent="0.3">
      <c r="A3">
        <v>2</v>
      </c>
      <c r="B3" t="str">
        <v>CustomerID</v>
      </c>
      <c r="C3">
        <v>0</v>
      </c>
      <c r="D3">
        <v>100</v>
      </c>
      <c r="E3" s="10">
        <f t="shared" ref="E3:E64" si="0">C3/D3</f>
        <v>0</v>
      </c>
    </row>
    <row r="4" spans="1:5" x14ac:dyDescent="0.3">
      <c r="A4">
        <v>3</v>
      </c>
      <c r="B4" t="str">
        <v>ProductID</v>
      </c>
      <c r="C4">
        <v>0</v>
      </c>
      <c r="D4">
        <v>100</v>
      </c>
      <c r="E4" s="10">
        <f t="shared" si="0"/>
        <v>0</v>
      </c>
    </row>
    <row r="5" spans="1:5" x14ac:dyDescent="0.3">
      <c r="A5">
        <v>4</v>
      </c>
      <c r="B5" t="str">
        <v>OrderDate</v>
      </c>
      <c r="C5">
        <v>0</v>
      </c>
      <c r="D5">
        <v>100</v>
      </c>
      <c r="E5" s="10">
        <f t="shared" si="0"/>
        <v>0</v>
      </c>
    </row>
    <row r="6" spans="1:5" x14ac:dyDescent="0.3">
      <c r="A6">
        <v>5</v>
      </c>
      <c r="B6" t="str">
        <v>Quantity</v>
      </c>
      <c r="C6">
        <v>0</v>
      </c>
      <c r="D6">
        <v>100</v>
      </c>
      <c r="E6" s="10">
        <f t="shared" si="0"/>
        <v>0</v>
      </c>
    </row>
    <row r="7" spans="1:5" x14ac:dyDescent="0.3">
      <c r="A7">
        <v>6</v>
      </c>
      <c r="B7" t="str">
        <v>UnitPrice</v>
      </c>
      <c r="C7">
        <v>0</v>
      </c>
      <c r="D7">
        <v>100</v>
      </c>
      <c r="E7" s="10">
        <f t="shared" si="0"/>
        <v>0</v>
      </c>
    </row>
    <row r="8" spans="1:5" x14ac:dyDescent="0.3">
      <c r="A8">
        <v>7</v>
      </c>
      <c r="B8" t="str">
        <v>TotalAmount</v>
      </c>
      <c r="C8">
        <v>0</v>
      </c>
      <c r="D8">
        <v>100</v>
      </c>
      <c r="E8" s="10">
        <f t="shared" si="0"/>
        <v>0</v>
      </c>
    </row>
    <row r="9" spans="1:5" x14ac:dyDescent="0.3">
      <c r="A9">
        <v>8</v>
      </c>
      <c r="B9" t="str">
        <v>DiscountApplied</v>
      </c>
      <c r="C9">
        <v>0</v>
      </c>
      <c r="D9">
        <v>100</v>
      </c>
      <c r="E9" s="10">
        <f t="shared" si="0"/>
        <v>0</v>
      </c>
    </row>
    <row r="10" spans="1:5" x14ac:dyDescent="0.3">
      <c r="A10">
        <v>9</v>
      </c>
      <c r="B10" t="str">
        <v>PaymentMode</v>
      </c>
      <c r="C10">
        <v>0</v>
      </c>
      <c r="D10">
        <v>100</v>
      </c>
      <c r="E10" s="10">
        <f t="shared" si="0"/>
        <v>0</v>
      </c>
    </row>
    <row r="11" spans="1:5" x14ac:dyDescent="0.3">
      <c r="A11">
        <v>10</v>
      </c>
      <c r="B11" t="str">
        <v>OrderStatus</v>
      </c>
      <c r="C11">
        <v>0</v>
      </c>
      <c r="D11">
        <v>100</v>
      </c>
      <c r="E11" s="10">
        <f t="shared" si="0"/>
        <v>0</v>
      </c>
    </row>
    <row r="12" spans="1:5" x14ac:dyDescent="0.3">
      <c r="A12">
        <v>11</v>
      </c>
      <c r="B12" t="str">
        <v>DeliveryDate</v>
      </c>
      <c r="C12">
        <v>0</v>
      </c>
      <c r="D12">
        <v>100</v>
      </c>
      <c r="E12" s="10">
        <f t="shared" si="0"/>
        <v>0</v>
      </c>
    </row>
    <row r="13" spans="1:5" x14ac:dyDescent="0.3">
      <c r="A13">
        <v>12</v>
      </c>
      <c r="B13" t="str">
        <v>IsGift</v>
      </c>
      <c r="C13">
        <v>0</v>
      </c>
      <c r="D13">
        <v>100</v>
      </c>
      <c r="E13" s="10">
        <f t="shared" si="0"/>
        <v>0</v>
      </c>
    </row>
    <row r="14" spans="1:5" x14ac:dyDescent="0.3">
      <c r="A14">
        <v>13</v>
      </c>
      <c r="B14" t="str">
        <v>ShippingCharges</v>
      </c>
      <c r="C14">
        <v>0</v>
      </c>
      <c r="D14">
        <v>100</v>
      </c>
      <c r="E14" s="10">
        <f t="shared" si="0"/>
        <v>0</v>
      </c>
    </row>
    <row r="15" spans="1:5" x14ac:dyDescent="0.3">
      <c r="A15">
        <v>14</v>
      </c>
      <c r="B15" t="str">
        <v>CouponUsed</v>
      </c>
      <c r="C15">
        <v>0</v>
      </c>
      <c r="D15">
        <v>100</v>
      </c>
      <c r="E15" s="10">
        <f t="shared" si="0"/>
        <v>0</v>
      </c>
    </row>
    <row r="16" spans="1:5" x14ac:dyDescent="0.3">
      <c r="A16">
        <v>15</v>
      </c>
      <c r="B16" t="str">
        <v>ReviewGiven</v>
      </c>
      <c r="C16">
        <v>0</v>
      </c>
      <c r="D16">
        <v>100</v>
      </c>
      <c r="E16" s="10">
        <f t="shared" si="0"/>
        <v>0</v>
      </c>
    </row>
    <row r="17" spans="1:5" x14ac:dyDescent="0.3">
      <c r="A17">
        <v>16</v>
      </c>
      <c r="B17" t="str">
        <v>CustomerID2</v>
      </c>
      <c r="C17">
        <v>0</v>
      </c>
      <c r="D17">
        <v>100</v>
      </c>
      <c r="E17" s="10">
        <f t="shared" si="0"/>
        <v>0</v>
      </c>
    </row>
    <row r="18" spans="1:5" x14ac:dyDescent="0.3">
      <c r="A18">
        <v>17</v>
      </c>
      <c r="B18" t="str">
        <v>CustomerName</v>
      </c>
      <c r="C18">
        <v>0</v>
      </c>
      <c r="D18">
        <v>100</v>
      </c>
      <c r="E18" s="10">
        <f t="shared" si="0"/>
        <v>0</v>
      </c>
    </row>
    <row r="19" spans="1:5" x14ac:dyDescent="0.3">
      <c r="A19">
        <v>18</v>
      </c>
      <c r="B19" t="str">
        <v>Email</v>
      </c>
      <c r="C19">
        <v>0</v>
      </c>
      <c r="D19">
        <v>100</v>
      </c>
      <c r="E19" s="10">
        <f t="shared" si="0"/>
        <v>0</v>
      </c>
    </row>
    <row r="20" spans="1:5" x14ac:dyDescent="0.3">
      <c r="A20">
        <v>19</v>
      </c>
      <c r="B20" t="str">
        <v>Phone</v>
      </c>
      <c r="C20">
        <v>0</v>
      </c>
      <c r="D20">
        <v>100</v>
      </c>
      <c r="E20" s="10">
        <f t="shared" si="0"/>
        <v>0</v>
      </c>
    </row>
    <row r="21" spans="1:5" x14ac:dyDescent="0.3">
      <c r="A21">
        <v>20</v>
      </c>
      <c r="B21" t="str">
        <v>City</v>
      </c>
      <c r="C21">
        <v>0</v>
      </c>
      <c r="D21">
        <v>100</v>
      </c>
      <c r="E21" s="10">
        <f t="shared" si="0"/>
        <v>0</v>
      </c>
    </row>
    <row r="22" spans="1:5" x14ac:dyDescent="0.3">
      <c r="A22">
        <v>21</v>
      </c>
      <c r="B22" t="str">
        <v>State</v>
      </c>
      <c r="C22">
        <v>0</v>
      </c>
      <c r="D22">
        <v>100</v>
      </c>
      <c r="E22" s="10">
        <f t="shared" si="0"/>
        <v>0</v>
      </c>
    </row>
    <row r="23" spans="1:5" x14ac:dyDescent="0.3">
      <c r="A23">
        <v>22</v>
      </c>
      <c r="B23" t="str">
        <v>Pincode</v>
      </c>
      <c r="C23">
        <v>0</v>
      </c>
      <c r="D23">
        <v>100</v>
      </c>
      <c r="E23" s="10">
        <f t="shared" si="0"/>
        <v>0</v>
      </c>
    </row>
    <row r="24" spans="1:5" x14ac:dyDescent="0.3">
      <c r="A24">
        <v>23</v>
      </c>
      <c r="B24" t="str">
        <v>Gender</v>
      </c>
      <c r="C24">
        <v>0</v>
      </c>
      <c r="D24">
        <v>100</v>
      </c>
      <c r="E24" s="10">
        <f t="shared" si="0"/>
        <v>0</v>
      </c>
    </row>
    <row r="25" spans="1:5" x14ac:dyDescent="0.3">
      <c r="A25">
        <v>24</v>
      </c>
      <c r="B25" t="str">
        <v>DateOfBirth</v>
      </c>
      <c r="C25">
        <v>0</v>
      </c>
      <c r="D25">
        <v>100</v>
      </c>
      <c r="E25" s="10">
        <f t="shared" si="0"/>
        <v>0</v>
      </c>
    </row>
    <row r="26" spans="1:5" x14ac:dyDescent="0.3">
      <c r="A26">
        <v>25</v>
      </c>
      <c r="B26" t="str">
        <v>CustomerSince</v>
      </c>
      <c r="C26">
        <v>0</v>
      </c>
      <c r="D26">
        <v>100</v>
      </c>
      <c r="E26" s="10">
        <f t="shared" si="0"/>
        <v>0</v>
      </c>
    </row>
    <row r="27" spans="1:5" x14ac:dyDescent="0.3">
      <c r="A27">
        <v>26</v>
      </c>
      <c r="B27" t="str">
        <v>PreferredCategory</v>
      </c>
      <c r="C27">
        <v>0</v>
      </c>
      <c r="D27">
        <v>100</v>
      </c>
      <c r="E27" s="10">
        <f t="shared" si="0"/>
        <v>0</v>
      </c>
    </row>
    <row r="28" spans="1:5" x14ac:dyDescent="0.3">
      <c r="A28">
        <v>27</v>
      </c>
      <c r="B28" t="str">
        <v>LoyaltyPoints</v>
      </c>
      <c r="C28">
        <v>0</v>
      </c>
      <c r="D28">
        <v>100</v>
      </c>
      <c r="E28" s="10">
        <f t="shared" si="0"/>
        <v>0</v>
      </c>
    </row>
    <row r="29" spans="1:5" x14ac:dyDescent="0.3">
      <c r="A29">
        <v>28</v>
      </c>
      <c r="B29" t="str">
        <v>MaritalStatus</v>
      </c>
      <c r="C29">
        <v>0</v>
      </c>
      <c r="D29">
        <v>100</v>
      </c>
      <c r="E29" s="10">
        <f t="shared" si="0"/>
        <v>0</v>
      </c>
    </row>
    <row r="30" spans="1:5" x14ac:dyDescent="0.3">
      <c r="A30">
        <v>29</v>
      </c>
      <c r="B30" t="str">
        <v>Occupation</v>
      </c>
      <c r="C30">
        <v>0</v>
      </c>
      <c r="D30">
        <v>100</v>
      </c>
      <c r="E30" s="10">
        <f t="shared" si="0"/>
        <v>0</v>
      </c>
    </row>
    <row r="31" spans="1:5" x14ac:dyDescent="0.3">
      <c r="A31">
        <v>30</v>
      </c>
      <c r="B31" t="str">
        <v>AnnualIncome</v>
      </c>
      <c r="C31">
        <v>0</v>
      </c>
      <c r="D31">
        <v>100</v>
      </c>
      <c r="E31" s="10">
        <f t="shared" si="0"/>
        <v>0</v>
      </c>
    </row>
    <row r="32" spans="1:5" x14ac:dyDescent="0.3">
      <c r="A32">
        <v>31</v>
      </c>
      <c r="B32" t="str">
        <v>ProductID3</v>
      </c>
      <c r="C32">
        <v>0</v>
      </c>
      <c r="D32">
        <v>100</v>
      </c>
      <c r="E32" s="10">
        <f t="shared" si="0"/>
        <v>0</v>
      </c>
    </row>
    <row r="33" spans="1:5" x14ac:dyDescent="0.3">
      <c r="A33">
        <v>32</v>
      </c>
      <c r="B33" t="str">
        <v>ProductName</v>
      </c>
      <c r="C33">
        <v>0</v>
      </c>
      <c r="D33">
        <v>100</v>
      </c>
      <c r="E33" s="10">
        <f t="shared" si="0"/>
        <v>0</v>
      </c>
    </row>
    <row r="34" spans="1:5" x14ac:dyDescent="0.3">
      <c r="A34">
        <v>33</v>
      </c>
      <c r="B34" t="str">
        <v>Category</v>
      </c>
      <c r="C34">
        <v>0</v>
      </c>
      <c r="D34">
        <v>100</v>
      </c>
      <c r="E34" s="10">
        <f t="shared" si="0"/>
        <v>0</v>
      </c>
    </row>
    <row r="35" spans="1:5" x14ac:dyDescent="0.3">
      <c r="A35">
        <v>34</v>
      </c>
      <c r="B35" t="str">
        <v>SubCategory</v>
      </c>
      <c r="C35">
        <v>0</v>
      </c>
      <c r="D35">
        <v>100</v>
      </c>
      <c r="E35" s="10">
        <f t="shared" si="0"/>
        <v>0</v>
      </c>
    </row>
    <row r="36" spans="1:5" x14ac:dyDescent="0.3">
      <c r="A36">
        <v>35</v>
      </c>
      <c r="B36" t="str">
        <v>Brand</v>
      </c>
      <c r="C36">
        <v>0</v>
      </c>
      <c r="D36">
        <v>100</v>
      </c>
      <c r="E36" s="10">
        <f t="shared" si="0"/>
        <v>0</v>
      </c>
    </row>
    <row r="37" spans="1:5" x14ac:dyDescent="0.3">
      <c r="A37">
        <v>36</v>
      </c>
      <c r="B37" t="str">
        <v>Price</v>
      </c>
      <c r="C37">
        <v>0</v>
      </c>
      <c r="D37">
        <v>100</v>
      </c>
      <c r="E37" s="10">
        <f t="shared" si="0"/>
        <v>0</v>
      </c>
    </row>
    <row r="38" spans="1:5" x14ac:dyDescent="0.3">
      <c r="A38">
        <v>37</v>
      </c>
      <c r="B38" t="str">
        <v>Discount</v>
      </c>
      <c r="C38">
        <v>0</v>
      </c>
      <c r="D38">
        <v>100</v>
      </c>
      <c r="E38" s="10">
        <f t="shared" si="0"/>
        <v>0</v>
      </c>
    </row>
    <row r="39" spans="1:5" x14ac:dyDescent="0.3">
      <c r="A39">
        <v>38</v>
      </c>
      <c r="B39" t="str">
        <v>StockQty</v>
      </c>
      <c r="C39">
        <v>0</v>
      </c>
      <c r="D39">
        <v>100</v>
      </c>
      <c r="E39" s="10">
        <f t="shared" si="0"/>
        <v>0</v>
      </c>
    </row>
    <row r="40" spans="1:5" x14ac:dyDescent="0.3">
      <c r="A40">
        <v>39</v>
      </c>
      <c r="B40" t="str">
        <v>WarrantyMonths</v>
      </c>
      <c r="C40">
        <v>0</v>
      </c>
      <c r="D40">
        <v>100</v>
      </c>
      <c r="E40" s="10">
        <f t="shared" si="0"/>
        <v>0</v>
      </c>
    </row>
    <row r="41" spans="1:5" x14ac:dyDescent="0.3">
      <c r="A41">
        <v>40</v>
      </c>
      <c r="B41" t="str">
        <v>MadeIn</v>
      </c>
      <c r="C41">
        <v>0</v>
      </c>
      <c r="D41">
        <v>100</v>
      </c>
      <c r="E41" s="10">
        <f t="shared" si="0"/>
        <v>0</v>
      </c>
    </row>
    <row r="42" spans="1:5" x14ac:dyDescent="0.3">
      <c r="A42">
        <v>41</v>
      </c>
      <c r="B42" t="str">
        <v>IsAvailable</v>
      </c>
      <c r="C42">
        <v>0</v>
      </c>
      <c r="D42">
        <v>100</v>
      </c>
      <c r="E42" s="10">
        <f t="shared" si="0"/>
        <v>0</v>
      </c>
    </row>
    <row r="43" spans="1:5" x14ac:dyDescent="0.3">
      <c r="A43">
        <v>42</v>
      </c>
      <c r="B43" t="str">
        <v>Rating</v>
      </c>
      <c r="C43">
        <v>0</v>
      </c>
      <c r="D43">
        <v>100</v>
      </c>
      <c r="E43" s="10">
        <f t="shared" si="0"/>
        <v>0</v>
      </c>
    </row>
    <row r="44" spans="1:5" x14ac:dyDescent="0.3">
      <c r="A44">
        <v>43</v>
      </c>
      <c r="B44" t="str">
        <v>LaunchDate</v>
      </c>
      <c r="C44">
        <v>0</v>
      </c>
      <c r="D44">
        <v>100</v>
      </c>
      <c r="E44" s="10">
        <f t="shared" si="0"/>
        <v>0</v>
      </c>
    </row>
    <row r="45" spans="1:5" x14ac:dyDescent="0.3">
      <c r="A45">
        <v>44</v>
      </c>
      <c r="B45" t="str">
        <v>Returnable</v>
      </c>
      <c r="C45">
        <v>0</v>
      </c>
      <c r="D45">
        <v>100</v>
      </c>
      <c r="E45" s="10">
        <f t="shared" si="0"/>
        <v>0</v>
      </c>
    </row>
    <row r="46" spans="1:5" x14ac:dyDescent="0.3">
      <c r="A46">
        <v>45</v>
      </c>
      <c r="B46" t="str">
        <v>HSNCode</v>
      </c>
      <c r="C46">
        <v>0</v>
      </c>
      <c r="D46">
        <v>100</v>
      </c>
      <c r="E46" s="10">
        <f t="shared" si="0"/>
        <v>0</v>
      </c>
    </row>
    <row r="47" spans="1:5" x14ac:dyDescent="0.3">
      <c r="A47">
        <v>46</v>
      </c>
      <c r="B47" t="str">
        <v>Store Id</v>
      </c>
      <c r="C47">
        <v>0</v>
      </c>
      <c r="D47">
        <v>100</v>
      </c>
      <c r="E47" s="10">
        <f t="shared" si="0"/>
        <v>0</v>
      </c>
    </row>
    <row r="48" spans="1:5" x14ac:dyDescent="0.3">
      <c r="A48">
        <v>47</v>
      </c>
      <c r="B48" t="str">
        <v>New Store Id</v>
      </c>
      <c r="C48">
        <v>0</v>
      </c>
      <c r="D48">
        <v>100</v>
      </c>
      <c r="E48" s="10">
        <f t="shared" si="0"/>
        <v>0</v>
      </c>
    </row>
    <row r="49" spans="1:5" x14ac:dyDescent="0.3">
      <c r="A49">
        <v>48</v>
      </c>
      <c r="B49" t="str">
        <v>Store ID4</v>
      </c>
      <c r="C49">
        <v>45</v>
      </c>
      <c r="D49">
        <v>100</v>
      </c>
      <c r="E49" s="10">
        <f t="shared" si="0"/>
        <v>0.45</v>
      </c>
    </row>
    <row r="50" spans="1:5" x14ac:dyDescent="0.3">
      <c r="A50">
        <v>49</v>
      </c>
      <c r="B50" t="str">
        <v>StoreName</v>
      </c>
      <c r="C50">
        <v>45</v>
      </c>
      <c r="D50">
        <v>100</v>
      </c>
      <c r="E50" s="10">
        <f t="shared" si="0"/>
        <v>0.45</v>
      </c>
    </row>
    <row r="51" spans="1:5" x14ac:dyDescent="0.3">
      <c r="A51">
        <v>50</v>
      </c>
      <c r="B51" t="str">
        <v>City5</v>
      </c>
      <c r="C51">
        <v>45</v>
      </c>
      <c r="D51">
        <v>100</v>
      </c>
      <c r="E51" s="10">
        <f t="shared" si="0"/>
        <v>0.45</v>
      </c>
    </row>
    <row r="52" spans="1:5" x14ac:dyDescent="0.3">
      <c r="A52">
        <v>51</v>
      </c>
      <c r="B52" t="str">
        <v>State6</v>
      </c>
      <c r="C52">
        <v>45</v>
      </c>
      <c r="D52">
        <v>100</v>
      </c>
      <c r="E52" s="10">
        <f t="shared" si="0"/>
        <v>0.45</v>
      </c>
    </row>
    <row r="53" spans="1:5" x14ac:dyDescent="0.3">
      <c r="A53">
        <v>52</v>
      </c>
      <c r="B53" t="str">
        <v>Pincode7</v>
      </c>
      <c r="C53">
        <v>45</v>
      </c>
      <c r="D53">
        <v>100</v>
      </c>
      <c r="E53" s="10">
        <f t="shared" si="0"/>
        <v>0.45</v>
      </c>
    </row>
    <row r="54" spans="1:5" x14ac:dyDescent="0.3">
      <c r="A54">
        <v>53</v>
      </c>
      <c r="B54" t="str">
        <v>Manager</v>
      </c>
      <c r="C54">
        <v>45</v>
      </c>
      <c r="D54">
        <v>100</v>
      </c>
      <c r="E54" s="10">
        <f t="shared" si="0"/>
        <v>0.45</v>
      </c>
    </row>
    <row r="55" spans="1:5" x14ac:dyDescent="0.3">
      <c r="A55">
        <v>54</v>
      </c>
      <c r="B55" t="str">
        <v>EstablishedYear</v>
      </c>
      <c r="C55">
        <v>45</v>
      </c>
      <c r="D55">
        <v>100</v>
      </c>
      <c r="E55" s="10">
        <f t="shared" si="0"/>
        <v>0.45</v>
      </c>
    </row>
    <row r="56" spans="1:5" x14ac:dyDescent="0.3">
      <c r="A56">
        <v>55</v>
      </c>
      <c r="B56" t="str">
        <v>Employees</v>
      </c>
      <c r="C56">
        <v>45</v>
      </c>
      <c r="D56">
        <v>100</v>
      </c>
      <c r="E56" s="10">
        <f t="shared" si="0"/>
        <v>0.45</v>
      </c>
    </row>
    <row r="57" spans="1:5" x14ac:dyDescent="0.3">
      <c r="A57">
        <v>56</v>
      </c>
      <c r="B57" t="str">
        <v>MonthlyFootfall</v>
      </c>
      <c r="C57">
        <v>45</v>
      </c>
      <c r="D57">
        <v>100</v>
      </c>
      <c r="E57" s="10">
        <f t="shared" si="0"/>
        <v>0.45</v>
      </c>
    </row>
    <row r="58" spans="1:5" x14ac:dyDescent="0.3">
      <c r="A58">
        <v>57</v>
      </c>
      <c r="B58" t="str">
        <v>StoreRating</v>
      </c>
      <c r="C58">
        <v>45</v>
      </c>
      <c r="D58">
        <v>100</v>
      </c>
      <c r="E58" s="10">
        <f t="shared" si="0"/>
        <v>0.45</v>
      </c>
    </row>
    <row r="59" spans="1:5" x14ac:dyDescent="0.3">
      <c r="A59">
        <v>58</v>
      </c>
      <c r="B59" t="str">
        <v>OnlineEnabled</v>
      </c>
      <c r="C59">
        <v>45</v>
      </c>
      <c r="D59">
        <v>100</v>
      </c>
      <c r="E59" s="10">
        <f t="shared" si="0"/>
        <v>0.45</v>
      </c>
    </row>
    <row r="60" spans="1:5" x14ac:dyDescent="0.3">
      <c r="A60">
        <v>59</v>
      </c>
      <c r="B60" t="str">
        <v>AreaSqFt</v>
      </c>
      <c r="C60">
        <v>45</v>
      </c>
      <c r="D60">
        <v>100</v>
      </c>
      <c r="E60" s="10">
        <f t="shared" si="0"/>
        <v>0.45</v>
      </c>
    </row>
    <row r="61" spans="1:5" x14ac:dyDescent="0.3">
      <c r="A61">
        <v>60</v>
      </c>
      <c r="B61" t="str">
        <v>StoreType</v>
      </c>
      <c r="C61">
        <v>45</v>
      </c>
      <c r="D61">
        <v>100</v>
      </c>
      <c r="E61" s="10">
        <f t="shared" si="0"/>
        <v>0.45</v>
      </c>
    </row>
    <row r="62" spans="1:5" x14ac:dyDescent="0.3">
      <c r="A62">
        <v>61</v>
      </c>
      <c r="B62" t="str">
        <v>ContactNumber</v>
      </c>
      <c r="C62">
        <v>45</v>
      </c>
      <c r="D62">
        <v>100</v>
      </c>
      <c r="E62" s="10">
        <f t="shared" si="0"/>
        <v>0.45</v>
      </c>
    </row>
    <row r="63" spans="1:5" x14ac:dyDescent="0.3">
      <c r="A63">
        <v>62</v>
      </c>
      <c r="B63" t="str">
        <v>Email8</v>
      </c>
      <c r="C63">
        <v>45</v>
      </c>
      <c r="D63">
        <v>100</v>
      </c>
      <c r="E63" s="10">
        <f t="shared" si="0"/>
        <v>0.45</v>
      </c>
    </row>
    <row r="64" spans="1:5" x14ac:dyDescent="0.3">
      <c r="A64">
        <v>63</v>
      </c>
      <c r="B64" t="str">
        <v>Revenue</v>
      </c>
      <c r="C64">
        <v>0</v>
      </c>
      <c r="D64">
        <v>100</v>
      </c>
      <c r="E64" s="10">
        <f t="shared" si="0"/>
        <v>0</v>
      </c>
    </row>
    <row r="65" spans="1:2" x14ac:dyDescent="0.3">
      <c r="A65">
        <v>64</v>
      </c>
      <c r="B65" t="str">
        <v>Final Amount</v>
      </c>
    </row>
    <row r="66" spans="1:2" x14ac:dyDescent="0.3">
      <c r="A66">
        <v>65</v>
      </c>
      <c r="B66" t="str">
        <v>Profit</v>
      </c>
    </row>
  </sheetData>
  <conditionalFormatting sqref="E2:E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C572-53A3-4D63-B8CE-C8C622F859C1}">
  <sheetPr>
    <tabColor theme="2" tint="-0.499984740745262"/>
  </sheetPr>
  <dimension ref="A2:C19"/>
  <sheetViews>
    <sheetView workbookViewId="0">
      <selection activeCell="B6" sqref="B6"/>
    </sheetView>
  </sheetViews>
  <sheetFormatPr defaultRowHeight="14.4" x14ac:dyDescent="0.3"/>
  <sheetData>
    <row r="2" spans="1:3" x14ac:dyDescent="0.3">
      <c r="A2" s="11"/>
      <c r="B2" s="12"/>
      <c r="C2" s="13"/>
    </row>
    <row r="3" spans="1:3" x14ac:dyDescent="0.3">
      <c r="A3" s="14"/>
      <c r="B3" s="15"/>
      <c r="C3" s="16"/>
    </row>
    <row r="4" spans="1:3" x14ac:dyDescent="0.3">
      <c r="A4" s="14"/>
      <c r="B4" s="15"/>
      <c r="C4" s="16"/>
    </row>
    <row r="5" spans="1:3" x14ac:dyDescent="0.3">
      <c r="A5" s="14"/>
      <c r="B5" s="15"/>
      <c r="C5" s="16"/>
    </row>
    <row r="6" spans="1:3" x14ac:dyDescent="0.3">
      <c r="A6" s="14"/>
      <c r="B6" s="15"/>
      <c r="C6" s="16"/>
    </row>
    <row r="7" spans="1:3" x14ac:dyDescent="0.3">
      <c r="A7" s="14"/>
      <c r="B7" s="15"/>
      <c r="C7" s="16"/>
    </row>
    <row r="8" spans="1:3" x14ac:dyDescent="0.3">
      <c r="A8" s="14"/>
      <c r="B8" s="15"/>
      <c r="C8" s="16"/>
    </row>
    <row r="9" spans="1:3" x14ac:dyDescent="0.3">
      <c r="A9" s="14"/>
      <c r="B9" s="15"/>
      <c r="C9" s="16"/>
    </row>
    <row r="10" spans="1:3" x14ac:dyDescent="0.3">
      <c r="A10" s="14"/>
      <c r="B10" s="15"/>
      <c r="C10" s="16"/>
    </row>
    <row r="11" spans="1:3" x14ac:dyDescent="0.3">
      <c r="A11" s="14"/>
      <c r="B11" s="15"/>
      <c r="C11" s="16"/>
    </row>
    <row r="12" spans="1:3" x14ac:dyDescent="0.3">
      <c r="A12" s="14"/>
      <c r="B12" s="15"/>
      <c r="C12" s="16"/>
    </row>
    <row r="13" spans="1:3" x14ac:dyDescent="0.3">
      <c r="A13" s="14"/>
      <c r="B13" s="15"/>
      <c r="C13" s="16"/>
    </row>
    <row r="14" spans="1:3" x14ac:dyDescent="0.3">
      <c r="A14" s="14"/>
      <c r="B14" s="15"/>
      <c r="C14" s="16"/>
    </row>
    <row r="15" spans="1:3" x14ac:dyDescent="0.3">
      <c r="A15" s="14"/>
      <c r="B15" s="15"/>
      <c r="C15" s="16"/>
    </row>
    <row r="16" spans="1:3" x14ac:dyDescent="0.3">
      <c r="A16" s="14"/>
      <c r="B16" s="15"/>
      <c r="C16" s="16"/>
    </row>
    <row r="17" spans="1:3" x14ac:dyDescent="0.3">
      <c r="A17" s="14"/>
      <c r="B17" s="15"/>
      <c r="C17" s="16"/>
    </row>
    <row r="18" spans="1:3" x14ac:dyDescent="0.3">
      <c r="A18" s="14"/>
      <c r="B18" s="15"/>
      <c r="C18" s="16"/>
    </row>
    <row r="19" spans="1:3" x14ac:dyDescent="0.3">
      <c r="A19" s="17"/>
      <c r="B19" s="18"/>
      <c r="C19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82DF-446C-4651-A7C2-FD176FB00728}">
  <sheetPr>
    <tabColor theme="5" tint="0.39997558519241921"/>
  </sheetPr>
  <dimension ref="A1"/>
  <sheetViews>
    <sheetView showGridLines="0" workbookViewId="0">
      <selection activeCell="H6" sqref="H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5DD0C-FD40-418A-AB4E-D79CC50B8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</vt:lpstr>
      <vt:lpstr>Customers</vt:lpstr>
      <vt:lpstr>Products</vt:lpstr>
      <vt:lpstr>Stores</vt:lpstr>
      <vt:lpstr>All Columns</vt:lpstr>
      <vt:lpstr>All Combined Data</vt:lpstr>
      <vt:lpstr>Final Data</vt:lpstr>
      <vt:lpstr>Null &amp; Stats</vt:lpstr>
      <vt:lpstr>All pivot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Pandeya</dc:creator>
  <cp:lastModifiedBy>Vansh Pandeya</cp:lastModifiedBy>
  <dcterms:created xsi:type="dcterms:W3CDTF">2025-08-29T08:01:25Z</dcterms:created>
  <dcterms:modified xsi:type="dcterms:W3CDTF">2025-08-31T07:33:08Z</dcterms:modified>
</cp:coreProperties>
</file>