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2520002_ms_uit_edu_vn/Documents/Subjects/CS112/Luyện tập/"/>
    </mc:Choice>
  </mc:AlternateContent>
  <xr:revisionPtr revIDLastSave="0" documentId="8_{F73B811F-3C7D-43DF-AC97-6C20E84FD300}" xr6:coauthVersionLast="47" xr6:coauthVersionMax="47" xr10:uidLastSave="{00000000-0000-0000-0000-000000000000}"/>
  <bookViews>
    <workbookView xWindow="-108" yWindow="-108" windowWidth="23256" windowHeight="13176" xr2:uid="{14731752-4C87-4D39-82A4-61C348339346}"/>
  </bookViews>
  <sheets>
    <sheet name="Wecode" sheetId="1" r:id="rId1"/>
    <sheet name="Total" sheetId="2" r:id="rId2"/>
    <sheet name="No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1" i="1" l="1"/>
  <c r="W42" i="1"/>
  <c r="K13" i="2"/>
  <c r="K15" i="2"/>
  <c r="K17" i="2"/>
  <c r="L17" i="2" s="1"/>
  <c r="K19" i="2"/>
  <c r="L19" i="2" s="1"/>
  <c r="K21" i="2"/>
  <c r="K23" i="2"/>
  <c r="K25" i="2"/>
  <c r="K27" i="2"/>
  <c r="L27" i="2" s="1"/>
  <c r="K29" i="2"/>
  <c r="L29" i="2" s="1"/>
  <c r="K31" i="2"/>
  <c r="L31" i="2" s="1"/>
  <c r="K33" i="2"/>
  <c r="K35" i="2"/>
  <c r="K37" i="2"/>
  <c r="K11" i="2"/>
  <c r="L11" i="2" s="1"/>
  <c r="L13" i="2"/>
  <c r="L15" i="2"/>
  <c r="L21" i="2"/>
  <c r="L23" i="2"/>
  <c r="L25" i="2"/>
  <c r="L33" i="2"/>
  <c r="L35" i="2"/>
  <c r="L37" i="2"/>
  <c r="K39" i="2"/>
  <c r="L39" i="2" s="1"/>
  <c r="X16" i="1"/>
  <c r="X18" i="1"/>
  <c r="X20" i="1"/>
  <c r="X21" i="1"/>
  <c r="X23" i="1"/>
  <c r="X24" i="1"/>
  <c r="X25" i="1"/>
  <c r="X27" i="1"/>
  <c r="X29" i="1"/>
  <c r="X30" i="1"/>
  <c r="X32" i="1"/>
  <c r="X34" i="1"/>
  <c r="X39" i="1"/>
  <c r="X40" i="1"/>
  <c r="X41" i="1"/>
  <c r="X14" i="1"/>
  <c r="S16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14" i="1"/>
  <c r="O15" i="1"/>
  <c r="O16" i="1"/>
  <c r="O17" i="1"/>
  <c r="O18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X37" i="1" s="1"/>
  <c r="O38" i="1"/>
  <c r="O39" i="1"/>
  <c r="O40" i="1"/>
  <c r="O41" i="1"/>
  <c r="O42" i="1"/>
  <c r="O14" i="1"/>
  <c r="K16" i="1"/>
  <c r="K18" i="1"/>
  <c r="K21" i="1"/>
  <c r="K23" i="1"/>
  <c r="K24" i="1"/>
  <c r="K25" i="1"/>
  <c r="K27" i="1"/>
  <c r="K28" i="1"/>
  <c r="K29" i="1"/>
  <c r="K30" i="1"/>
  <c r="K36" i="1"/>
  <c r="K37" i="1"/>
  <c r="K38" i="1"/>
  <c r="K39" i="1"/>
  <c r="K40" i="1"/>
  <c r="K41" i="1"/>
  <c r="K42" i="1"/>
  <c r="X42" i="1" s="1"/>
  <c r="Y42" i="1" s="1"/>
  <c r="K14" i="1"/>
  <c r="G14" i="1"/>
  <c r="G16" i="1"/>
  <c r="G18" i="1"/>
  <c r="G20" i="1"/>
  <c r="G23" i="1"/>
  <c r="G24" i="1"/>
  <c r="G27" i="1"/>
  <c r="G28" i="1"/>
  <c r="G29" i="1"/>
  <c r="G30" i="1"/>
  <c r="G32" i="1"/>
  <c r="G34" i="1"/>
  <c r="G37" i="1"/>
  <c r="G39" i="1"/>
  <c r="G40" i="1"/>
  <c r="G41" i="1"/>
  <c r="G42" i="1"/>
  <c r="W16" i="1"/>
  <c r="W18" i="1"/>
  <c r="W21" i="1"/>
  <c r="W22" i="1"/>
  <c r="W23" i="1"/>
  <c r="W24" i="1"/>
  <c r="W25" i="1"/>
  <c r="W26" i="1"/>
  <c r="W27" i="1"/>
  <c r="W28" i="1"/>
  <c r="X28" i="1" s="1"/>
  <c r="W29" i="1"/>
  <c r="W30" i="1"/>
  <c r="W31" i="1"/>
  <c r="W32" i="1"/>
  <c r="W33" i="1"/>
  <c r="W34" i="1"/>
  <c r="W35" i="1"/>
  <c r="W36" i="1"/>
  <c r="W37" i="1"/>
  <c r="W38" i="1"/>
  <c r="W39" i="1"/>
  <c r="W40" i="1"/>
  <c r="W14" i="1"/>
  <c r="E13" i="2"/>
  <c r="E11" i="2"/>
  <c r="E15" i="2"/>
  <c r="E17" i="2"/>
  <c r="E19" i="2"/>
  <c r="E21" i="2"/>
  <c r="E23" i="2"/>
  <c r="E25" i="2"/>
  <c r="E27" i="2"/>
  <c r="E29" i="2"/>
  <c r="E31" i="2"/>
  <c r="E33" i="2"/>
  <c r="E35" i="2"/>
  <c r="E37" i="2"/>
  <c r="X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tc={3E509934-B473-4E7D-B6B2-8AC2B510FB3E}</author>
    <author>tc={ADF568E3-27C4-4B2D-8953-8B10DE75A9DB}</author>
    <author>tc={2DDD95D6-D5EC-4B32-9A5A-E08829133250}</author>
    <author>tc={F187DD41-E794-4A0A-B8A8-B0EE3CA83E23}</author>
    <author>tc={4958358A-A6BF-479D-AD89-46A13A60E506}</author>
    <author>tc={96CD356E-95F2-4501-879E-41EFB685A425}</author>
    <author>tc={9B2F127F-8F3C-4A71-9C55-223BE89D9E48}</author>
    <author>tc={3E12A4DD-C0C0-41DB-835E-986EA23A5472}</author>
    <author>tc={A12F0D56-66D2-40AD-AA4C-BF76659AFA9C}</author>
    <author>tc={5BDB8355-80AC-4BB2-BB56-401CF9AB5F37}</author>
    <author>tc={2255AEFA-CD9B-4B17-B409-8BA7E449C00E}</author>
    <author>tc={43FFB42A-8D91-4E0C-BF4F-FFE981DF6232}</author>
  </authors>
  <commentList>
    <comment ref="U18" authorId="0" shapeId="0" xr:uid="{3E509934-B473-4E7D-B6B2-8AC2B510FB3E}">
      <text>
        <t>[Threaded comment]
Your version of Excel allows you to read this threaded comment; however, any edits to it will get removed if the file is opened in a newer version of Excel. Learn more: https://go.microsoft.com/fwlink/?linkid=870924
Comment:
    Bài làm trùng với nhóm chủ trì</t>
      </text>
    </comment>
    <comment ref="I24" authorId="1" shapeId="0" xr:uid="{ADF568E3-27C4-4B2D-8953-8B10DE75A9DB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bài 5
Reply:
    cân nhắc chia 3 trường hợp thêm đầu, giữa, cuối nhóm đề xuấ</t>
      </text>
    </comment>
    <comment ref="U24" authorId="2" shapeId="0" xr:uid="{2DDD95D6-D5EC-4B32-9A5A-E08829133250}">
      <text>
        <t>[Threaded comment]
Your version of Excel allows you to read this threaded comment; however, any edits to it will get removed if the file is opened in a newer version of Excel. Learn more: https://go.microsoft.com/fwlink/?linkid=870924
Comment:
    B4 hàm max_possibe bị sai</t>
      </text>
    </comment>
    <comment ref="I25" authorId="3" shapeId="0" xr:uid="{F187DD41-E794-4A0A-B8A8-B0EE3CA83E23}">
      <text>
        <t>[Threaded comment]
Your version of Excel allows you to read this threaded comment; however, any edits to it will get removed if the file is opened in a newer version of Excel. Learn more: https://go.microsoft.com/fwlink/?linkid=870924
Comment:
    code bài 5 không comment, return bài 5 là "1" chứ không phải là a[0], còn lại đúng</t>
      </text>
    </comment>
    <comment ref="I28" authorId="4" shapeId="0" xr:uid="{4958358A-A6BF-479D-AD89-46A13A60E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Cân nhắc chia 3 trường hợp</t>
      </text>
    </comment>
    <comment ref="U30" authorId="5" shapeId="0" xr:uid="{96CD356E-95F2-4501-879E-41EFB685A425}">
      <text>
        <t>[Threaded comment]
Your version of Excel allows you to read this threaded comment; however, any edits to it will get removed if the file is opened in a newer version of Excel. Learn more: https://go.microsoft.com/fwlink/?linkid=870924
Comment:
    Trùng với nhóm chủ trì</t>
      </text>
    </comment>
    <comment ref="U32" authorId="6" shapeId="0" xr:uid="{9B2F127F-8F3C-4A71-9C55-223BE89D9E48}">
      <text>
        <t>[Threaded comment]
Your version of Excel allows you to read this threaded comment; however, any edits to it will get removed if the file is opened in a newer version of Excel. Learn more: https://go.microsoft.com/fwlink/?linkid=870924
Comment:
    Trùng nhóm 7</t>
      </text>
    </comment>
    <comment ref="U34" authorId="7" shapeId="0" xr:uid="{3E12A4DD-C0C0-41DB-835E-986EA23A5472}">
      <text>
        <t>[Threaded comment]
Your version of Excel allows you to read this threaded comment; however, any edits to it will get removed if the file is opened in a newer version of Excel. Learn more: https://go.microsoft.com/fwlink/?linkid=870924
Comment:
    B4 nộp trễ nhưng không đáng kể</t>
      </text>
    </comment>
    <comment ref="I36" authorId="8" shapeId="0" xr:uid="{A12F0D56-66D2-40AD-AA4C-BF76659AFA9C}">
      <text>
        <t>[Threaded comment]
Your version of Excel allows you to read this threaded comment; however, any edits to it will get removed if the file is opened in a newer version of Excel. Learn more: https://go.microsoft.com/fwlink/?linkid=870924
Comment:
    Bài 5 Phải giới hạn result&gt;=0. Đa phần các test nhỏ đều đúng, nhưng 1 số test còn trả về 0 hoặc thấp hơn -1</t>
      </text>
    </comment>
    <comment ref="I39" authorId="9" shapeId="0" xr:uid="{5BDB8355-80AC-4BB2-BB56-401CF9AB5F37}">
      <text>
        <t>[Threaded comment]
Your version of Excel allows you to read this threaded comment; however, any edits to it will get removed if the file is opened in a newer version of Excel. Learn more: https://go.microsoft.com/fwlink/?linkid=870924
Comment:
    Runtime error, cân nhắc ý tưởng nhóm chủ trì</t>
      </text>
    </comment>
    <comment ref="M39" authorId="10" shapeId="0" xr:uid="{2255AEFA-CD9B-4B17-B409-8BA7E449C00E}">
      <text>
        <t>[Threaded comment]
Your version of Excel allows you to read this threaded comment; however, any edits to it will get removed if the file is opened in a newer version of Excel. Learn more: https://go.microsoft.com/fwlink/?linkid=870924
Comment:
    bài làm nộp trễ nhưng không đáng kể</t>
      </text>
    </comment>
    <comment ref="U40" authorId="11" shapeId="0" xr:uid="{43FFB42A-8D91-4E0C-BF4F-FFE981DF6232}">
      <text>
        <t>[Threaded comment]
Your version of Excel allows you to read this threaded comment; however, any edits to it will get removed if the file is opened in a newer version of Excel. Learn more: https://go.microsoft.com/fwlink/?linkid=870924
Comment:
    Trùng với nhóm 7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tc={F48F37D1-991D-429B-BFA8-839B8ADDA558}</author>
    <author>tc={D3ECDDFA-6AA9-45C5-83A8-C0339CA4ED65}</author>
    <author>tc={4E71CFD9-36A2-4AFC-BE81-E543C221C3A1}</author>
    <author>tc={3397086E-6074-4DF9-8C23-E542930F39DB}</author>
  </authors>
  <commentList>
    <comment ref="H11" authorId="0" shapeId="0" xr:uid="{F48F37D1-991D-429B-BFA8-839B8ADDA558}">
      <text>
        <t>[Threaded comment]
Your version of Excel allows you to read this threaded comment; however, any edits to it will get removed if the file is opened in a newer version of Excel. Learn more: https://go.microsoft.com/fwlink/?linkid=870924
Comment:
    Nộp trễ 1 bài</t>
      </text>
    </comment>
    <comment ref="H31" authorId="1" shapeId="0" xr:uid="{D3ECDDFA-6AA9-45C5-83A8-C0339CA4ED65}">
      <text>
        <t>[Threaded comment]
Your version of Excel allows you to read this threaded comment; however, any edits to it will get removed if the file is opened in a newer version of Excel. Learn more: https://go.microsoft.com/fwlink/?linkid=870924
Comment:
    Nộp trễ 1 bài</t>
      </text>
    </comment>
    <comment ref="H36" authorId="2" shapeId="0" xr:uid="{4E71CFD9-36A2-4AFC-BE81-E543C221C3A1}">
      <text>
        <t>[Threaded comment]
Your version of Excel allows you to read this threaded comment; however, any edits to it will get removed if the file is opened in a newer version of Excel. Learn more: https://go.microsoft.com/fwlink/?linkid=870924
Comment:
    Nộp trễ 1 bài</t>
      </text>
    </comment>
    <comment ref="H39" authorId="3" shapeId="0" xr:uid="{3397086E-6074-4DF9-8C23-E542930F39DB}">
      <text>
        <t>[Threaded comment]
Your version of Excel allows you to read this threaded comment; however, any edits to it will get removed if the file is opened in a newer version of Excel. Learn more: https://go.microsoft.com/fwlink/?linkid=870924
Comment:
    Nộp trễ hai bài</t>
      </text>
    </comment>
  </commentList>
</comments>
</file>

<file path=xl/sharedStrings.xml><?xml version="1.0" encoding="utf-8"?>
<sst xmlns="http://schemas.openxmlformats.org/spreadsheetml/2006/main" count="224" uniqueCount="87">
  <si>
    <t>BẢNG ĐIỂM WECODE</t>
  </si>
  <si>
    <t>Problem</t>
  </si>
  <si>
    <t>Trọng số</t>
  </si>
  <si>
    <t>Intersection</t>
  </si>
  <si>
    <t>Escape Room</t>
  </si>
  <si>
    <t>Cashier Problem</t>
  </si>
  <si>
    <t>Cashier Problem +</t>
  </si>
  <si>
    <t>BigNumber</t>
  </si>
  <si>
    <t>Mỗi problem chia thành 2 trọng số nhỏ là code (50%) và test case (50%)</t>
  </si>
  <si>
    <t>Nhóm</t>
  </si>
  <si>
    <t>MSSV</t>
  </si>
  <si>
    <t>Tên Thành Viên</t>
  </si>
  <si>
    <t>Cashier Problems</t>
  </si>
  <si>
    <t>Total
cá nhân</t>
  </si>
  <si>
    <t>Total nhóm</t>
  </si>
  <si>
    <t>Code</t>
  </si>
  <si>
    <t>Nhận xét</t>
  </si>
  <si>
    <t>Test case</t>
  </si>
  <si>
    <t>Điểm</t>
  </si>
  <si>
    <t>Phan Nguyễn Hữu Phong</t>
  </si>
  <si>
    <t>OK</t>
  </si>
  <si>
    <t>Nguyễn Tiến Huy</t>
  </si>
  <si>
    <t>Nguyễn Hữu Hoàng Long</t>
  </si>
  <si>
    <t>Trần Như Cẩm Nguyên</t>
  </si>
  <si>
    <t>Đặng Hữu Phát</t>
  </si>
  <si>
    <t>CHECK</t>
  </si>
  <si>
    <t>Lê Trọng Đại Trường</t>
  </si>
  <si>
    <t>Phạm Quang Nhựt</t>
  </si>
  <si>
    <t>Nguyễn Trần Duy Thiên</t>
  </si>
  <si>
    <t>No comment</t>
  </si>
  <si>
    <t>Nguyễn Xuân Bách</t>
  </si>
  <si>
    <t>Phan Hoàng Phước</t>
  </si>
  <si>
    <t>Lê Trần Quốc Khánh</t>
  </si>
  <si>
    <t>ERROR</t>
  </si>
  <si>
    <t>Trần Nhật Khoa</t>
  </si>
  <si>
    <t>MISS, No comment</t>
  </si>
  <si>
    <t>Lê Tín Nghĩa</t>
  </si>
  <si>
    <t>Trần Hữu Lộc</t>
  </si>
  <si>
    <t>Hoàng Ngọc Quân</t>
  </si>
  <si>
    <t>Trần Thị Cẩm Giang</t>
  </si>
  <si>
    <t>Phạm Thạch Thanh Trúc</t>
  </si>
  <si>
    <t>No comment, CHECK</t>
  </si>
  <si>
    <t>Phan Huỳnh Ngọc Trâm</t>
  </si>
  <si>
    <t>Nguyễn Thọ Quang</t>
  </si>
  <si>
    <t>Châu Thế Vĩ</t>
  </si>
  <si>
    <t>Lê Bình Nguyên</t>
  </si>
  <si>
    <t>Dương Phạm Hoàng Anh</t>
  </si>
  <si>
    <t>Lê Quang Thiên Phúc</t>
  </si>
  <si>
    <t>MISS</t>
  </si>
  <si>
    <t>Lý Nguyên Thùy Linh</t>
  </si>
  <si>
    <t>Dương Việt Huy</t>
  </si>
  <si>
    <t>Trần Tuấn Khoa</t>
  </si>
  <si>
    <t>Nguyễn Duy Thắng</t>
  </si>
  <si>
    <t>Đặng Lê Thành Tâm</t>
  </si>
  <si>
    <t>Nguyễn Thanh Hỷ</t>
  </si>
  <si>
    <t>LATE</t>
  </si>
  <si>
    <t>BẢNG ĐIỂM TỔNG</t>
  </si>
  <si>
    <t>Session</t>
  </si>
  <si>
    <t>Quiz</t>
  </si>
  <si>
    <t>Wecode</t>
  </si>
  <si>
    <t>Điểm cộng</t>
  </si>
  <si>
    <t>Total Quiz</t>
  </si>
  <si>
    <t>Total Wecode</t>
  </si>
  <si>
    <t>Điểm cộng Wecode 
Cá Nhân</t>
  </si>
  <si>
    <t>Điểm cộng Wecode Nhóm</t>
  </si>
  <si>
    <t>Điểm cộng 
thảo luận</t>
  </si>
  <si>
    <t>Total</t>
  </si>
  <si>
    <t>Total All</t>
  </si>
  <si>
    <t>Vì trong quá trình mở quiz và thuyết trình, nhóm mình có xảy ra sơ suất. Do đó điểm sẽ được tính như sau:</t>
  </si>
  <si>
    <t>Đối với bài quiz, tổng trọng số là 15%. Và là điểm tổng của cả 2 thành viên trong nhóm, chi tiết tại bảng:</t>
  </si>
  <si>
    <t>Nội dung</t>
  </si>
  <si>
    <t>Có tham gia bài quiz và không tham gia thảo luận</t>
  </si>
  <si>
    <t>Có tham gia thảo luận và không làm bài quiz</t>
  </si>
  <si>
    <t>Không tham gia bài quiz và không tham gia thảo luận</t>
  </si>
  <si>
    <t>Đối với điểm cộng, sẽ chia thành điểm cộng cho wecode và điểm cộng cho buổi thảo luận, chi tiết tại bảng:</t>
  </si>
  <si>
    <t>Trọng số của điểm cộng cho wecode và điểm cộng cho buổi thảo luận là bằng nhau</t>
  </si>
  <si>
    <t>Tham dự buổi thảo luận</t>
  </si>
  <si>
    <t>Không tham dự buổi thảo luận</t>
  </si>
  <si>
    <t>Nộp đầy đủ 5 bài wecode</t>
  </si>
  <si>
    <t>Nộp đầy đủ 4 bài wecode</t>
  </si>
  <si>
    <t>Nộp đầy đủ 3 bài wecode</t>
  </si>
  <si>
    <t>Nộp đầy đủ 2 bài wecode</t>
  </si>
  <si>
    <t>Nộp đầy đủ 1 bài wecode</t>
  </si>
  <si>
    <t>Không nộp bài wecode nào</t>
  </si>
  <si>
    <t>Điểm wecode được tính thành 2 phần. Và trọng số mỗi phần là 50%, hai phần gồm code và test case. Điểm test case tương ứng với điểm trên wecode, điểm code chi tiết tại bảng:</t>
  </si>
  <si>
    <t>Accept được và tự làm</t>
  </si>
  <si>
    <t>Source code của người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</si>
</sst>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B050"/>
      <name val="Times New Roman"/>
      <family val="1"/>
    </font>
    <font>
      <b/>
      <sz val="18"/>
      <color rgb="FF00B05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i/>
      <sz val="14"/>
      <name val="Times New Roman"/>
      <family val="1"/>
    </font>
    <font>
      <i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9" fontId="6" fillId="0" borderId="1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1" xfId="0" applyFont="1" applyBorder="1"/>
    <xf numFmtId="0" fontId="2" fillId="3" borderId="1" xfId="0" applyFont="1" applyFill="1" applyBorder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1" fillId="7" borderId="1" xfId="0" applyFont="1" applyFill="1" applyBorder="1"/>
    <xf numFmtId="0" fontId="2" fillId="7" borderId="1" xfId="0" applyFont="1" applyFill="1" applyBorder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ần Kim Ngọc Ngân" id="{2308D937-DC01-4E88-A73D-DE1403466DF2}" userId="S::22520002@ms.uit.edu.vn::7e2987a0-7398-4817-952d-5eb7f16f0f0f" providerId="AD"/>
  <person displayName="Nguyễn Đình Huy" id="{62BDE79C-5164-428D-8727-53E9F94FE68C}" userId="S::22520558@ms.uit.edu.vn::5cc3ff16-6362-4d4d-a4b3-12ea4a9bb1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8" dT="2023-12-21T07:59:17.49" personId="{62BDE79C-5164-428D-8727-53E9F94FE68C}" id="{3E509934-B473-4E7D-B6B2-8AC2B510FB3E}">
    <text>Bài làm trùng với nhóm chủ trì</text>
  </threadedComment>
  <threadedComment ref="I24" dT="2023-12-21T07:25:05.90" personId="{62BDE79C-5164-428D-8727-53E9F94FE68C}" id="{ADF568E3-27C4-4B2D-8953-8B10DE75A9DB}">
    <text>Error bài 5</text>
  </threadedComment>
  <threadedComment ref="I24" dT="2023-12-21T07:26:57.59" personId="{62BDE79C-5164-428D-8727-53E9F94FE68C}" id="{55D7501B-E384-47DD-8BAE-BCB2408EE58F}" parentId="{ADF568E3-27C4-4B2D-8953-8B10DE75A9DB}">
    <text>cân nhắc chia 3 trường hợp thêm đầu, giữa, cuối nhóm đề xuấ</text>
  </threadedComment>
  <threadedComment ref="U24" dT="2023-12-21T08:01:06.23" personId="{62BDE79C-5164-428D-8727-53E9F94FE68C}" id="{2DDD95D6-D5EC-4B32-9A5A-E08829133250}">
    <text>B4 hàm max_possibe bị sai</text>
  </threadedComment>
  <threadedComment ref="I25" dT="2023-12-21T07:36:30.21" personId="{62BDE79C-5164-428D-8727-53E9F94FE68C}" id="{F187DD41-E794-4A0A-B8A8-B0EE3CA83E23}">
    <text>code bài 5 không comment, return bài 5 là "1" chứ không phải là a[0], còn lại đúng</text>
  </threadedComment>
  <threadedComment ref="I28" dT="2023-12-21T07:40:30.99" personId="{62BDE79C-5164-428D-8727-53E9F94FE68C}" id="{4958358A-A6BF-479D-AD89-46A13A60E506}">
    <text>Cân nhắc chia 3 trường hợp</text>
  </threadedComment>
  <threadedComment ref="U30" dT="2023-12-21T08:06:52.93" personId="{62BDE79C-5164-428D-8727-53E9F94FE68C}" id="{96CD356E-95F2-4501-879E-41EFB685A425}">
    <text>Trùng với nhóm chủ trì</text>
  </threadedComment>
  <threadedComment ref="U32" dT="2023-12-21T08:05:29.60" personId="{62BDE79C-5164-428D-8727-53E9F94FE68C}" id="{9B2F127F-8F3C-4A71-9C55-223BE89D9E48}">
    <text>Trùng nhóm 7</text>
  </threadedComment>
  <threadedComment ref="U34" dT="2023-12-21T07:54:47.22" personId="{62BDE79C-5164-428D-8727-53E9F94FE68C}" id="{3E12A4DD-C0C0-41DB-835E-986EA23A5472}">
    <text>B4 nộp trễ nhưng không đáng kể</text>
  </threadedComment>
  <threadedComment ref="I36" dT="2023-12-21T07:23:34.15" personId="{62BDE79C-5164-428D-8727-53E9F94FE68C}" id="{A12F0D56-66D2-40AD-AA4C-BF76659AFA9C}">
    <text>Bài 5 Phải giới hạn result&gt;=0. Đa phần các test nhỏ đều đúng, nhưng 1 số test còn trả về 0 hoặc thấp hơn -1</text>
  </threadedComment>
  <threadedComment ref="I39" dT="2023-12-21T07:33:08.16" personId="{62BDE79C-5164-428D-8727-53E9F94FE68C}" id="{5BDB8355-80AC-4BB2-BB56-401CF9AB5F37}">
    <text>Runtime error, cân nhắc ý tưởng nhóm chủ trì</text>
  </threadedComment>
  <threadedComment ref="M39" dT="2023-12-21T08:12:31.58" personId="{62BDE79C-5164-428D-8727-53E9F94FE68C}" id="{2255AEFA-CD9B-4B17-B409-8BA7E449C00E}">
    <text>bài làm nộp trễ nhưng không đáng kể</text>
  </threadedComment>
  <threadedComment ref="U40" dT="2023-12-21T08:18:16.99" personId="{62BDE79C-5164-428D-8727-53E9F94FE68C}" id="{43FFB42A-8D91-4E0C-BF4F-FFE981DF6232}">
    <text>Trùng với nhóm 7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1" dT="2023-12-21T14:42:56.35" personId="{2308D937-DC01-4E88-A73D-DE1403466DF2}" id="{F48F37D1-991D-429B-BFA8-839B8ADDA558}">
    <text>Nộp trễ 1 bài</text>
  </threadedComment>
  <threadedComment ref="H31" dT="2023-12-21T14:43:09.58" personId="{2308D937-DC01-4E88-A73D-DE1403466DF2}" id="{D3ECDDFA-6AA9-45C5-83A8-C0339CA4ED65}">
    <text>Nộp trễ 1 bài</text>
  </threadedComment>
  <threadedComment ref="H36" dT="2023-12-21T14:42:40.41" personId="{2308D937-DC01-4E88-A73D-DE1403466DF2}" id="{4E71CFD9-36A2-4AFC-BE81-E543C221C3A1}">
    <text>Nộp trễ 1 bài</text>
  </threadedComment>
  <threadedComment ref="H39" dT="2023-12-21T14:42:26.23" personId="{2308D937-DC01-4E88-A73D-DE1403466DF2}" id="{3397086E-6074-4DF9-8C23-E542930F39DB}">
    <text>Nộp trễ hai bài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3F9F-857D-4AC8-97A4-9BAB01F9B4FC}">
  <dimension ref="A2:Y42"/>
  <sheetViews>
    <sheetView tabSelected="1" topLeftCell="L21" zoomScaleNormal="100" workbookViewId="0">
      <selection activeCell="C36" sqref="A36:XFD36"/>
    </sheetView>
  </sheetViews>
  <sheetFormatPr defaultColWidth="8.85546875" defaultRowHeight="18.75" customHeight="1"/>
  <cols>
    <col min="1" max="1" width="12.7109375" style="1" bestFit="1" customWidth="1"/>
    <col min="2" max="2" width="20.5703125" style="1" bestFit="1" customWidth="1"/>
    <col min="3" max="3" width="27.7109375" style="1" bestFit="1" customWidth="1"/>
    <col min="4" max="4" width="12.28515625" style="1" customWidth="1"/>
    <col min="5" max="5" width="11.7109375" style="1" bestFit="1" customWidth="1"/>
    <col min="6" max="6" width="14" style="1" customWidth="1"/>
    <col min="7" max="7" width="14" style="2" customWidth="1"/>
    <col min="8" max="8" width="15.28515625" style="1" bestFit="1" customWidth="1"/>
    <col min="9" max="9" width="23.28515625" style="1" bestFit="1" customWidth="1"/>
    <col min="10" max="11" width="14" style="1" customWidth="1"/>
    <col min="12" max="13" width="12.7109375" style="1" customWidth="1"/>
    <col min="14" max="14" width="10.28515625" style="1" bestFit="1" customWidth="1"/>
    <col min="15" max="15" width="10.28515625" style="1" customWidth="1"/>
    <col min="16" max="16" width="15.140625" style="1" customWidth="1"/>
    <col min="17" max="17" width="14.7109375" style="1" customWidth="1"/>
    <col min="18" max="19" width="12.42578125" style="1" customWidth="1"/>
    <col min="20" max="20" width="12.85546875" style="1" bestFit="1" customWidth="1"/>
    <col min="21" max="21" width="26.7109375" style="1" customWidth="1"/>
    <col min="22" max="22" width="11.7109375" style="1" customWidth="1"/>
    <col min="23" max="23" width="11.7109375" style="2" customWidth="1"/>
    <col min="24" max="24" width="13.42578125" style="2" customWidth="1"/>
    <col min="25" max="25" width="15.7109375" style="41" customWidth="1"/>
    <col min="26" max="16384" width="8.85546875" style="1"/>
  </cols>
  <sheetData>
    <row r="2" spans="1:25" ht="22.9">
      <c r="A2" s="59" t="s">
        <v>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1:25" ht="18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5" ht="18">
      <c r="A4" s="9"/>
      <c r="B4" s="13" t="s">
        <v>1</v>
      </c>
      <c r="C4" s="13" t="s">
        <v>2</v>
      </c>
      <c r="D4" s="9"/>
      <c r="E4" s="9"/>
      <c r="F4" s="18"/>
      <c r="G4" s="18"/>
      <c r="H4" s="17"/>
      <c r="I4" s="1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5" s="12" customFormat="1" ht="18">
      <c r="A5" s="11"/>
      <c r="B5" s="14" t="s">
        <v>3</v>
      </c>
      <c r="C5" s="16">
        <v>0.1</v>
      </c>
      <c r="D5" s="11"/>
      <c r="E5" s="11"/>
      <c r="F5" s="11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0"/>
      <c r="X5" s="10"/>
      <c r="Y5" s="32"/>
    </row>
    <row r="6" spans="1:25" s="12" customFormat="1" ht="18">
      <c r="A6" s="11"/>
      <c r="B6" s="14" t="s">
        <v>4</v>
      </c>
      <c r="C6" s="16">
        <v>0.2</v>
      </c>
      <c r="D6" s="11"/>
      <c r="E6" s="11"/>
      <c r="F6" s="11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0"/>
      <c r="X6" s="10"/>
      <c r="Y6" s="32"/>
    </row>
    <row r="7" spans="1:25" s="12" customFormat="1" ht="18">
      <c r="A7" s="11"/>
      <c r="B7" s="14" t="s">
        <v>5</v>
      </c>
      <c r="C7" s="16">
        <v>0.2</v>
      </c>
      <c r="D7" s="11"/>
      <c r="E7" s="11"/>
      <c r="F7" s="11"/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0"/>
      <c r="X7" s="10"/>
      <c r="Y7" s="32"/>
    </row>
    <row r="8" spans="1:25" s="12" customFormat="1" ht="18">
      <c r="A8" s="11"/>
      <c r="B8" s="14" t="s">
        <v>6</v>
      </c>
      <c r="C8" s="16">
        <v>0.2</v>
      </c>
      <c r="D8" s="11"/>
      <c r="E8" s="11"/>
      <c r="F8" s="11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0"/>
      <c r="X8" s="10"/>
      <c r="Y8" s="32"/>
    </row>
    <row r="9" spans="1:25" s="12" customFormat="1" ht="18">
      <c r="B9" s="14" t="s">
        <v>7</v>
      </c>
      <c r="C9" s="16">
        <v>0.3</v>
      </c>
      <c r="G9" s="23"/>
      <c r="W9" s="23"/>
      <c r="X9" s="23"/>
      <c r="Y9" s="32"/>
    </row>
    <row r="10" spans="1:25" s="12" customFormat="1" ht="18">
      <c r="B10" s="15" t="s">
        <v>8</v>
      </c>
      <c r="G10" s="23"/>
      <c r="W10" s="23"/>
      <c r="X10" s="23"/>
      <c r="Y10" s="32"/>
    </row>
    <row r="11" spans="1:25" s="12" customFormat="1" ht="18">
      <c r="G11" s="23"/>
      <c r="W11" s="23"/>
      <c r="X11" s="23"/>
      <c r="Y11" s="32"/>
    </row>
    <row r="12" spans="1:25" ht="18">
      <c r="A12" s="48" t="s">
        <v>9</v>
      </c>
      <c r="B12" s="48" t="s">
        <v>10</v>
      </c>
      <c r="C12" s="48" t="s">
        <v>11</v>
      </c>
      <c r="D12" s="53" t="s">
        <v>3</v>
      </c>
      <c r="E12" s="54"/>
      <c r="F12" s="54"/>
      <c r="G12" s="55"/>
      <c r="H12" s="53" t="s">
        <v>4</v>
      </c>
      <c r="I12" s="54"/>
      <c r="J12" s="54"/>
      <c r="K12" s="55"/>
      <c r="L12" s="53" t="s">
        <v>6</v>
      </c>
      <c r="M12" s="54"/>
      <c r="N12" s="54"/>
      <c r="O12" s="55"/>
      <c r="P12" s="53" t="s">
        <v>12</v>
      </c>
      <c r="Q12" s="54"/>
      <c r="R12" s="54"/>
      <c r="S12" s="55"/>
      <c r="T12" s="56" t="s">
        <v>7</v>
      </c>
      <c r="U12" s="57"/>
      <c r="V12" s="57"/>
      <c r="W12" s="58"/>
      <c r="X12" s="51" t="s">
        <v>13</v>
      </c>
      <c r="Y12" s="48" t="s">
        <v>14</v>
      </c>
    </row>
    <row r="13" spans="1:25" ht="18">
      <c r="A13" s="48"/>
      <c r="B13" s="48"/>
      <c r="C13" s="48"/>
      <c r="D13" s="6" t="s">
        <v>15</v>
      </c>
      <c r="E13" s="6" t="s">
        <v>16</v>
      </c>
      <c r="F13" s="6" t="s">
        <v>17</v>
      </c>
      <c r="G13" s="6" t="s">
        <v>18</v>
      </c>
      <c r="H13" s="6" t="s">
        <v>15</v>
      </c>
      <c r="I13" s="6" t="s">
        <v>16</v>
      </c>
      <c r="J13" s="6" t="s">
        <v>17</v>
      </c>
      <c r="K13" s="6" t="s">
        <v>18</v>
      </c>
      <c r="L13" s="6" t="s">
        <v>15</v>
      </c>
      <c r="M13" s="6" t="s">
        <v>16</v>
      </c>
      <c r="N13" s="6" t="s">
        <v>17</v>
      </c>
      <c r="O13" s="6" t="s">
        <v>18</v>
      </c>
      <c r="P13" s="6" t="s">
        <v>15</v>
      </c>
      <c r="Q13" s="6" t="s">
        <v>16</v>
      </c>
      <c r="R13" s="6" t="s">
        <v>17</v>
      </c>
      <c r="S13" s="6" t="s">
        <v>18</v>
      </c>
      <c r="T13" s="6" t="s">
        <v>15</v>
      </c>
      <c r="U13" s="6" t="s">
        <v>16</v>
      </c>
      <c r="V13" s="6" t="s">
        <v>17</v>
      </c>
      <c r="W13" s="6" t="s">
        <v>18</v>
      </c>
      <c r="X13" s="52"/>
      <c r="Y13" s="48"/>
    </row>
    <row r="14" spans="1:25" ht="18">
      <c r="A14" s="49">
        <v>1</v>
      </c>
      <c r="B14" s="4">
        <v>22521090</v>
      </c>
      <c r="C14" s="5" t="s">
        <v>19</v>
      </c>
      <c r="D14" s="20">
        <v>100</v>
      </c>
      <c r="E14" s="20" t="s">
        <v>20</v>
      </c>
      <c r="F14" s="20">
        <v>100</v>
      </c>
      <c r="G14" s="43">
        <f>(D14*0.5+F14*0.5)*$C$5</f>
        <v>10</v>
      </c>
      <c r="H14" s="5">
        <v>100</v>
      </c>
      <c r="I14" s="5" t="s">
        <v>20</v>
      </c>
      <c r="J14" s="5">
        <v>100</v>
      </c>
      <c r="K14" s="39">
        <f>(H14*0.5+J14*0.5)*$C$6</f>
        <v>20</v>
      </c>
      <c r="L14" s="20">
        <v>100</v>
      </c>
      <c r="M14" s="20" t="s">
        <v>20</v>
      </c>
      <c r="N14" s="20">
        <v>100</v>
      </c>
      <c r="O14" s="43">
        <f>(L14*0.5+N14*0.5)*$C$7</f>
        <v>20</v>
      </c>
      <c r="P14" s="5">
        <v>100</v>
      </c>
      <c r="Q14" s="5" t="s">
        <v>20</v>
      </c>
      <c r="R14" s="5">
        <v>100</v>
      </c>
      <c r="S14" s="39">
        <f>(P14*0.5+R14*0.5)*$C$8</f>
        <v>20</v>
      </c>
      <c r="T14" s="20">
        <v>100</v>
      </c>
      <c r="U14" s="20" t="s">
        <v>20</v>
      </c>
      <c r="V14" s="20">
        <v>100</v>
      </c>
      <c r="W14" s="43">
        <f>(T14*0.5+V14*0.5)*$C$9</f>
        <v>30</v>
      </c>
      <c r="X14" s="39">
        <f>SUM(G14,K14,O14,S14,W14)/10</f>
        <v>10</v>
      </c>
      <c r="Y14" s="46">
        <v>10</v>
      </c>
    </row>
    <row r="15" spans="1:25" ht="18">
      <c r="A15" s="49"/>
      <c r="B15" s="4">
        <v>22520657</v>
      </c>
      <c r="C15" s="5" t="s">
        <v>21</v>
      </c>
      <c r="D15" s="20"/>
      <c r="E15" s="20"/>
      <c r="F15" s="20"/>
      <c r="G15" s="43"/>
      <c r="H15" s="5"/>
      <c r="I15" s="5"/>
      <c r="J15" s="5"/>
      <c r="K15" s="39"/>
      <c r="L15" s="20"/>
      <c r="M15" s="20"/>
      <c r="N15" s="20"/>
      <c r="O15" s="43">
        <f t="shared" ref="O15:O42" si="0">(L15*0.5+N15*0.5)*$C$7</f>
        <v>0</v>
      </c>
      <c r="P15" s="5"/>
      <c r="Q15" s="5"/>
      <c r="R15" s="5"/>
      <c r="S15" s="39"/>
      <c r="T15" s="20"/>
      <c r="U15" s="20"/>
      <c r="V15" s="20"/>
      <c r="W15" s="43"/>
      <c r="X15" s="39"/>
      <c r="Y15" s="47"/>
    </row>
    <row r="16" spans="1:25" ht="18">
      <c r="A16" s="50">
        <v>2</v>
      </c>
      <c r="B16" s="7">
        <v>22520817</v>
      </c>
      <c r="C16" s="8" t="s">
        <v>22</v>
      </c>
      <c r="D16" s="44">
        <v>100</v>
      </c>
      <c r="E16" s="44" t="s">
        <v>20</v>
      </c>
      <c r="F16" s="44">
        <v>100</v>
      </c>
      <c r="G16" s="45">
        <f t="shared" ref="G16:G42" si="1">(D16*0.5+F16*0.5)*$C$5</f>
        <v>10</v>
      </c>
      <c r="H16" s="8">
        <v>100</v>
      </c>
      <c r="I16" s="8" t="s">
        <v>20</v>
      </c>
      <c r="J16" s="8">
        <v>100</v>
      </c>
      <c r="K16" s="40">
        <f t="shared" ref="K16:K42" si="2">(H16*0.5+J16*0.5)*$C$6</f>
        <v>20</v>
      </c>
      <c r="L16" s="44">
        <v>100</v>
      </c>
      <c r="M16" s="44" t="s">
        <v>20</v>
      </c>
      <c r="N16" s="44">
        <v>100</v>
      </c>
      <c r="O16" s="45">
        <f t="shared" si="0"/>
        <v>20</v>
      </c>
      <c r="P16" s="8">
        <v>100</v>
      </c>
      <c r="Q16" s="8" t="s">
        <v>20</v>
      </c>
      <c r="R16" s="8">
        <v>100</v>
      </c>
      <c r="S16" s="40">
        <f t="shared" ref="S16:S42" si="3">(P16*0.5+R16*0.5)*$C$8</f>
        <v>20</v>
      </c>
      <c r="T16" s="44">
        <v>100</v>
      </c>
      <c r="U16" s="44" t="s">
        <v>20</v>
      </c>
      <c r="V16" s="44">
        <v>100</v>
      </c>
      <c r="W16" s="45">
        <f t="shared" ref="W16:W42" si="4">(T16*0.5+V16*0.5)*$C$9</f>
        <v>30</v>
      </c>
      <c r="X16" s="40">
        <f t="shared" ref="X16:X42" si="5">SUM(G16,K16,O16,S16,W16)/10</f>
        <v>10</v>
      </c>
      <c r="Y16" s="46">
        <v>10</v>
      </c>
    </row>
    <row r="17" spans="1:25" ht="18">
      <c r="A17" s="50"/>
      <c r="B17" s="7">
        <v>22520004</v>
      </c>
      <c r="C17" s="8" t="s">
        <v>23</v>
      </c>
      <c r="D17" s="44"/>
      <c r="E17" s="44"/>
      <c r="F17" s="44"/>
      <c r="G17" s="45"/>
      <c r="H17" s="8"/>
      <c r="I17" s="8"/>
      <c r="J17" s="8"/>
      <c r="K17" s="40"/>
      <c r="L17" s="44"/>
      <c r="M17" s="44"/>
      <c r="N17" s="44"/>
      <c r="O17" s="45">
        <f t="shared" si="0"/>
        <v>0</v>
      </c>
      <c r="P17" s="8"/>
      <c r="Q17" s="8"/>
      <c r="R17" s="8"/>
      <c r="S17" s="40"/>
      <c r="T17" s="44"/>
      <c r="U17" s="44"/>
      <c r="V17" s="44"/>
      <c r="W17" s="45"/>
      <c r="X17" s="40"/>
      <c r="Y17" s="47"/>
    </row>
    <row r="18" spans="1:25" ht="18">
      <c r="A18" s="49">
        <v>3</v>
      </c>
      <c r="B18" s="4">
        <v>22520165</v>
      </c>
      <c r="C18" s="5" t="s">
        <v>24</v>
      </c>
      <c r="D18" s="20">
        <v>100</v>
      </c>
      <c r="E18" s="20" t="s">
        <v>20</v>
      </c>
      <c r="F18" s="20">
        <v>100</v>
      </c>
      <c r="G18" s="43">
        <f t="shared" si="1"/>
        <v>10</v>
      </c>
      <c r="H18" s="5">
        <v>100</v>
      </c>
      <c r="I18" s="1" t="s">
        <v>20</v>
      </c>
      <c r="J18" s="5">
        <v>100</v>
      </c>
      <c r="K18" s="39">
        <f t="shared" si="2"/>
        <v>20</v>
      </c>
      <c r="L18" s="20">
        <v>100</v>
      </c>
      <c r="M18" s="20" t="s">
        <v>20</v>
      </c>
      <c r="N18" s="20">
        <v>100</v>
      </c>
      <c r="O18" s="43">
        <f t="shared" si="0"/>
        <v>20</v>
      </c>
      <c r="P18" s="5">
        <v>100</v>
      </c>
      <c r="Q18" s="5" t="s">
        <v>20</v>
      </c>
      <c r="R18" s="5">
        <v>100</v>
      </c>
      <c r="S18" s="39">
        <f t="shared" si="3"/>
        <v>20</v>
      </c>
      <c r="T18" s="20">
        <v>75</v>
      </c>
      <c r="U18" s="20" t="s">
        <v>25</v>
      </c>
      <c r="V18" s="20">
        <v>100</v>
      </c>
      <c r="W18" s="43">
        <f t="shared" si="4"/>
        <v>26.25</v>
      </c>
      <c r="X18" s="39">
        <f t="shared" si="5"/>
        <v>9.625</v>
      </c>
      <c r="Y18" s="46">
        <v>9.625</v>
      </c>
    </row>
    <row r="19" spans="1:25" ht="18">
      <c r="A19" s="49"/>
      <c r="B19" s="4">
        <v>22521576</v>
      </c>
      <c r="C19" s="5" t="s">
        <v>26</v>
      </c>
      <c r="D19" s="20"/>
      <c r="E19" s="20"/>
      <c r="F19" s="20"/>
      <c r="G19" s="43"/>
      <c r="H19" s="5"/>
      <c r="I19" s="5"/>
      <c r="J19" s="5"/>
      <c r="K19" s="39"/>
      <c r="L19" s="20"/>
      <c r="M19" s="20"/>
      <c r="N19" s="20"/>
      <c r="O19" s="43"/>
      <c r="P19" s="5"/>
      <c r="Q19" s="5"/>
      <c r="R19" s="5"/>
      <c r="S19" s="39"/>
      <c r="T19" s="20"/>
      <c r="U19" s="20"/>
      <c r="V19" s="20"/>
      <c r="W19" s="43"/>
      <c r="X19" s="39"/>
      <c r="Y19" s="47"/>
    </row>
    <row r="20" spans="1:25" ht="18">
      <c r="A20" s="50">
        <v>4</v>
      </c>
      <c r="B20" s="7">
        <v>22520161</v>
      </c>
      <c r="C20" s="8" t="s">
        <v>27</v>
      </c>
      <c r="D20" s="44">
        <v>100</v>
      </c>
      <c r="E20" s="44" t="s">
        <v>20</v>
      </c>
      <c r="F20" s="44">
        <v>100</v>
      </c>
      <c r="G20" s="45">
        <f t="shared" si="1"/>
        <v>10</v>
      </c>
      <c r="H20" s="8"/>
      <c r="I20" s="8"/>
      <c r="J20" s="8"/>
      <c r="K20" s="40"/>
      <c r="L20" s="44"/>
      <c r="M20" s="44"/>
      <c r="N20" s="44"/>
      <c r="O20" s="45"/>
      <c r="P20" s="8"/>
      <c r="Q20" s="8"/>
      <c r="R20" s="8"/>
      <c r="S20" s="40">
        <f t="shared" si="3"/>
        <v>0</v>
      </c>
      <c r="T20" s="44"/>
      <c r="U20" s="44"/>
      <c r="V20" s="44"/>
      <c r="W20" s="45"/>
      <c r="X20" s="40">
        <f t="shared" si="5"/>
        <v>1</v>
      </c>
      <c r="Y20" s="46">
        <v>9.9849999999999994</v>
      </c>
    </row>
    <row r="21" spans="1:25" ht="18">
      <c r="A21" s="50"/>
      <c r="B21" s="7">
        <v>22521392</v>
      </c>
      <c r="C21" s="8" t="s">
        <v>28</v>
      </c>
      <c r="D21" s="44"/>
      <c r="E21" s="44"/>
      <c r="F21" s="44"/>
      <c r="G21" s="45"/>
      <c r="H21" s="8">
        <v>100</v>
      </c>
      <c r="I21" s="8" t="s">
        <v>29</v>
      </c>
      <c r="J21" s="8">
        <v>100</v>
      </c>
      <c r="K21" s="40">
        <f t="shared" si="2"/>
        <v>20</v>
      </c>
      <c r="L21" s="44">
        <v>100</v>
      </c>
      <c r="M21" s="44" t="s">
        <v>20</v>
      </c>
      <c r="N21" s="44">
        <v>100</v>
      </c>
      <c r="O21" s="45">
        <f t="shared" si="0"/>
        <v>20</v>
      </c>
      <c r="P21" s="8">
        <v>100</v>
      </c>
      <c r="Q21" s="8" t="s">
        <v>20</v>
      </c>
      <c r="R21" s="8">
        <v>100</v>
      </c>
      <c r="S21" s="40">
        <f t="shared" si="3"/>
        <v>20</v>
      </c>
      <c r="T21" s="44">
        <v>100</v>
      </c>
      <c r="U21" s="44" t="s">
        <v>29</v>
      </c>
      <c r="V21" s="44">
        <v>99</v>
      </c>
      <c r="W21" s="45">
        <f t="shared" si="4"/>
        <v>29.849999999999998</v>
      </c>
      <c r="X21" s="40">
        <f t="shared" si="5"/>
        <v>8.9849999999999994</v>
      </c>
      <c r="Y21" s="47"/>
    </row>
    <row r="22" spans="1:25" ht="18">
      <c r="A22" s="49">
        <v>5</v>
      </c>
      <c r="B22" s="4">
        <v>22520093</v>
      </c>
      <c r="C22" s="5" t="s">
        <v>30</v>
      </c>
      <c r="D22" s="20"/>
      <c r="E22" s="20"/>
      <c r="F22" s="20"/>
      <c r="G22" s="43"/>
      <c r="H22" s="5"/>
      <c r="I22" s="5"/>
      <c r="J22" s="5"/>
      <c r="K22" s="39"/>
      <c r="L22" s="20"/>
      <c r="M22" s="20"/>
      <c r="N22" s="20"/>
      <c r="O22" s="43">
        <f t="shared" si="0"/>
        <v>0</v>
      </c>
      <c r="P22" s="5"/>
      <c r="Q22" s="5"/>
      <c r="R22" s="5"/>
      <c r="S22" s="39">
        <f t="shared" si="3"/>
        <v>0</v>
      </c>
      <c r="T22" s="20"/>
      <c r="U22" s="20"/>
      <c r="V22" s="20"/>
      <c r="W22" s="43">
        <f t="shared" si="4"/>
        <v>0</v>
      </c>
      <c r="X22" s="39"/>
      <c r="Y22" s="46">
        <v>10</v>
      </c>
    </row>
    <row r="23" spans="1:25" ht="18">
      <c r="A23" s="49"/>
      <c r="B23" s="4">
        <v>22521156</v>
      </c>
      <c r="C23" s="5" t="s">
        <v>31</v>
      </c>
      <c r="D23" s="20">
        <v>100</v>
      </c>
      <c r="E23" s="20" t="s">
        <v>20</v>
      </c>
      <c r="F23" s="20">
        <v>100</v>
      </c>
      <c r="G23" s="43">
        <f t="shared" si="1"/>
        <v>10</v>
      </c>
      <c r="H23" s="5">
        <v>100</v>
      </c>
      <c r="I23" s="5" t="s">
        <v>29</v>
      </c>
      <c r="J23" s="5">
        <v>100</v>
      </c>
      <c r="K23" s="39">
        <f t="shared" si="2"/>
        <v>20</v>
      </c>
      <c r="L23" s="20">
        <v>100</v>
      </c>
      <c r="M23" s="20" t="s">
        <v>20</v>
      </c>
      <c r="N23" s="20">
        <v>100</v>
      </c>
      <c r="O23" s="43">
        <f t="shared" si="0"/>
        <v>20</v>
      </c>
      <c r="P23" s="5">
        <v>100</v>
      </c>
      <c r="Q23" s="5" t="s">
        <v>20</v>
      </c>
      <c r="R23" s="5">
        <v>100</v>
      </c>
      <c r="S23" s="39">
        <f t="shared" si="3"/>
        <v>20</v>
      </c>
      <c r="T23" s="20">
        <v>100</v>
      </c>
      <c r="U23" s="20" t="s">
        <v>29</v>
      </c>
      <c r="V23" s="20">
        <v>100</v>
      </c>
      <c r="W23" s="43">
        <f t="shared" si="4"/>
        <v>30</v>
      </c>
      <c r="X23" s="39">
        <f t="shared" si="5"/>
        <v>10</v>
      </c>
      <c r="Y23" s="47"/>
    </row>
    <row r="24" spans="1:25" ht="18">
      <c r="A24" s="50">
        <v>6</v>
      </c>
      <c r="B24" s="7">
        <v>22520638</v>
      </c>
      <c r="C24" s="8" t="s">
        <v>32</v>
      </c>
      <c r="D24" s="44">
        <v>100</v>
      </c>
      <c r="E24" s="44" t="s">
        <v>20</v>
      </c>
      <c r="F24" s="44">
        <v>100</v>
      </c>
      <c r="G24" s="45">
        <f t="shared" si="1"/>
        <v>10</v>
      </c>
      <c r="H24" s="8">
        <v>100</v>
      </c>
      <c r="I24" s="8" t="s">
        <v>33</v>
      </c>
      <c r="J24" s="8">
        <v>0</v>
      </c>
      <c r="K24" s="40">
        <f t="shared" si="2"/>
        <v>10</v>
      </c>
      <c r="L24" s="44">
        <v>100</v>
      </c>
      <c r="M24" s="44" t="s">
        <v>20</v>
      </c>
      <c r="N24" s="44">
        <v>100</v>
      </c>
      <c r="O24" s="45">
        <f t="shared" si="0"/>
        <v>20</v>
      </c>
      <c r="P24" s="8">
        <v>100</v>
      </c>
      <c r="Q24" s="8" t="s">
        <v>20</v>
      </c>
      <c r="R24" s="8">
        <v>100</v>
      </c>
      <c r="S24" s="40">
        <f t="shared" si="3"/>
        <v>20</v>
      </c>
      <c r="T24" s="44">
        <v>100</v>
      </c>
      <c r="U24" s="44" t="s">
        <v>33</v>
      </c>
      <c r="V24" s="44">
        <v>99</v>
      </c>
      <c r="W24" s="45">
        <f t="shared" si="4"/>
        <v>29.849999999999998</v>
      </c>
      <c r="X24" s="40">
        <f t="shared" si="5"/>
        <v>8.9849999999999994</v>
      </c>
      <c r="Y24" s="46">
        <v>9.9849999999999994</v>
      </c>
    </row>
    <row r="25" spans="1:25" ht="18">
      <c r="A25" s="50"/>
      <c r="B25" s="7">
        <v>22520691</v>
      </c>
      <c r="C25" s="8" t="s">
        <v>34</v>
      </c>
      <c r="D25" s="44"/>
      <c r="E25" s="44"/>
      <c r="F25" s="44"/>
      <c r="G25" s="45"/>
      <c r="H25" s="8">
        <v>100</v>
      </c>
      <c r="I25" s="8" t="s">
        <v>35</v>
      </c>
      <c r="J25" s="8">
        <v>100</v>
      </c>
      <c r="K25" s="40">
        <f t="shared" si="2"/>
        <v>20</v>
      </c>
      <c r="L25" s="44"/>
      <c r="M25" s="44"/>
      <c r="N25" s="44"/>
      <c r="O25" s="45">
        <f t="shared" si="0"/>
        <v>0</v>
      </c>
      <c r="P25" s="8"/>
      <c r="Q25" s="8"/>
      <c r="R25" s="8"/>
      <c r="S25" s="40">
        <f t="shared" si="3"/>
        <v>0</v>
      </c>
      <c r="T25" s="44"/>
      <c r="U25" s="44"/>
      <c r="V25" s="44"/>
      <c r="W25" s="45">
        <f t="shared" si="4"/>
        <v>0</v>
      </c>
      <c r="X25" s="40">
        <f t="shared" si="5"/>
        <v>2</v>
      </c>
      <c r="Y25" s="47"/>
    </row>
    <row r="26" spans="1:25" ht="18">
      <c r="A26" s="49">
        <v>7</v>
      </c>
      <c r="B26" s="4">
        <v>22520946</v>
      </c>
      <c r="C26" s="5" t="s">
        <v>36</v>
      </c>
      <c r="D26" s="20"/>
      <c r="E26" s="20"/>
      <c r="F26" s="20"/>
      <c r="G26" s="43"/>
      <c r="H26" s="5"/>
      <c r="I26" s="5"/>
      <c r="J26" s="5"/>
      <c r="K26" s="39"/>
      <c r="L26" s="20"/>
      <c r="M26" s="20"/>
      <c r="N26" s="20"/>
      <c r="O26" s="43">
        <f t="shared" si="0"/>
        <v>0</v>
      </c>
      <c r="P26" s="5"/>
      <c r="Q26" s="5"/>
      <c r="R26" s="5"/>
      <c r="S26" s="39">
        <f t="shared" si="3"/>
        <v>0</v>
      </c>
      <c r="T26" s="20"/>
      <c r="U26" s="20"/>
      <c r="V26" s="20"/>
      <c r="W26" s="43">
        <f t="shared" si="4"/>
        <v>0</v>
      </c>
      <c r="X26" s="39"/>
      <c r="Y26" s="46">
        <v>10</v>
      </c>
    </row>
    <row r="27" spans="1:25" ht="18">
      <c r="A27" s="49"/>
      <c r="B27" s="4">
        <v>22520796</v>
      </c>
      <c r="C27" s="5" t="s">
        <v>37</v>
      </c>
      <c r="D27" s="20">
        <v>100</v>
      </c>
      <c r="E27" s="20" t="s">
        <v>20</v>
      </c>
      <c r="F27" s="20">
        <v>100</v>
      </c>
      <c r="G27" s="43">
        <f t="shared" si="1"/>
        <v>10</v>
      </c>
      <c r="H27" s="5">
        <v>100</v>
      </c>
      <c r="I27" s="5" t="s">
        <v>29</v>
      </c>
      <c r="J27" s="5">
        <v>100</v>
      </c>
      <c r="K27" s="39">
        <f t="shared" si="2"/>
        <v>20</v>
      </c>
      <c r="L27" s="20">
        <v>100</v>
      </c>
      <c r="M27" s="20" t="s">
        <v>20</v>
      </c>
      <c r="N27" s="20">
        <v>100</v>
      </c>
      <c r="O27" s="43">
        <f t="shared" si="0"/>
        <v>20</v>
      </c>
      <c r="P27" s="5">
        <v>100</v>
      </c>
      <c r="Q27" s="5" t="s">
        <v>20</v>
      </c>
      <c r="R27" s="5">
        <v>100</v>
      </c>
      <c r="S27" s="39">
        <f t="shared" si="3"/>
        <v>20</v>
      </c>
      <c r="T27" s="20">
        <v>100</v>
      </c>
      <c r="U27" s="20" t="s">
        <v>29</v>
      </c>
      <c r="V27" s="20">
        <v>100</v>
      </c>
      <c r="W27" s="43">
        <f t="shared" si="4"/>
        <v>30</v>
      </c>
      <c r="X27" s="39">
        <f t="shared" si="5"/>
        <v>10</v>
      </c>
      <c r="Y27" s="47"/>
    </row>
    <row r="28" spans="1:25" ht="18">
      <c r="A28" s="50">
        <v>8</v>
      </c>
      <c r="B28" s="7">
        <v>22521178</v>
      </c>
      <c r="C28" s="8" t="s">
        <v>38</v>
      </c>
      <c r="D28" s="44">
        <v>100</v>
      </c>
      <c r="E28" s="44" t="s">
        <v>20</v>
      </c>
      <c r="F28" s="44">
        <v>100</v>
      </c>
      <c r="G28" s="45">
        <f t="shared" si="1"/>
        <v>10</v>
      </c>
      <c r="H28" s="8">
        <v>100</v>
      </c>
      <c r="I28" s="8" t="s">
        <v>33</v>
      </c>
      <c r="J28" s="8">
        <v>0</v>
      </c>
      <c r="K28" s="40">
        <f t="shared" si="2"/>
        <v>10</v>
      </c>
      <c r="L28" s="44">
        <v>100</v>
      </c>
      <c r="M28" s="44" t="s">
        <v>20</v>
      </c>
      <c r="N28" s="44">
        <v>100</v>
      </c>
      <c r="O28" s="45">
        <f t="shared" si="0"/>
        <v>20</v>
      </c>
      <c r="P28" s="8">
        <v>100</v>
      </c>
      <c r="Q28" s="8" t="s">
        <v>20</v>
      </c>
      <c r="R28" s="8">
        <v>100</v>
      </c>
      <c r="S28" s="40">
        <f t="shared" si="3"/>
        <v>20</v>
      </c>
      <c r="T28" s="44">
        <v>100</v>
      </c>
      <c r="U28" s="44" t="s">
        <v>20</v>
      </c>
      <c r="V28" s="44">
        <v>100</v>
      </c>
      <c r="W28" s="45">
        <f t="shared" si="4"/>
        <v>30</v>
      </c>
      <c r="X28" s="40">
        <f t="shared" si="5"/>
        <v>9</v>
      </c>
      <c r="Y28" s="46">
        <v>10</v>
      </c>
    </row>
    <row r="29" spans="1:25" ht="18">
      <c r="A29" s="50"/>
      <c r="B29" s="7">
        <v>22520361</v>
      </c>
      <c r="C29" s="8" t="s">
        <v>39</v>
      </c>
      <c r="D29" s="44">
        <v>100</v>
      </c>
      <c r="E29" s="44" t="s">
        <v>20</v>
      </c>
      <c r="F29" s="44">
        <v>100</v>
      </c>
      <c r="G29" s="45">
        <f t="shared" si="1"/>
        <v>10</v>
      </c>
      <c r="H29" s="8">
        <v>100</v>
      </c>
      <c r="I29" s="8" t="s">
        <v>20</v>
      </c>
      <c r="J29" s="8">
        <v>100</v>
      </c>
      <c r="K29" s="40">
        <f t="shared" si="2"/>
        <v>20</v>
      </c>
      <c r="L29" s="44">
        <v>100</v>
      </c>
      <c r="M29" s="44" t="s">
        <v>20</v>
      </c>
      <c r="N29" s="44">
        <v>100</v>
      </c>
      <c r="O29" s="45">
        <f t="shared" si="0"/>
        <v>20</v>
      </c>
      <c r="P29" s="8">
        <v>100</v>
      </c>
      <c r="Q29" s="8" t="s">
        <v>20</v>
      </c>
      <c r="R29" s="8">
        <v>100</v>
      </c>
      <c r="S29" s="40">
        <f t="shared" si="3"/>
        <v>20</v>
      </c>
      <c r="T29" s="44"/>
      <c r="U29" s="44"/>
      <c r="V29" s="44"/>
      <c r="W29" s="45">
        <f t="shared" si="4"/>
        <v>0</v>
      </c>
      <c r="X29" s="40">
        <f t="shared" si="5"/>
        <v>7</v>
      </c>
      <c r="Y29" s="47"/>
    </row>
    <row r="30" spans="1:25" ht="18">
      <c r="A30" s="49">
        <v>9</v>
      </c>
      <c r="B30" s="4">
        <v>22521551</v>
      </c>
      <c r="C30" s="5" t="s">
        <v>40</v>
      </c>
      <c r="D30" s="20">
        <v>100</v>
      </c>
      <c r="E30" s="20" t="s">
        <v>20</v>
      </c>
      <c r="F30" s="20">
        <v>100</v>
      </c>
      <c r="G30" s="43">
        <f t="shared" si="1"/>
        <v>10</v>
      </c>
      <c r="H30" s="5">
        <v>100</v>
      </c>
      <c r="I30" s="5" t="s">
        <v>29</v>
      </c>
      <c r="J30" s="5">
        <v>100</v>
      </c>
      <c r="K30" s="39">
        <f t="shared" si="2"/>
        <v>20</v>
      </c>
      <c r="L30" s="20">
        <v>100</v>
      </c>
      <c r="M30" s="20" t="s">
        <v>20</v>
      </c>
      <c r="N30" s="20">
        <v>100</v>
      </c>
      <c r="O30" s="43">
        <f t="shared" si="0"/>
        <v>20</v>
      </c>
      <c r="P30" s="5">
        <v>100</v>
      </c>
      <c r="Q30" s="5" t="s">
        <v>20</v>
      </c>
      <c r="R30" s="5">
        <v>100</v>
      </c>
      <c r="S30" s="39">
        <f t="shared" si="3"/>
        <v>20</v>
      </c>
      <c r="T30" s="20">
        <v>75</v>
      </c>
      <c r="U30" s="20" t="s">
        <v>41</v>
      </c>
      <c r="V30" s="20">
        <v>100</v>
      </c>
      <c r="W30" s="43">
        <f t="shared" si="4"/>
        <v>26.25</v>
      </c>
      <c r="X30" s="39">
        <f t="shared" si="5"/>
        <v>9.625</v>
      </c>
      <c r="Y30" s="46">
        <v>9.625</v>
      </c>
    </row>
    <row r="31" spans="1:25" ht="18">
      <c r="A31" s="49"/>
      <c r="B31" s="4">
        <v>22521500</v>
      </c>
      <c r="C31" s="5" t="s">
        <v>42</v>
      </c>
      <c r="D31" s="20"/>
      <c r="E31" s="20"/>
      <c r="F31" s="20"/>
      <c r="G31" s="43"/>
      <c r="H31" s="5"/>
      <c r="I31" s="5"/>
      <c r="J31" s="5"/>
      <c r="K31" s="39"/>
      <c r="L31" s="20"/>
      <c r="M31" s="20"/>
      <c r="N31" s="20"/>
      <c r="O31" s="43">
        <f t="shared" si="0"/>
        <v>0</v>
      </c>
      <c r="P31" s="5"/>
      <c r="Q31" s="5"/>
      <c r="R31" s="5"/>
      <c r="S31" s="39">
        <f t="shared" si="3"/>
        <v>0</v>
      </c>
      <c r="T31" s="20"/>
      <c r="U31" s="20"/>
      <c r="V31" s="20"/>
      <c r="W31" s="43">
        <f t="shared" si="4"/>
        <v>0</v>
      </c>
      <c r="X31" s="39"/>
      <c r="Y31" s="47"/>
    </row>
    <row r="32" spans="1:25" ht="18">
      <c r="A32" s="50">
        <v>10</v>
      </c>
      <c r="B32" s="7">
        <v>22521204</v>
      </c>
      <c r="C32" s="8" t="s">
        <v>43</v>
      </c>
      <c r="D32" s="44">
        <v>100</v>
      </c>
      <c r="E32" s="44" t="s">
        <v>20</v>
      </c>
      <c r="F32" s="44">
        <v>100</v>
      </c>
      <c r="G32" s="45">
        <f t="shared" si="1"/>
        <v>10</v>
      </c>
      <c r="H32" s="8"/>
      <c r="I32" s="8"/>
      <c r="J32" s="8"/>
      <c r="K32" s="40"/>
      <c r="L32" s="44">
        <v>100</v>
      </c>
      <c r="M32" s="44" t="s">
        <v>20</v>
      </c>
      <c r="N32" s="44">
        <v>100</v>
      </c>
      <c r="O32" s="45">
        <f t="shared" si="0"/>
        <v>20</v>
      </c>
      <c r="P32" s="8">
        <v>100</v>
      </c>
      <c r="Q32" s="8" t="s">
        <v>20</v>
      </c>
      <c r="R32" s="8">
        <v>100</v>
      </c>
      <c r="S32" s="40">
        <f t="shared" si="3"/>
        <v>20</v>
      </c>
      <c r="T32" s="44">
        <v>75</v>
      </c>
      <c r="U32" s="44" t="s">
        <v>41</v>
      </c>
      <c r="V32" s="44">
        <v>100</v>
      </c>
      <c r="W32" s="45">
        <f t="shared" si="4"/>
        <v>26.25</v>
      </c>
      <c r="X32" s="40">
        <f t="shared" si="5"/>
        <v>7.625</v>
      </c>
      <c r="Y32" s="46">
        <v>7.625</v>
      </c>
    </row>
    <row r="33" spans="1:25" ht="18">
      <c r="A33" s="50"/>
      <c r="B33" s="7">
        <v>22521653</v>
      </c>
      <c r="C33" s="8" t="s">
        <v>44</v>
      </c>
      <c r="D33" s="44"/>
      <c r="E33" s="44"/>
      <c r="F33" s="44"/>
      <c r="G33" s="45"/>
      <c r="H33" s="8"/>
      <c r="I33" s="8"/>
      <c r="J33" s="8"/>
      <c r="K33" s="40"/>
      <c r="L33" s="44"/>
      <c r="M33" s="44"/>
      <c r="N33" s="44"/>
      <c r="O33" s="45">
        <f t="shared" si="0"/>
        <v>0</v>
      </c>
      <c r="P33" s="8"/>
      <c r="Q33" s="8"/>
      <c r="R33" s="8"/>
      <c r="S33" s="40">
        <f t="shared" si="3"/>
        <v>0</v>
      </c>
      <c r="T33" s="44"/>
      <c r="U33" s="44"/>
      <c r="V33" s="44"/>
      <c r="W33" s="45">
        <f t="shared" si="4"/>
        <v>0</v>
      </c>
      <c r="X33" s="40"/>
      <c r="Y33" s="47"/>
    </row>
    <row r="34" spans="1:25" ht="18">
      <c r="A34" s="49">
        <v>11</v>
      </c>
      <c r="B34" s="4">
        <v>22520969</v>
      </c>
      <c r="C34" s="5" t="s">
        <v>45</v>
      </c>
      <c r="D34" s="20">
        <v>100</v>
      </c>
      <c r="E34" s="20" t="s">
        <v>20</v>
      </c>
      <c r="F34" s="20">
        <v>100</v>
      </c>
      <c r="G34" s="43">
        <f t="shared" si="1"/>
        <v>10</v>
      </c>
      <c r="H34" s="5">
        <v>100</v>
      </c>
      <c r="I34" s="5" t="s">
        <v>20</v>
      </c>
      <c r="J34" s="5">
        <v>100</v>
      </c>
      <c r="K34" s="39"/>
      <c r="L34" s="20">
        <v>100</v>
      </c>
      <c r="M34" s="20" t="s">
        <v>20</v>
      </c>
      <c r="N34" s="20">
        <v>100</v>
      </c>
      <c r="O34" s="43">
        <f t="shared" si="0"/>
        <v>20</v>
      </c>
      <c r="P34" s="5">
        <v>100</v>
      </c>
      <c r="Q34" s="5" t="s">
        <v>20</v>
      </c>
      <c r="R34" s="5">
        <v>100</v>
      </c>
      <c r="S34" s="39">
        <f t="shared" si="3"/>
        <v>20</v>
      </c>
      <c r="T34" s="20">
        <v>100</v>
      </c>
      <c r="U34" s="20" t="s">
        <v>20</v>
      </c>
      <c r="V34" s="20">
        <v>100</v>
      </c>
      <c r="W34" s="43">
        <f t="shared" si="4"/>
        <v>30</v>
      </c>
      <c r="X34" s="39">
        <f t="shared" si="5"/>
        <v>8</v>
      </c>
      <c r="Y34" s="46">
        <v>10</v>
      </c>
    </row>
    <row r="35" spans="1:25" ht="18">
      <c r="A35" s="49"/>
      <c r="B35" s="4">
        <v>22520042</v>
      </c>
      <c r="C35" s="5" t="s">
        <v>46</v>
      </c>
      <c r="D35" s="20"/>
      <c r="E35" s="20"/>
      <c r="F35" s="20"/>
      <c r="G35" s="43"/>
      <c r="H35" s="5"/>
      <c r="I35" s="5"/>
      <c r="J35" s="5"/>
      <c r="K35" s="39"/>
      <c r="L35" s="20"/>
      <c r="M35" s="20"/>
      <c r="N35" s="20"/>
      <c r="O35" s="43">
        <f t="shared" si="0"/>
        <v>0</v>
      </c>
      <c r="P35" s="5"/>
      <c r="Q35" s="5"/>
      <c r="R35" s="5"/>
      <c r="S35" s="39">
        <f t="shared" si="3"/>
        <v>0</v>
      </c>
      <c r="T35" s="20"/>
      <c r="U35" s="20"/>
      <c r="V35" s="20"/>
      <c r="W35" s="43">
        <f t="shared" si="4"/>
        <v>0</v>
      </c>
      <c r="X35" s="39"/>
      <c r="Y35" s="47"/>
    </row>
    <row r="36" spans="1:25" ht="18">
      <c r="A36" s="50">
        <v>12</v>
      </c>
      <c r="B36" s="7">
        <v>22521120</v>
      </c>
      <c r="C36" s="8" t="s">
        <v>47</v>
      </c>
      <c r="D36" s="44"/>
      <c r="E36" s="44"/>
      <c r="F36" s="44"/>
      <c r="G36" s="45"/>
      <c r="H36" s="8">
        <v>100</v>
      </c>
      <c r="I36" s="8" t="s">
        <v>48</v>
      </c>
      <c r="J36" s="8">
        <v>50</v>
      </c>
      <c r="K36" s="40">
        <f t="shared" si="2"/>
        <v>15</v>
      </c>
      <c r="L36" s="44">
        <v>100</v>
      </c>
      <c r="M36" s="44" t="s">
        <v>20</v>
      </c>
      <c r="N36" s="44">
        <v>100</v>
      </c>
      <c r="O36" s="45">
        <f t="shared" si="0"/>
        <v>20</v>
      </c>
      <c r="P36" s="8">
        <v>100</v>
      </c>
      <c r="Q36" s="8" t="s">
        <v>20</v>
      </c>
      <c r="R36" s="8">
        <v>100</v>
      </c>
      <c r="S36" s="40">
        <f t="shared" si="3"/>
        <v>20</v>
      </c>
      <c r="T36" s="44">
        <v>100</v>
      </c>
      <c r="U36" s="44" t="s">
        <v>20</v>
      </c>
      <c r="V36" s="44">
        <v>100</v>
      </c>
      <c r="W36" s="45">
        <f t="shared" si="4"/>
        <v>30</v>
      </c>
      <c r="X36" s="40">
        <f t="shared" si="5"/>
        <v>8.5</v>
      </c>
      <c r="Y36" s="46">
        <v>10</v>
      </c>
    </row>
    <row r="37" spans="1:25" ht="18">
      <c r="A37" s="50"/>
      <c r="B37" s="7">
        <v>22520766</v>
      </c>
      <c r="C37" s="8" t="s">
        <v>49</v>
      </c>
      <c r="D37" s="44">
        <v>100</v>
      </c>
      <c r="E37" s="44" t="s">
        <v>20</v>
      </c>
      <c r="F37" s="44">
        <v>100</v>
      </c>
      <c r="G37" s="45">
        <f t="shared" si="1"/>
        <v>10</v>
      </c>
      <c r="H37" s="8">
        <v>100</v>
      </c>
      <c r="I37" s="8" t="s">
        <v>20</v>
      </c>
      <c r="J37" s="8">
        <v>100</v>
      </c>
      <c r="K37" s="40">
        <f t="shared" si="2"/>
        <v>20</v>
      </c>
      <c r="L37" s="44">
        <v>100</v>
      </c>
      <c r="M37" s="44" t="s">
        <v>20</v>
      </c>
      <c r="N37" s="44">
        <v>100</v>
      </c>
      <c r="O37" s="45">
        <f t="shared" si="0"/>
        <v>20</v>
      </c>
      <c r="P37" s="8"/>
      <c r="Q37" s="8"/>
      <c r="R37" s="8"/>
      <c r="S37" s="40">
        <f t="shared" si="3"/>
        <v>0</v>
      </c>
      <c r="T37" s="44"/>
      <c r="U37" s="44"/>
      <c r="V37" s="44"/>
      <c r="W37" s="45">
        <f t="shared" si="4"/>
        <v>0</v>
      </c>
      <c r="X37" s="40">
        <f t="shared" si="5"/>
        <v>5</v>
      </c>
      <c r="Y37" s="47"/>
    </row>
    <row r="38" spans="1:25" ht="18">
      <c r="A38" s="49">
        <v>14</v>
      </c>
      <c r="B38" s="4">
        <v>22520540</v>
      </c>
      <c r="C38" s="5" t="s">
        <v>50</v>
      </c>
      <c r="D38" s="20"/>
      <c r="E38" s="20"/>
      <c r="F38" s="20"/>
      <c r="G38" s="43"/>
      <c r="H38" s="5"/>
      <c r="I38" s="5"/>
      <c r="J38" s="5"/>
      <c r="K38" s="39">
        <f t="shared" si="2"/>
        <v>0</v>
      </c>
      <c r="L38" s="20"/>
      <c r="M38" s="20"/>
      <c r="N38" s="20"/>
      <c r="O38" s="43">
        <f t="shared" si="0"/>
        <v>0</v>
      </c>
      <c r="P38" s="5"/>
      <c r="Q38" s="5"/>
      <c r="R38" s="5"/>
      <c r="S38" s="39">
        <f t="shared" si="3"/>
        <v>0</v>
      </c>
      <c r="T38" s="20"/>
      <c r="U38" s="20"/>
      <c r="V38" s="20"/>
      <c r="W38" s="43">
        <f t="shared" si="4"/>
        <v>0</v>
      </c>
      <c r="X38" s="39"/>
      <c r="Y38" s="46">
        <v>9.5</v>
      </c>
    </row>
    <row r="39" spans="1:25" ht="18">
      <c r="A39" s="49"/>
      <c r="B39" s="4">
        <v>22520692</v>
      </c>
      <c r="C39" s="5" t="s">
        <v>51</v>
      </c>
      <c r="D39" s="20">
        <v>100</v>
      </c>
      <c r="E39" s="20" t="s">
        <v>20</v>
      </c>
      <c r="F39" s="20">
        <v>100</v>
      </c>
      <c r="G39" s="43">
        <f t="shared" si="1"/>
        <v>10</v>
      </c>
      <c r="H39" s="5">
        <v>100</v>
      </c>
      <c r="I39" s="5" t="s">
        <v>33</v>
      </c>
      <c r="J39" s="5">
        <v>50</v>
      </c>
      <c r="K39" s="39">
        <f t="shared" si="2"/>
        <v>15</v>
      </c>
      <c r="L39" s="20">
        <v>100</v>
      </c>
      <c r="M39" s="20" t="s">
        <v>20</v>
      </c>
      <c r="N39" s="20">
        <v>100</v>
      </c>
      <c r="O39" s="43">
        <f t="shared" si="0"/>
        <v>20</v>
      </c>
      <c r="P39" s="5">
        <v>100</v>
      </c>
      <c r="Q39" s="5" t="s">
        <v>20</v>
      </c>
      <c r="R39" s="5">
        <v>100</v>
      </c>
      <c r="S39" s="39">
        <f t="shared" si="3"/>
        <v>20</v>
      </c>
      <c r="T39" s="20">
        <v>100</v>
      </c>
      <c r="U39" s="20" t="s">
        <v>20</v>
      </c>
      <c r="V39" s="20">
        <v>100</v>
      </c>
      <c r="W39" s="43">
        <f t="shared" si="4"/>
        <v>30</v>
      </c>
      <c r="X39" s="39">
        <f t="shared" si="5"/>
        <v>9.5</v>
      </c>
      <c r="Y39" s="47"/>
    </row>
    <row r="40" spans="1:25" ht="18">
      <c r="A40" s="50">
        <v>15</v>
      </c>
      <c r="B40" s="7">
        <v>22521333</v>
      </c>
      <c r="C40" s="8" t="s">
        <v>52</v>
      </c>
      <c r="D40" s="44">
        <v>100</v>
      </c>
      <c r="E40" s="44" t="s">
        <v>20</v>
      </c>
      <c r="F40" s="44">
        <v>100</v>
      </c>
      <c r="G40" s="45">
        <f t="shared" si="1"/>
        <v>10</v>
      </c>
      <c r="H40" s="8">
        <v>100</v>
      </c>
      <c r="I40" s="8" t="s">
        <v>20</v>
      </c>
      <c r="J40" s="8">
        <v>100</v>
      </c>
      <c r="K40" s="40">
        <f t="shared" si="2"/>
        <v>20</v>
      </c>
      <c r="L40" s="44">
        <v>100</v>
      </c>
      <c r="M40" s="44" t="s">
        <v>20</v>
      </c>
      <c r="N40" s="44">
        <v>100</v>
      </c>
      <c r="O40" s="45">
        <f t="shared" si="0"/>
        <v>20</v>
      </c>
      <c r="P40" s="8">
        <v>100</v>
      </c>
      <c r="Q40" s="8" t="s">
        <v>20</v>
      </c>
      <c r="R40" s="8">
        <v>100</v>
      </c>
      <c r="S40" s="40">
        <f t="shared" si="3"/>
        <v>20</v>
      </c>
      <c r="T40" s="44">
        <v>75</v>
      </c>
      <c r="U40" s="44" t="s">
        <v>25</v>
      </c>
      <c r="V40" s="44">
        <v>100</v>
      </c>
      <c r="W40" s="45">
        <f t="shared" si="4"/>
        <v>26.25</v>
      </c>
      <c r="X40" s="40">
        <f t="shared" si="5"/>
        <v>9.625</v>
      </c>
      <c r="Y40" s="46">
        <v>9.625</v>
      </c>
    </row>
    <row r="41" spans="1:25" ht="18">
      <c r="A41" s="50"/>
      <c r="B41" s="7">
        <v>22521290</v>
      </c>
      <c r="C41" s="8" t="s">
        <v>53</v>
      </c>
      <c r="D41" s="44">
        <v>100</v>
      </c>
      <c r="E41" s="44" t="s">
        <v>20</v>
      </c>
      <c r="F41" s="44">
        <v>100</v>
      </c>
      <c r="G41" s="45">
        <f t="shared" si="1"/>
        <v>10</v>
      </c>
      <c r="H41" s="8">
        <v>100</v>
      </c>
      <c r="I41" s="8" t="s">
        <v>20</v>
      </c>
      <c r="J41" s="8">
        <v>100</v>
      </c>
      <c r="K41" s="40">
        <f t="shared" si="2"/>
        <v>20</v>
      </c>
      <c r="L41" s="44">
        <v>100</v>
      </c>
      <c r="M41" s="44" t="s">
        <v>20</v>
      </c>
      <c r="N41" s="44">
        <v>100</v>
      </c>
      <c r="O41" s="45">
        <f t="shared" si="0"/>
        <v>20</v>
      </c>
      <c r="P41" s="8"/>
      <c r="Q41" s="8"/>
      <c r="R41" s="8"/>
      <c r="S41" s="40">
        <f t="shared" si="3"/>
        <v>0</v>
      </c>
      <c r="T41" s="44"/>
      <c r="U41" s="44"/>
      <c r="V41" s="44"/>
      <c r="W41" s="45">
        <f>(T41*0.5+V41*0.5)*$C$9</f>
        <v>0</v>
      </c>
      <c r="X41" s="40">
        <f t="shared" si="5"/>
        <v>5</v>
      </c>
      <c r="Y41" s="47"/>
    </row>
    <row r="42" spans="1:25" ht="18">
      <c r="A42" s="4">
        <v>16</v>
      </c>
      <c r="B42" s="4">
        <v>22520593</v>
      </c>
      <c r="C42" s="5" t="s">
        <v>54</v>
      </c>
      <c r="D42" s="20">
        <v>100</v>
      </c>
      <c r="E42" s="20" t="s">
        <v>20</v>
      </c>
      <c r="F42" s="20">
        <v>100</v>
      </c>
      <c r="G42" s="43">
        <f t="shared" si="1"/>
        <v>10</v>
      </c>
      <c r="H42" s="5">
        <v>100</v>
      </c>
      <c r="I42" s="5" t="s">
        <v>55</v>
      </c>
      <c r="J42" s="5">
        <v>100</v>
      </c>
      <c r="K42" s="39">
        <f t="shared" si="2"/>
        <v>20</v>
      </c>
      <c r="L42" s="20">
        <v>100</v>
      </c>
      <c r="M42" s="20" t="s">
        <v>20</v>
      </c>
      <c r="N42" s="20">
        <v>100</v>
      </c>
      <c r="O42" s="43">
        <f t="shared" si="0"/>
        <v>20</v>
      </c>
      <c r="P42" s="5">
        <v>100</v>
      </c>
      <c r="Q42" s="5" t="s">
        <v>20</v>
      </c>
      <c r="R42" s="5">
        <v>100</v>
      </c>
      <c r="S42" s="39">
        <f t="shared" si="3"/>
        <v>20</v>
      </c>
      <c r="T42" s="20">
        <v>100</v>
      </c>
      <c r="U42" s="20" t="s">
        <v>55</v>
      </c>
      <c r="V42" s="20">
        <v>100</v>
      </c>
      <c r="W42" s="45">
        <f t="shared" si="4"/>
        <v>30</v>
      </c>
      <c r="X42" s="39">
        <f t="shared" si="5"/>
        <v>10</v>
      </c>
      <c r="Y42" s="21">
        <f>X42</f>
        <v>10</v>
      </c>
    </row>
  </sheetData>
  <mergeCells count="39">
    <mergeCell ref="A2:X2"/>
    <mergeCell ref="A22:A23"/>
    <mergeCell ref="A24:A25"/>
    <mergeCell ref="A26:A27"/>
    <mergeCell ref="A28:A29"/>
    <mergeCell ref="A14:A15"/>
    <mergeCell ref="A16:A17"/>
    <mergeCell ref="A18:A19"/>
    <mergeCell ref="A20:A21"/>
    <mergeCell ref="A12:A13"/>
    <mergeCell ref="B12:B13"/>
    <mergeCell ref="C12:C13"/>
    <mergeCell ref="A34:A35"/>
    <mergeCell ref="A36:A37"/>
    <mergeCell ref="A38:A39"/>
    <mergeCell ref="A40:A41"/>
    <mergeCell ref="X12:X13"/>
    <mergeCell ref="A30:A31"/>
    <mergeCell ref="A32:A33"/>
    <mergeCell ref="D12:G12"/>
    <mergeCell ref="H12:K12"/>
    <mergeCell ref="L12:O12"/>
    <mergeCell ref="P12:S12"/>
    <mergeCell ref="T12:W12"/>
    <mergeCell ref="Y12:Y13"/>
    <mergeCell ref="Y14:Y15"/>
    <mergeCell ref="Y16:Y17"/>
    <mergeCell ref="Y18:Y19"/>
    <mergeCell ref="Y20:Y21"/>
    <mergeCell ref="Y22:Y23"/>
    <mergeCell ref="Y24:Y25"/>
    <mergeCell ref="Y26:Y27"/>
    <mergeCell ref="Y28:Y29"/>
    <mergeCell ref="Y30:Y31"/>
    <mergeCell ref="Y32:Y33"/>
    <mergeCell ref="Y34:Y35"/>
    <mergeCell ref="Y36:Y37"/>
    <mergeCell ref="Y38:Y39"/>
    <mergeCell ref="Y40:Y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CCE2-3829-471D-ADB3-043F5BD1F9D6}">
  <dimension ref="A2:O40"/>
  <sheetViews>
    <sheetView topLeftCell="B9" zoomScale="120" zoomScaleNormal="120" workbookViewId="0">
      <selection activeCell="H11" sqref="H11"/>
    </sheetView>
  </sheetViews>
  <sheetFormatPr defaultColWidth="8.85546875" defaultRowHeight="18"/>
  <cols>
    <col min="1" max="1" width="12.7109375" style="1" bestFit="1" customWidth="1"/>
    <col min="2" max="2" width="20.5703125" style="1" bestFit="1" customWidth="1"/>
    <col min="3" max="3" width="27.7109375" style="1" bestFit="1" customWidth="1"/>
    <col min="4" max="4" width="12.28515625" style="1" customWidth="1"/>
    <col min="5" max="5" width="12.28515625" style="35" customWidth="1"/>
    <col min="6" max="6" width="15.28515625" style="1" bestFit="1" customWidth="1"/>
    <col min="7" max="7" width="16.42578125" style="35" bestFit="1" customWidth="1"/>
    <col min="8" max="8" width="16.140625" style="2" customWidth="1"/>
    <col min="9" max="9" width="16.42578125" style="35" customWidth="1"/>
    <col min="10" max="10" width="12.7109375" style="1" customWidth="1"/>
    <col min="11" max="11" width="12.7109375" style="2" customWidth="1"/>
    <col min="12" max="12" width="10.28515625" style="1" bestFit="1" customWidth="1"/>
    <col min="13" max="13" width="8.85546875" style="1"/>
    <col min="14" max="14" width="8.85546875" style="37"/>
    <col min="15" max="16384" width="8.85546875" style="1"/>
  </cols>
  <sheetData>
    <row r="2" spans="1:15" ht="22.9">
      <c r="A2" s="59" t="s">
        <v>56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5">
      <c r="A3" s="9"/>
      <c r="B3" s="9"/>
      <c r="C3" s="9"/>
      <c r="D3" s="9"/>
      <c r="E3" s="30"/>
      <c r="F3" s="9"/>
      <c r="G3" s="30"/>
      <c r="H3" s="9"/>
      <c r="I3" s="30"/>
      <c r="J3" s="9"/>
      <c r="K3" s="9"/>
      <c r="L3" s="9"/>
    </row>
    <row r="4" spans="1:15">
      <c r="A4" s="9"/>
      <c r="B4" s="13" t="s">
        <v>57</v>
      </c>
      <c r="C4" s="13" t="s">
        <v>2</v>
      </c>
      <c r="D4" s="9"/>
      <c r="E4" s="30"/>
      <c r="F4" s="17"/>
      <c r="G4" s="36"/>
      <c r="H4" s="17"/>
      <c r="I4" s="36"/>
      <c r="J4" s="9"/>
      <c r="K4" s="9"/>
      <c r="L4" s="9"/>
    </row>
    <row r="5" spans="1:15" s="12" customFormat="1">
      <c r="A5" s="11"/>
      <c r="B5" s="14" t="s">
        <v>58</v>
      </c>
      <c r="C5" s="16">
        <v>0.15</v>
      </c>
      <c r="D5" s="11"/>
      <c r="E5" s="31"/>
      <c r="F5" s="11"/>
      <c r="G5" s="32"/>
      <c r="H5" s="10"/>
      <c r="I5" s="32"/>
      <c r="J5" s="11"/>
      <c r="K5" s="10"/>
      <c r="L5" s="11"/>
      <c r="N5" s="38"/>
    </row>
    <row r="6" spans="1:15" s="12" customFormat="1">
      <c r="A6" s="11"/>
      <c r="B6" s="14" t="s">
        <v>59</v>
      </c>
      <c r="C6" s="16">
        <v>0.7</v>
      </c>
      <c r="D6" s="11"/>
      <c r="E6" s="32"/>
      <c r="F6" s="11"/>
      <c r="G6" s="32"/>
      <c r="H6" s="10"/>
      <c r="I6" s="32"/>
      <c r="J6" s="11"/>
      <c r="K6" s="10"/>
      <c r="L6" s="11"/>
      <c r="N6" s="38"/>
    </row>
    <row r="7" spans="1:15" s="12" customFormat="1">
      <c r="A7" s="11"/>
      <c r="B7" s="14" t="s">
        <v>60</v>
      </c>
      <c r="C7" s="16">
        <v>0.15</v>
      </c>
      <c r="D7" s="11"/>
      <c r="E7" s="32"/>
      <c r="F7" s="11"/>
      <c r="G7" s="32"/>
      <c r="H7" s="10"/>
      <c r="I7" s="32"/>
      <c r="J7" s="11"/>
      <c r="K7" s="10"/>
      <c r="L7" s="11"/>
      <c r="N7" s="38"/>
    </row>
    <row r="8" spans="1:15" s="12" customFormat="1">
      <c r="B8" s="15" t="s">
        <v>8</v>
      </c>
      <c r="E8" s="33"/>
      <c r="G8" s="33"/>
      <c r="H8" s="23"/>
      <c r="I8" s="33"/>
      <c r="K8" s="23"/>
      <c r="N8" s="38"/>
    </row>
    <row r="9" spans="1:15" s="12" customFormat="1">
      <c r="E9" s="33"/>
      <c r="G9" s="33"/>
      <c r="H9" s="23"/>
      <c r="I9" s="33"/>
      <c r="K9" s="23"/>
      <c r="N9" s="38"/>
    </row>
    <row r="10" spans="1:15" s="3" customFormat="1" ht="52.15">
      <c r="A10" s="21" t="s">
        <v>9</v>
      </c>
      <c r="B10" s="21" t="s">
        <v>10</v>
      </c>
      <c r="C10" s="21" t="s">
        <v>11</v>
      </c>
      <c r="D10" s="21" t="s">
        <v>58</v>
      </c>
      <c r="E10" s="21" t="s">
        <v>61</v>
      </c>
      <c r="F10" s="21" t="s">
        <v>59</v>
      </c>
      <c r="G10" s="21" t="s">
        <v>62</v>
      </c>
      <c r="H10" s="26" t="s">
        <v>63</v>
      </c>
      <c r="I10" s="26" t="s">
        <v>64</v>
      </c>
      <c r="J10" s="26" t="s">
        <v>65</v>
      </c>
      <c r="K10" s="22" t="s">
        <v>66</v>
      </c>
      <c r="L10" s="22" t="s">
        <v>67</v>
      </c>
      <c r="N10"/>
      <c r="O10"/>
    </row>
    <row r="11" spans="1:15">
      <c r="A11" s="66">
        <v>1</v>
      </c>
      <c r="B11" s="4">
        <v>22521090</v>
      </c>
      <c r="C11" s="5" t="s">
        <v>19</v>
      </c>
      <c r="D11" s="5">
        <v>8</v>
      </c>
      <c r="E11" s="64">
        <f>AVERAGE(D11:D12)</f>
        <v>9</v>
      </c>
      <c r="F11" s="5">
        <v>10</v>
      </c>
      <c r="G11" s="62">
        <v>10</v>
      </c>
      <c r="H11" s="24">
        <v>9</v>
      </c>
      <c r="I11" s="62">
        <v>9</v>
      </c>
      <c r="J11" s="5">
        <v>10</v>
      </c>
      <c r="K11" s="62">
        <f>AVERAGE(J11:J12)*7.5%+I11*7.5%</f>
        <v>1.4249999999999998</v>
      </c>
      <c r="L11" s="62">
        <f>E11*$C$5+G11*$C$6+K11</f>
        <v>9.7749999999999986</v>
      </c>
      <c r="N11"/>
      <c r="O11"/>
    </row>
    <row r="12" spans="1:15">
      <c r="A12" s="66"/>
      <c r="B12" s="4">
        <v>22520657</v>
      </c>
      <c r="C12" s="5" t="s">
        <v>21</v>
      </c>
      <c r="D12" s="5">
        <v>10</v>
      </c>
      <c r="E12" s="65"/>
      <c r="F12" s="5">
        <v>0</v>
      </c>
      <c r="G12" s="63"/>
      <c r="H12" s="24">
        <v>0</v>
      </c>
      <c r="I12" s="63"/>
      <c r="J12" s="5">
        <v>10</v>
      </c>
      <c r="K12" s="63"/>
      <c r="L12" s="63"/>
      <c r="N12"/>
      <c r="O12"/>
    </row>
    <row r="13" spans="1:15">
      <c r="A13" s="67">
        <v>2</v>
      </c>
      <c r="B13" s="19">
        <v>22520817</v>
      </c>
      <c r="C13" s="20" t="s">
        <v>22</v>
      </c>
      <c r="D13" s="20">
        <v>0</v>
      </c>
      <c r="E13" s="60">
        <f>AVERAGE(D13:D14)</f>
        <v>5</v>
      </c>
      <c r="F13" s="20">
        <v>10</v>
      </c>
      <c r="G13" s="60">
        <v>10</v>
      </c>
      <c r="H13" s="27">
        <v>10</v>
      </c>
      <c r="I13" s="60">
        <v>10</v>
      </c>
      <c r="J13" s="20">
        <v>0</v>
      </c>
      <c r="K13" s="60">
        <f t="shared" ref="K13" si="0">AVERAGE(J13:J14)*7.5%+I13*7.5%</f>
        <v>1.125</v>
      </c>
      <c r="L13" s="60">
        <f t="shared" ref="L13" si="1">E13*$C$5+G13*$C$6+K13</f>
        <v>8.875</v>
      </c>
      <c r="N13"/>
      <c r="O13"/>
    </row>
    <row r="14" spans="1:15">
      <c r="A14" s="67"/>
      <c r="B14" s="19">
        <v>22520004</v>
      </c>
      <c r="C14" s="20" t="s">
        <v>23</v>
      </c>
      <c r="D14" s="20">
        <v>10</v>
      </c>
      <c r="E14" s="61"/>
      <c r="F14" s="20">
        <v>0</v>
      </c>
      <c r="G14" s="61"/>
      <c r="H14" s="27">
        <v>0</v>
      </c>
      <c r="I14" s="61"/>
      <c r="J14" s="20">
        <v>10</v>
      </c>
      <c r="K14" s="61"/>
      <c r="L14" s="61"/>
      <c r="N14"/>
      <c r="O14"/>
    </row>
    <row r="15" spans="1:15">
      <c r="A15" s="66">
        <v>3</v>
      </c>
      <c r="B15" s="4">
        <v>22520165</v>
      </c>
      <c r="C15" s="5" t="s">
        <v>24</v>
      </c>
      <c r="D15" s="5">
        <v>10</v>
      </c>
      <c r="E15" s="64">
        <f t="shared" ref="E15" si="2">AVERAGE(D15:D16)</f>
        <v>5</v>
      </c>
      <c r="F15" s="5">
        <v>9.625</v>
      </c>
      <c r="G15" s="62">
        <v>9.625</v>
      </c>
      <c r="H15" s="24">
        <v>10</v>
      </c>
      <c r="I15" s="62">
        <v>10</v>
      </c>
      <c r="J15" s="5">
        <v>10</v>
      </c>
      <c r="K15" s="62">
        <f t="shared" ref="K15" si="3">AVERAGE(J15:J16)*7.5%+I15*7.5%</f>
        <v>1.125</v>
      </c>
      <c r="L15" s="62">
        <f t="shared" ref="L15" si="4">E15*$C$5+G15*$C$6+K15</f>
        <v>8.6125000000000007</v>
      </c>
      <c r="N15"/>
      <c r="O15"/>
    </row>
    <row r="16" spans="1:15">
      <c r="A16" s="66"/>
      <c r="B16" s="4">
        <v>22521576</v>
      </c>
      <c r="C16" s="5" t="s">
        <v>26</v>
      </c>
      <c r="D16" s="5">
        <v>0</v>
      </c>
      <c r="E16" s="65"/>
      <c r="F16" s="5">
        <v>0</v>
      </c>
      <c r="G16" s="63"/>
      <c r="H16" s="24">
        <v>0</v>
      </c>
      <c r="I16" s="63"/>
      <c r="J16" s="5">
        <v>0</v>
      </c>
      <c r="K16" s="63"/>
      <c r="L16" s="63"/>
      <c r="N16"/>
      <c r="O16"/>
    </row>
    <row r="17" spans="1:15">
      <c r="A17" s="67">
        <v>4</v>
      </c>
      <c r="B17" s="19">
        <v>22520161</v>
      </c>
      <c r="C17" s="20" t="s">
        <v>27</v>
      </c>
      <c r="D17" s="20">
        <v>10</v>
      </c>
      <c r="E17" s="60">
        <f t="shared" ref="E17" si="5">AVERAGE(D17:D18)</f>
        <v>10</v>
      </c>
      <c r="F17" s="20">
        <v>1</v>
      </c>
      <c r="G17" s="60">
        <v>9.9849999999999994</v>
      </c>
      <c r="H17" s="27">
        <v>2</v>
      </c>
      <c r="I17" s="60">
        <v>10</v>
      </c>
      <c r="J17" s="20">
        <v>10</v>
      </c>
      <c r="K17" s="60">
        <f t="shared" ref="K17" si="6">AVERAGE(J17:J18)*7.5%+I17*7.5%</f>
        <v>1.5</v>
      </c>
      <c r="L17" s="60">
        <f t="shared" ref="L17" si="7">E17*$C$5+G17*$C$6+K17</f>
        <v>9.9894999999999996</v>
      </c>
      <c r="N17"/>
      <c r="O17"/>
    </row>
    <row r="18" spans="1:15">
      <c r="A18" s="67"/>
      <c r="B18" s="19">
        <v>22521392</v>
      </c>
      <c r="C18" s="20" t="s">
        <v>28</v>
      </c>
      <c r="D18" s="20">
        <v>10</v>
      </c>
      <c r="E18" s="61"/>
      <c r="F18" s="20">
        <v>8.9849999999999994</v>
      </c>
      <c r="G18" s="61"/>
      <c r="H18" s="27">
        <v>8</v>
      </c>
      <c r="I18" s="61"/>
      <c r="J18" s="20">
        <v>10</v>
      </c>
      <c r="K18" s="61"/>
      <c r="L18" s="61"/>
      <c r="N18"/>
      <c r="O18"/>
    </row>
    <row r="19" spans="1:15">
      <c r="A19" s="66">
        <v>5</v>
      </c>
      <c r="B19" s="4">
        <v>22520093</v>
      </c>
      <c r="C19" s="5" t="s">
        <v>30</v>
      </c>
      <c r="D19" s="5">
        <v>0</v>
      </c>
      <c r="E19" s="64">
        <f t="shared" ref="E19" si="8">AVERAGE(D19:D20)</f>
        <v>0</v>
      </c>
      <c r="F19" s="5">
        <v>0</v>
      </c>
      <c r="G19" s="62">
        <v>10</v>
      </c>
      <c r="H19" s="24">
        <v>0</v>
      </c>
      <c r="I19" s="62">
        <v>10</v>
      </c>
      <c r="J19" s="5">
        <v>0</v>
      </c>
      <c r="K19" s="62">
        <f t="shared" ref="K19" si="9">AVERAGE(J19:J20)*7.5%+I19*7.5%</f>
        <v>0.75</v>
      </c>
      <c r="L19" s="62">
        <f t="shared" ref="L19" si="10">E19*$C$5+G19*$C$6+K19</f>
        <v>7.75</v>
      </c>
      <c r="N19"/>
      <c r="O19"/>
    </row>
    <row r="20" spans="1:15">
      <c r="A20" s="66"/>
      <c r="B20" s="4">
        <v>22521156</v>
      </c>
      <c r="C20" s="5" t="s">
        <v>31</v>
      </c>
      <c r="D20" s="5">
        <v>0</v>
      </c>
      <c r="E20" s="65"/>
      <c r="F20" s="5">
        <v>10</v>
      </c>
      <c r="G20" s="63"/>
      <c r="H20" s="24">
        <v>10</v>
      </c>
      <c r="I20" s="63"/>
      <c r="J20" s="5">
        <v>0</v>
      </c>
      <c r="K20" s="63"/>
      <c r="L20" s="63"/>
      <c r="N20"/>
      <c r="O20"/>
    </row>
    <row r="21" spans="1:15">
      <c r="A21" s="67">
        <v>6</v>
      </c>
      <c r="B21" s="19">
        <v>22520638</v>
      </c>
      <c r="C21" s="20" t="s">
        <v>32</v>
      </c>
      <c r="D21" s="20">
        <v>10</v>
      </c>
      <c r="E21" s="60">
        <f t="shared" ref="E21" si="11">AVERAGE(D21:D22)</f>
        <v>10</v>
      </c>
      <c r="F21" s="20">
        <v>8.9849999999999994</v>
      </c>
      <c r="G21" s="60">
        <v>9.9849999999999994</v>
      </c>
      <c r="H21" s="27">
        <v>8</v>
      </c>
      <c r="I21" s="60">
        <v>10</v>
      </c>
      <c r="J21" s="20">
        <v>10</v>
      </c>
      <c r="K21" s="60">
        <f t="shared" ref="K21" si="12">AVERAGE(J21:J22)*7.5%+I21*7.5%</f>
        <v>1.5</v>
      </c>
      <c r="L21" s="60">
        <f t="shared" ref="L21" si="13">E21*$C$5+G21*$C$6+K21</f>
        <v>9.9894999999999996</v>
      </c>
      <c r="N21"/>
      <c r="O21"/>
    </row>
    <row r="22" spans="1:15">
      <c r="A22" s="67"/>
      <c r="B22" s="19">
        <v>22520691</v>
      </c>
      <c r="C22" s="20" t="s">
        <v>34</v>
      </c>
      <c r="D22" s="20">
        <v>10</v>
      </c>
      <c r="E22" s="61"/>
      <c r="F22" s="20">
        <v>2</v>
      </c>
      <c r="G22" s="61"/>
      <c r="H22" s="27">
        <v>2</v>
      </c>
      <c r="I22" s="61"/>
      <c r="J22" s="20">
        <v>10</v>
      </c>
      <c r="K22" s="61"/>
      <c r="L22" s="61"/>
      <c r="N22"/>
      <c r="O22"/>
    </row>
    <row r="23" spans="1:15">
      <c r="A23" s="66">
        <v>7</v>
      </c>
      <c r="B23" s="4">
        <v>22520946</v>
      </c>
      <c r="C23" s="5" t="s">
        <v>36</v>
      </c>
      <c r="D23" s="5">
        <v>8</v>
      </c>
      <c r="E23" s="64">
        <f t="shared" ref="E23" si="14">AVERAGE(D23:D24)</f>
        <v>9</v>
      </c>
      <c r="F23" s="5">
        <v>0</v>
      </c>
      <c r="G23" s="62">
        <v>10</v>
      </c>
      <c r="H23" s="24">
        <v>0</v>
      </c>
      <c r="I23" s="62">
        <v>10</v>
      </c>
      <c r="J23" s="5">
        <v>10</v>
      </c>
      <c r="K23" s="62">
        <f t="shared" ref="K23" si="15">AVERAGE(J23:J24)*7.5%+I23*7.5%</f>
        <v>1.5</v>
      </c>
      <c r="L23" s="62">
        <f t="shared" ref="L23" si="16">E23*$C$5+G23*$C$6+K23</f>
        <v>9.85</v>
      </c>
      <c r="N23"/>
      <c r="O23"/>
    </row>
    <row r="24" spans="1:15">
      <c r="A24" s="66"/>
      <c r="B24" s="4">
        <v>22520796</v>
      </c>
      <c r="C24" s="5" t="s">
        <v>37</v>
      </c>
      <c r="D24" s="5">
        <v>10</v>
      </c>
      <c r="E24" s="65"/>
      <c r="F24" s="5">
        <v>10</v>
      </c>
      <c r="G24" s="63"/>
      <c r="H24" s="24">
        <v>10</v>
      </c>
      <c r="I24" s="63"/>
      <c r="J24" s="5">
        <v>10</v>
      </c>
      <c r="K24" s="63"/>
      <c r="L24" s="63"/>
      <c r="N24"/>
      <c r="O24"/>
    </row>
    <row r="25" spans="1:15">
      <c r="A25" s="67">
        <v>8</v>
      </c>
      <c r="B25" s="19">
        <v>22521178</v>
      </c>
      <c r="C25" s="20" t="s">
        <v>38</v>
      </c>
      <c r="D25" s="20">
        <v>0</v>
      </c>
      <c r="E25" s="60">
        <f t="shared" ref="E25" si="17">AVERAGE(D25:D26)</f>
        <v>4</v>
      </c>
      <c r="F25" s="20">
        <v>9</v>
      </c>
      <c r="G25" s="60">
        <v>10</v>
      </c>
      <c r="H25" s="27">
        <v>8</v>
      </c>
      <c r="I25" s="60">
        <v>10</v>
      </c>
      <c r="J25" s="20">
        <v>0</v>
      </c>
      <c r="K25" s="60">
        <f t="shared" ref="K25" si="18">AVERAGE(J25:J26)*7.5%+I25*7.5%</f>
        <v>1.125</v>
      </c>
      <c r="L25" s="60">
        <f t="shared" ref="L25" si="19">E25*$C$5+G25*$C$6+K25</f>
        <v>8.7249999999999996</v>
      </c>
      <c r="N25"/>
      <c r="O25"/>
    </row>
    <row r="26" spans="1:15">
      <c r="A26" s="67"/>
      <c r="B26" s="19">
        <v>22520361</v>
      </c>
      <c r="C26" s="20" t="s">
        <v>39</v>
      </c>
      <c r="D26" s="20">
        <v>8</v>
      </c>
      <c r="E26" s="61"/>
      <c r="F26" s="20">
        <v>7</v>
      </c>
      <c r="G26" s="61"/>
      <c r="H26" s="27">
        <v>8</v>
      </c>
      <c r="I26" s="61"/>
      <c r="J26" s="20">
        <v>10</v>
      </c>
      <c r="K26" s="61"/>
      <c r="L26" s="61"/>
      <c r="N26"/>
      <c r="O26"/>
    </row>
    <row r="27" spans="1:15">
      <c r="A27" s="66">
        <v>9</v>
      </c>
      <c r="B27" s="4">
        <v>22521551</v>
      </c>
      <c r="C27" s="5" t="s">
        <v>40</v>
      </c>
      <c r="D27" s="5">
        <v>0</v>
      </c>
      <c r="E27" s="64">
        <f t="shared" ref="E27" si="20">AVERAGE(D27:D28)</f>
        <v>0</v>
      </c>
      <c r="F27" s="5">
        <v>9.625</v>
      </c>
      <c r="G27" s="62">
        <v>9.625</v>
      </c>
      <c r="H27" s="24">
        <v>10</v>
      </c>
      <c r="I27" s="62">
        <v>10</v>
      </c>
      <c r="J27" s="5">
        <v>0</v>
      </c>
      <c r="K27" s="62">
        <f t="shared" ref="K27" si="21">AVERAGE(J27:J28)*7.5%+I27*7.5%</f>
        <v>0.75</v>
      </c>
      <c r="L27" s="62">
        <f t="shared" ref="L27" si="22">E27*$C$5+G27*$C$6+K27</f>
        <v>7.4874999999999998</v>
      </c>
      <c r="N27"/>
      <c r="O27"/>
    </row>
    <row r="28" spans="1:15">
      <c r="A28" s="66"/>
      <c r="B28" s="4">
        <v>22521500</v>
      </c>
      <c r="C28" s="5" t="s">
        <v>42</v>
      </c>
      <c r="D28" s="5">
        <v>0</v>
      </c>
      <c r="E28" s="65"/>
      <c r="F28" s="5">
        <v>0</v>
      </c>
      <c r="G28" s="63"/>
      <c r="H28" s="24">
        <v>0</v>
      </c>
      <c r="I28" s="63"/>
      <c r="J28" s="5">
        <v>0</v>
      </c>
      <c r="K28" s="63"/>
      <c r="L28" s="63"/>
      <c r="N28"/>
      <c r="O28"/>
    </row>
    <row r="29" spans="1:15">
      <c r="A29" s="67">
        <v>10</v>
      </c>
      <c r="B29" s="19">
        <v>22521204</v>
      </c>
      <c r="C29" s="20" t="s">
        <v>43</v>
      </c>
      <c r="D29" s="20">
        <v>10</v>
      </c>
      <c r="E29" s="60">
        <f t="shared" ref="E29" si="23">AVERAGE(D29:D30)</f>
        <v>10</v>
      </c>
      <c r="F29" s="20">
        <v>7.625</v>
      </c>
      <c r="G29" s="60">
        <v>7.625</v>
      </c>
      <c r="H29" s="27">
        <v>8</v>
      </c>
      <c r="I29" s="60">
        <v>8</v>
      </c>
      <c r="J29" s="20">
        <v>10</v>
      </c>
      <c r="K29" s="60">
        <f t="shared" ref="K29" si="24">AVERAGE(J29:J30)*7.5%+I29*7.5%</f>
        <v>1.35</v>
      </c>
      <c r="L29" s="60">
        <f t="shared" ref="L29" si="25">E29*$C$5+G29*$C$6+K29</f>
        <v>8.1875</v>
      </c>
      <c r="N29"/>
      <c r="O29"/>
    </row>
    <row r="30" spans="1:15">
      <c r="A30" s="67"/>
      <c r="B30" s="19">
        <v>22521653</v>
      </c>
      <c r="C30" s="20" t="s">
        <v>44</v>
      </c>
      <c r="D30" s="20">
        <v>10</v>
      </c>
      <c r="E30" s="61"/>
      <c r="F30" s="20">
        <v>0</v>
      </c>
      <c r="G30" s="61"/>
      <c r="H30" s="27">
        <v>0</v>
      </c>
      <c r="I30" s="61"/>
      <c r="J30" s="20">
        <v>10</v>
      </c>
      <c r="K30" s="61"/>
      <c r="L30" s="61"/>
      <c r="N30"/>
      <c r="O30"/>
    </row>
    <row r="31" spans="1:15">
      <c r="A31" s="66">
        <v>11</v>
      </c>
      <c r="B31" s="4">
        <v>22520969</v>
      </c>
      <c r="C31" s="5" t="s">
        <v>45</v>
      </c>
      <c r="D31" s="5">
        <v>8</v>
      </c>
      <c r="E31" s="64">
        <f t="shared" ref="E31" si="26">AVERAGE(D31:D32)</f>
        <v>9</v>
      </c>
      <c r="F31" s="5">
        <v>10</v>
      </c>
      <c r="G31" s="62">
        <v>10</v>
      </c>
      <c r="H31" s="24">
        <v>9</v>
      </c>
      <c r="I31" s="62">
        <v>9</v>
      </c>
      <c r="J31" s="5">
        <v>10</v>
      </c>
      <c r="K31" s="62">
        <f t="shared" ref="K31" si="27">AVERAGE(J31:J32)*7.5%+I31*7.5%</f>
        <v>1.4249999999999998</v>
      </c>
      <c r="L31" s="62">
        <f t="shared" ref="L31" si="28">E31*$C$5+G31*$C$6+K31</f>
        <v>9.7749999999999986</v>
      </c>
      <c r="N31"/>
      <c r="O31"/>
    </row>
    <row r="32" spans="1:15">
      <c r="A32" s="66"/>
      <c r="B32" s="4">
        <v>22520042</v>
      </c>
      <c r="C32" s="5" t="s">
        <v>46</v>
      </c>
      <c r="D32" s="5">
        <v>10</v>
      </c>
      <c r="E32" s="65"/>
      <c r="F32" s="5">
        <v>0</v>
      </c>
      <c r="G32" s="63"/>
      <c r="H32" s="24">
        <v>0</v>
      </c>
      <c r="I32" s="63"/>
      <c r="J32" s="5">
        <v>10</v>
      </c>
      <c r="K32" s="63"/>
      <c r="L32" s="63"/>
      <c r="N32"/>
      <c r="O32"/>
    </row>
    <row r="33" spans="1:15">
      <c r="A33" s="67">
        <v>12</v>
      </c>
      <c r="B33" s="19">
        <v>22521120</v>
      </c>
      <c r="C33" s="20" t="s">
        <v>47</v>
      </c>
      <c r="D33" s="20">
        <v>10</v>
      </c>
      <c r="E33" s="60">
        <f t="shared" ref="E33" si="29">AVERAGE(D33:D34)</f>
        <v>9</v>
      </c>
      <c r="F33" s="20">
        <v>9</v>
      </c>
      <c r="G33" s="60">
        <v>10</v>
      </c>
      <c r="H33" s="27">
        <v>4</v>
      </c>
      <c r="I33" s="60">
        <v>10</v>
      </c>
      <c r="J33" s="20">
        <v>10</v>
      </c>
      <c r="K33" s="60">
        <f t="shared" ref="K33" si="30">AVERAGE(J33:J34)*7.5%+I33*7.5%</f>
        <v>1.5</v>
      </c>
      <c r="L33" s="60">
        <f t="shared" ref="L33" si="31">E33*$C$5+G33*$C$6+K33</f>
        <v>9.85</v>
      </c>
      <c r="N33"/>
      <c r="O33"/>
    </row>
    <row r="34" spans="1:15">
      <c r="A34" s="67"/>
      <c r="B34" s="19">
        <v>22520766</v>
      </c>
      <c r="C34" s="20" t="s">
        <v>49</v>
      </c>
      <c r="D34" s="20">
        <v>8</v>
      </c>
      <c r="E34" s="61"/>
      <c r="F34" s="20">
        <v>5</v>
      </c>
      <c r="G34" s="61"/>
      <c r="H34" s="27">
        <v>6</v>
      </c>
      <c r="I34" s="61"/>
      <c r="J34" s="20">
        <v>10</v>
      </c>
      <c r="K34" s="61"/>
      <c r="L34" s="61"/>
      <c r="N34"/>
      <c r="O34"/>
    </row>
    <row r="35" spans="1:15">
      <c r="A35" s="66">
        <v>14</v>
      </c>
      <c r="B35" s="4">
        <v>22520540</v>
      </c>
      <c r="C35" s="5" t="s">
        <v>50</v>
      </c>
      <c r="D35" s="5">
        <v>0</v>
      </c>
      <c r="E35" s="64">
        <f t="shared" ref="E35" si="32">AVERAGE(D35:D36)</f>
        <v>0</v>
      </c>
      <c r="F35" s="5">
        <v>0</v>
      </c>
      <c r="G35" s="62">
        <v>9.5</v>
      </c>
      <c r="H35" s="24">
        <v>0</v>
      </c>
      <c r="I35" s="62">
        <v>7.5</v>
      </c>
      <c r="J35" s="5">
        <v>0</v>
      </c>
      <c r="K35" s="62">
        <f t="shared" ref="K35" si="33">AVERAGE(J35:J36)*7.5%+I35*7.5%</f>
        <v>0.5625</v>
      </c>
      <c r="L35" s="62">
        <f t="shared" ref="L35" si="34">E35*$C$5+G35*$C$6+K35</f>
        <v>7.2124999999999995</v>
      </c>
      <c r="N35"/>
      <c r="O35"/>
    </row>
    <row r="36" spans="1:15">
      <c r="A36" s="66"/>
      <c r="B36" s="4">
        <v>22520692</v>
      </c>
      <c r="C36" s="5" t="s">
        <v>51</v>
      </c>
      <c r="D36" s="5">
        <v>0</v>
      </c>
      <c r="E36" s="65"/>
      <c r="F36" s="5">
        <v>9.5</v>
      </c>
      <c r="G36" s="63"/>
      <c r="H36" s="24">
        <v>7.5</v>
      </c>
      <c r="I36" s="63"/>
      <c r="J36" s="5">
        <v>0</v>
      </c>
      <c r="K36" s="63"/>
      <c r="L36" s="63"/>
      <c r="N36"/>
      <c r="O36"/>
    </row>
    <row r="37" spans="1:15">
      <c r="A37" s="67">
        <v>15</v>
      </c>
      <c r="B37" s="19">
        <v>22521333</v>
      </c>
      <c r="C37" s="20" t="s">
        <v>52</v>
      </c>
      <c r="D37" s="20">
        <v>8</v>
      </c>
      <c r="E37" s="60">
        <f t="shared" ref="E37" si="35">AVERAGE(D37:D38)</f>
        <v>9</v>
      </c>
      <c r="F37" s="20">
        <v>9.625</v>
      </c>
      <c r="G37" s="60">
        <v>9.625</v>
      </c>
      <c r="H37" s="27">
        <v>10</v>
      </c>
      <c r="I37" s="60">
        <v>10</v>
      </c>
      <c r="J37" s="20">
        <v>10</v>
      </c>
      <c r="K37" s="60">
        <f t="shared" ref="K37" si="36">AVERAGE(J37:J38)*7.5%+I37*7.5%</f>
        <v>1.5</v>
      </c>
      <c r="L37" s="60">
        <f t="shared" ref="L37" si="37">E37*$C$5+G37*$C$6+K37</f>
        <v>9.5875000000000004</v>
      </c>
      <c r="N37"/>
      <c r="O37"/>
    </row>
    <row r="38" spans="1:15">
      <c r="A38" s="67"/>
      <c r="B38" s="19">
        <v>22521290</v>
      </c>
      <c r="C38" s="20" t="s">
        <v>53</v>
      </c>
      <c r="D38" s="20">
        <v>10</v>
      </c>
      <c r="E38" s="61"/>
      <c r="F38" s="20">
        <v>5</v>
      </c>
      <c r="G38" s="61"/>
      <c r="H38" s="27">
        <v>6</v>
      </c>
      <c r="I38" s="61"/>
      <c r="J38" s="20">
        <v>10</v>
      </c>
      <c r="K38" s="61"/>
      <c r="L38" s="61"/>
      <c r="N38"/>
      <c r="O38"/>
    </row>
    <row r="39" spans="1:15">
      <c r="A39" s="42">
        <v>16</v>
      </c>
      <c r="B39" s="4">
        <v>22520593</v>
      </c>
      <c r="C39" s="5" t="s">
        <v>54</v>
      </c>
      <c r="D39" s="5">
        <v>8</v>
      </c>
      <c r="E39" s="34">
        <v>8</v>
      </c>
      <c r="F39" s="5">
        <v>10</v>
      </c>
      <c r="G39" s="25">
        <v>10</v>
      </c>
      <c r="H39" s="24">
        <v>8</v>
      </c>
      <c r="I39" s="25">
        <v>8</v>
      </c>
      <c r="J39" s="5">
        <v>10</v>
      </c>
      <c r="K39" s="25">
        <f>J39*10%+I39*10%</f>
        <v>1.8</v>
      </c>
      <c r="L39" s="25">
        <f>E39*$C$5+G39*$C$6+K39*$C$7</f>
        <v>8.4699999999999989</v>
      </c>
      <c r="N39"/>
      <c r="O39"/>
    </row>
    <row r="40" spans="1:15">
      <c r="L40" s="2"/>
    </row>
  </sheetData>
  <mergeCells count="85">
    <mergeCell ref="A21:A22"/>
    <mergeCell ref="A2:L2"/>
    <mergeCell ref="A11:A12"/>
    <mergeCell ref="A13:A14"/>
    <mergeCell ref="A15:A16"/>
    <mergeCell ref="A17:A18"/>
    <mergeCell ref="A19:A20"/>
    <mergeCell ref="L11:L12"/>
    <mergeCell ref="K11:K12"/>
    <mergeCell ref="G13:G14"/>
    <mergeCell ref="G19:G20"/>
    <mergeCell ref="G17:G18"/>
    <mergeCell ref="L17:L18"/>
    <mergeCell ref="L15:L16"/>
    <mergeCell ref="L21:L22"/>
    <mergeCell ref="K21:K22"/>
    <mergeCell ref="A35:A36"/>
    <mergeCell ref="A37:A38"/>
    <mergeCell ref="E11:E12"/>
    <mergeCell ref="G11:G12"/>
    <mergeCell ref="E13:E14"/>
    <mergeCell ref="E15:E16"/>
    <mergeCell ref="E17:E18"/>
    <mergeCell ref="E19:E20"/>
    <mergeCell ref="E21:E22"/>
    <mergeCell ref="E23:E24"/>
    <mergeCell ref="A23:A24"/>
    <mergeCell ref="A25:A26"/>
    <mergeCell ref="A27:A28"/>
    <mergeCell ref="A29:A30"/>
    <mergeCell ref="A31:A32"/>
    <mergeCell ref="A33:A34"/>
    <mergeCell ref="E37:E38"/>
    <mergeCell ref="G37:G38"/>
    <mergeCell ref="K37:K38"/>
    <mergeCell ref="K13:K14"/>
    <mergeCell ref="L13:L14"/>
    <mergeCell ref="E25:E26"/>
    <mergeCell ref="E27:E28"/>
    <mergeCell ref="E29:E30"/>
    <mergeCell ref="E31:E32"/>
    <mergeCell ref="E33:E34"/>
    <mergeCell ref="E35:E36"/>
    <mergeCell ref="G15:G16"/>
    <mergeCell ref="K19:K20"/>
    <mergeCell ref="K17:K18"/>
    <mergeCell ref="K15:K16"/>
    <mergeCell ref="L19:L20"/>
    <mergeCell ref="G21:G22"/>
    <mergeCell ref="I27:I28"/>
    <mergeCell ref="G29:G30"/>
    <mergeCell ref="G27:G28"/>
    <mergeCell ref="G25:G26"/>
    <mergeCell ref="G23:G24"/>
    <mergeCell ref="I21:I22"/>
    <mergeCell ref="G31:G32"/>
    <mergeCell ref="I31:I32"/>
    <mergeCell ref="I33:I34"/>
    <mergeCell ref="I35:I36"/>
    <mergeCell ref="K29:K30"/>
    <mergeCell ref="I29:I30"/>
    <mergeCell ref="G35:G36"/>
    <mergeCell ref="G33:G34"/>
    <mergeCell ref="K35:K36"/>
    <mergeCell ref="K33:K34"/>
    <mergeCell ref="I11:I12"/>
    <mergeCell ref="I13:I14"/>
    <mergeCell ref="I15:I16"/>
    <mergeCell ref="I17:I18"/>
    <mergeCell ref="I19:I20"/>
    <mergeCell ref="I37:I38"/>
    <mergeCell ref="L37:L38"/>
    <mergeCell ref="L27:L28"/>
    <mergeCell ref="L25:L26"/>
    <mergeCell ref="L23:L24"/>
    <mergeCell ref="K27:K28"/>
    <mergeCell ref="K25:K26"/>
    <mergeCell ref="K23:K24"/>
    <mergeCell ref="I23:I24"/>
    <mergeCell ref="I25:I26"/>
    <mergeCell ref="L29:L30"/>
    <mergeCell ref="L31:L32"/>
    <mergeCell ref="K31:K32"/>
    <mergeCell ref="L35:L36"/>
    <mergeCell ref="L33:L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542C-1771-423C-B844-911F971F08E7}">
  <dimension ref="B2:C26"/>
  <sheetViews>
    <sheetView workbookViewId="0">
      <selection activeCell="G7" sqref="G7"/>
    </sheetView>
  </sheetViews>
  <sheetFormatPr defaultColWidth="8.85546875" defaultRowHeight="18"/>
  <cols>
    <col min="1" max="1" width="8.85546875" style="1"/>
    <col min="2" max="2" width="10.5703125" style="1" bestFit="1" customWidth="1"/>
    <col min="3" max="3" width="57.42578125" style="1" bestFit="1" customWidth="1"/>
    <col min="4" max="16384" width="8.85546875" style="1"/>
  </cols>
  <sheetData>
    <row r="2" spans="2:3">
      <c r="B2" s="1" t="s">
        <v>68</v>
      </c>
    </row>
    <row r="3" spans="2:3">
      <c r="B3" s="1" t="s">
        <v>69</v>
      </c>
    </row>
    <row r="5" spans="2:3">
      <c r="B5" s="24" t="s">
        <v>18</v>
      </c>
      <c r="C5" s="24" t="s">
        <v>70</v>
      </c>
    </row>
    <row r="6" spans="2:3">
      <c r="B6" s="4">
        <v>10</v>
      </c>
      <c r="C6" s="5" t="s">
        <v>71</v>
      </c>
    </row>
    <row r="7" spans="2:3">
      <c r="B7" s="4">
        <v>8</v>
      </c>
      <c r="C7" s="5" t="s">
        <v>72</v>
      </c>
    </row>
    <row r="8" spans="2:3">
      <c r="B8" s="4">
        <v>0</v>
      </c>
      <c r="C8" s="5" t="s">
        <v>73</v>
      </c>
    </row>
    <row r="10" spans="2:3">
      <c r="B10" s="1" t="s">
        <v>74</v>
      </c>
    </row>
    <row r="11" spans="2:3">
      <c r="B11" s="1" t="s">
        <v>75</v>
      </c>
    </row>
    <row r="12" spans="2:3">
      <c r="B12" s="24" t="s">
        <v>18</v>
      </c>
      <c r="C12" s="24" t="s">
        <v>70</v>
      </c>
    </row>
    <row r="13" spans="2:3">
      <c r="B13" s="28">
        <v>10</v>
      </c>
      <c r="C13" s="29" t="s">
        <v>76</v>
      </c>
    </row>
    <row r="14" spans="2:3">
      <c r="B14" s="28">
        <v>0</v>
      </c>
      <c r="C14" s="29" t="s">
        <v>77</v>
      </c>
    </row>
    <row r="15" spans="2:3">
      <c r="B15" s="4">
        <v>10</v>
      </c>
      <c r="C15" s="5" t="s">
        <v>78</v>
      </c>
    </row>
    <row r="16" spans="2:3">
      <c r="B16" s="4">
        <v>8</v>
      </c>
      <c r="C16" s="5" t="s">
        <v>79</v>
      </c>
    </row>
    <row r="17" spans="2:3">
      <c r="B17" s="4">
        <v>6</v>
      </c>
      <c r="C17" s="5" t="s">
        <v>80</v>
      </c>
    </row>
    <row r="18" spans="2:3">
      <c r="B18" s="4">
        <v>4</v>
      </c>
      <c r="C18" s="5" t="s">
        <v>81</v>
      </c>
    </row>
    <row r="19" spans="2:3">
      <c r="B19" s="4">
        <v>2</v>
      </c>
      <c r="C19" s="5" t="s">
        <v>82</v>
      </c>
    </row>
    <row r="20" spans="2:3">
      <c r="B20" s="4">
        <v>0</v>
      </c>
      <c r="C20" s="5" t="s">
        <v>83</v>
      </c>
    </row>
    <row r="22" spans="2:3">
      <c r="B22" s="1" t="s">
        <v>84</v>
      </c>
    </row>
    <row r="24" spans="2:3">
      <c r="B24" s="24" t="s">
        <v>18</v>
      </c>
      <c r="C24" s="24" t="s">
        <v>70</v>
      </c>
    </row>
    <row r="25" spans="2:3">
      <c r="B25" s="4">
        <v>10</v>
      </c>
      <c r="C25" s="5" t="s">
        <v>85</v>
      </c>
    </row>
    <row r="26" spans="2:3">
      <c r="B26" s="4">
        <v>0</v>
      </c>
      <c r="C26" s="5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D07160FFEFB08F46AB62E22C91B08D12" ma:contentTypeVersion="15" ma:contentTypeDescription="Tạo tài liệu mới." ma:contentTypeScope="" ma:versionID="7cfb6ac77ec167bb79fe34746bf63129">
  <xsd:schema xmlns:xsd="http://www.w3.org/2001/XMLSchema" xmlns:xs="http://www.w3.org/2001/XMLSchema" xmlns:p="http://schemas.microsoft.com/office/2006/metadata/properties" xmlns:ns3="aa762089-36ad-4bf7-9314-c7223c4b604d" xmlns:ns4="176bb0a3-45c3-4757-8618-101ee49f8be1" targetNamespace="http://schemas.microsoft.com/office/2006/metadata/properties" ma:root="true" ma:fieldsID="d1c192c64dd3c50818ecf852f55f1016" ns3:_="" ns4:_="">
    <xsd:import namespace="aa762089-36ad-4bf7-9314-c7223c4b604d"/>
    <xsd:import namespace="176bb0a3-45c3-4757-8618-101ee49f8b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2089-36ad-4bf7-9314-c7223c4b6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6bb0a3-45c3-4757-8618-101ee49f8be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762089-36ad-4bf7-9314-c7223c4b60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0B2199-0919-4270-B4FD-96384B7F934A}"/>
</file>

<file path=customXml/itemProps2.xml><?xml version="1.0" encoding="utf-8"?>
<ds:datastoreItem xmlns:ds="http://schemas.openxmlformats.org/officeDocument/2006/customXml" ds:itemID="{9D1EB0ED-6378-4AD8-8FA3-A42F663887EE}"/>
</file>

<file path=customXml/itemProps3.xml><?xml version="1.0" encoding="utf-8"?>
<ds:datastoreItem xmlns:ds="http://schemas.openxmlformats.org/officeDocument/2006/customXml" ds:itemID="{2179CB66-CD09-43E1-84C7-BA497E4154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Trần Kim Ngọc Ngân</dc:creator>
  <cp:keywords/>
  <dc:description/>
  <cp:lastModifiedBy/>
  <cp:revision/>
  <dcterms:created xsi:type="dcterms:W3CDTF">2023-12-16T03:42:01Z</dcterms:created>
  <dcterms:modified xsi:type="dcterms:W3CDTF">2023-12-27T00:41:59Z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0x010100D07160FFEFB08F46AB62E22C91B08D12</vt:lpwstr>
  </property>
</Properties>
</file>