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Conor/Google Drive/MSc/"/>
    </mc:Choice>
  </mc:AlternateContent>
  <bookViews>
    <workbookView xWindow="0" yWindow="460" windowWidth="19200" windowHeight="199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2" i="1" l="1"/>
  <c r="I25" i="1"/>
  <c r="I23" i="1"/>
  <c r="I26" i="1"/>
  <c r="J26" i="1"/>
  <c r="I24" i="1"/>
  <c r="G22" i="1"/>
  <c r="G24" i="1"/>
  <c r="G25" i="1"/>
  <c r="G23" i="1"/>
  <c r="F3" i="1"/>
  <c r="F2" i="1"/>
  <c r="F26" i="1"/>
  <c r="F4" i="1"/>
  <c r="E17" i="1"/>
  <c r="F11" i="1"/>
  <c r="F10" i="1"/>
  <c r="F9" i="1"/>
  <c r="F8" i="1"/>
  <c r="F7" i="1"/>
  <c r="F6" i="1"/>
  <c r="F5" i="1"/>
  <c r="G12" i="1"/>
  <c r="H3" i="1"/>
  <c r="H2" i="1"/>
  <c r="H4" i="1"/>
  <c r="H6" i="1"/>
  <c r="H5" i="1"/>
  <c r="H7" i="1"/>
  <c r="H8" i="1"/>
  <c r="H9" i="1"/>
  <c r="H10" i="1"/>
  <c r="H11" i="1"/>
  <c r="H12" i="1"/>
  <c r="E12" i="1"/>
  <c r="I12" i="1"/>
  <c r="J12" i="1"/>
</calcChain>
</file>

<file path=xl/sharedStrings.xml><?xml version="1.0" encoding="utf-8"?>
<sst xmlns="http://schemas.openxmlformats.org/spreadsheetml/2006/main" count="83" uniqueCount="56">
  <si>
    <t>Term</t>
  </si>
  <si>
    <t>Semester</t>
  </si>
  <si>
    <t>Module</t>
  </si>
  <si>
    <t>Title</t>
  </si>
  <si>
    <t>Credit Value</t>
  </si>
  <si>
    <t>Grade</t>
  </si>
  <si>
    <t>2017/2018 September</t>
  </si>
  <si>
    <t>Semester Two</t>
  </si>
  <si>
    <t>Semester One</t>
  </si>
  <si>
    <t>MIS41060</t>
  </si>
  <si>
    <t xml:space="preserve">Data Management </t>
  </si>
  <si>
    <t>MIS41130</t>
  </si>
  <si>
    <t>Statistics &amp;Simulation Methods</t>
  </si>
  <si>
    <t>2016/2017 September</t>
  </si>
  <si>
    <t>MIS40550</t>
  </si>
  <si>
    <t>Network Software Modelling</t>
  </si>
  <si>
    <t>A-</t>
  </si>
  <si>
    <t>MIS40970</t>
  </si>
  <si>
    <t>Data Mining for Business Analytics</t>
  </si>
  <si>
    <t>MATH40210</t>
  </si>
  <si>
    <t xml:space="preserve">Quantitative Methods </t>
  </si>
  <si>
    <t>MIS40530</t>
  </si>
  <si>
    <t>Numerical Analytics and Software</t>
  </si>
  <si>
    <t xml:space="preserve"> Full Year and Erasmus</t>
  </si>
  <si>
    <t>MIS40750</t>
  </si>
  <si>
    <t>Analytics Research &amp; Implementation</t>
  </si>
  <si>
    <t>Grade value</t>
  </si>
  <si>
    <t>Grade Points</t>
  </si>
  <si>
    <t>Total</t>
  </si>
  <si>
    <t>B</t>
  </si>
  <si>
    <t>A+</t>
  </si>
  <si>
    <t>Semester Three</t>
  </si>
  <si>
    <t>Thesis</t>
  </si>
  <si>
    <t>A</t>
  </si>
  <si>
    <t>B+</t>
  </si>
  <si>
    <t>B-</t>
  </si>
  <si>
    <t>C+</t>
  </si>
  <si>
    <t>C</t>
  </si>
  <si>
    <t>C-</t>
  </si>
  <si>
    <t xml:space="preserve">Grade </t>
  </si>
  <si>
    <t>Lower</t>
  </si>
  <si>
    <t>Upper</t>
  </si>
  <si>
    <t>CalcPoint</t>
  </si>
  <si>
    <t>GP Value</t>
  </si>
  <si>
    <t>Decision&amp;BehaviouralAnalytics</t>
  </si>
  <si>
    <t>MIS41140</t>
  </si>
  <si>
    <t>Bus Intell &amp; Visual Analytics</t>
  </si>
  <si>
    <t>MIS41040</t>
  </si>
  <si>
    <t>Grades Points for a First</t>
  </si>
  <si>
    <t>Data Vis</t>
  </si>
  <si>
    <t>Exam</t>
  </si>
  <si>
    <t>Ass1</t>
  </si>
  <si>
    <t>Ass2</t>
  </si>
  <si>
    <t>Worth</t>
  </si>
  <si>
    <t>MCQ + CP</t>
  </si>
  <si>
    <t>Grade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</si>
</sst>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ill="1"/>
    <xf numFmtId="2" fontId="0" fillId="0" borderId="0" xfId="0" applyNumberFormat="1"/>
    <xf numFmtId="0" fontId="0" fillId="2" borderId="0" xfId="0" applyFill="1"/>
    <xf numFmtId="0" fontId="0" fillId="0" borderId="1" xfId="0" applyFill="1" applyBorder="1"/>
    <xf numFmtId="0" fontId="0" fillId="0" borderId="0" xfId="0" applyFill="1" applyBorder="1"/>
    <xf numFmtId="0" fontId="0" fillId="0" borderId="2" xfId="0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Border="1"/>
    <xf numFmtId="0" fontId="0" fillId="0" borderId="0" xfId="0" applyBorder="1"/>
    <xf numFmtId="0" fontId="0" fillId="0" borderId="6" xfId="0" applyFill="1" applyBorder="1"/>
    <xf numFmtId="0" fontId="0" fillId="0" borderId="7" xfId="0" applyFill="1" applyBorder="1"/>
    <xf numFmtId="0" fontId="0" fillId="0" borderId="7" xfId="0" applyBorder="1"/>
    <xf numFmtId="0" fontId="0" fillId="0" borderId="8" xfId="0" applyBorder="1"/>
    <xf numFmtId="164" fontId="0" fillId="0" borderId="4" xfId="0" applyNumberFormat="1" applyBorder="1"/>
    <xf numFmtId="2" fontId="0" fillId="0" borderId="0" xfId="0" applyNumberForma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learning.ucd.ie/webapps/blackboard/execute/launcher?type=Course&amp;id=_899825_1&amp;url=" TargetMode="External"/><Relationship Id="rId2" Type="http://schemas.openxmlformats.org/officeDocument/2006/relationships/hyperlink" Target="https://elearning.ucd.ie/webapps/blackboard/execute/launcher?type=Course&amp;id=_899825_1&amp;url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abSelected="1" topLeftCell="B1" workbookViewId="0">
      <selection activeCell="G22" sqref="G22"/>
    </sheetView>
  </sheetViews>
  <sheetFormatPr baseColWidth="10" defaultColWidth="11" defaultRowHeight="16" x14ac:dyDescent="0.2"/>
  <cols>
    <col min="1" max="1" width="26.6640625" customWidth="1"/>
    <col min="2" max="2" width="23.1640625" customWidth="1"/>
    <col min="3" max="3" width="11.33203125" bestFit="1" customWidth="1"/>
    <col min="4" max="4" width="32.6640625" customWidth="1"/>
    <col min="5" max="5" width="16.5" customWidth="1"/>
    <col min="6" max="6" width="15.1640625" customWidth="1"/>
    <col min="8" max="8" width="13.5" customWidth="1"/>
    <col min="9" max="9" width="12.5" bestFit="1" customWidth="1"/>
    <col min="10" max="10" width="15.8320312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26</v>
      </c>
      <c r="H1" t="s">
        <v>27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39</v>
      </c>
    </row>
    <row r="2" spans="1:17" s="1" customFormat="1" x14ac:dyDescent="0.2">
      <c r="A2" s="3" t="s">
        <v>6</v>
      </c>
      <c r="B2" s="3" t="s">
        <v>23</v>
      </c>
      <c r="C2" s="3"/>
      <c r="D2" s="3" t="s">
        <v>32</v>
      </c>
      <c r="E2" s="3">
        <v>25</v>
      </c>
      <c r="F2" s="3" t="str">
        <f>VLOOKUP(G2,P2:Q10,2,)</f>
        <v>B+</v>
      </c>
      <c r="G2" s="3">
        <v>3.6</v>
      </c>
      <c r="H2" s="3">
        <f>E2*G2</f>
        <v>90</v>
      </c>
      <c r="L2" s="1" t="s">
        <v>30</v>
      </c>
      <c r="M2" s="1">
        <v>76.67</v>
      </c>
      <c r="N2" s="1">
        <v>100</v>
      </c>
      <c r="O2" s="1">
        <v>78.33</v>
      </c>
      <c r="P2" s="1">
        <v>4.2</v>
      </c>
      <c r="Q2" s="1" t="s">
        <v>30</v>
      </c>
    </row>
    <row r="3" spans="1:17" s="1" customFormat="1" x14ac:dyDescent="0.2">
      <c r="A3" s="3" t="s">
        <v>6</v>
      </c>
      <c r="B3" s="3" t="s">
        <v>31</v>
      </c>
      <c r="C3" s="3" t="s">
        <v>47</v>
      </c>
      <c r="D3" s="3" t="s">
        <v>46</v>
      </c>
      <c r="E3" s="3">
        <v>7.5</v>
      </c>
      <c r="F3" s="3" t="str">
        <f>VLOOKUP(G3,P2:Q10,2,)</f>
        <v>B+</v>
      </c>
      <c r="G3" s="3">
        <v>3.6</v>
      </c>
      <c r="H3" s="3">
        <f>E3*G3</f>
        <v>27</v>
      </c>
      <c r="L3" s="1" t="s">
        <v>33</v>
      </c>
      <c r="M3" s="1">
        <v>73.33</v>
      </c>
      <c r="N3" s="1">
        <v>76.66</v>
      </c>
      <c r="O3" s="1">
        <v>75</v>
      </c>
      <c r="P3" s="1">
        <v>4</v>
      </c>
      <c r="Q3" s="1" t="s">
        <v>33</v>
      </c>
    </row>
    <row r="4" spans="1:17" s="1" customFormat="1" x14ac:dyDescent="0.2">
      <c r="A4" s="1" t="s">
        <v>6</v>
      </c>
      <c r="B4" s="1" t="s">
        <v>7</v>
      </c>
      <c r="C4" s="1" t="s">
        <v>45</v>
      </c>
      <c r="D4" s="1" t="s">
        <v>44</v>
      </c>
      <c r="E4" s="1">
        <v>7.5</v>
      </c>
      <c r="F4" s="1" t="str">
        <f>VLOOKUP(G4,P2:Q10,2,)</f>
        <v>A-</v>
      </c>
      <c r="G4">
        <v>3.8</v>
      </c>
      <c r="H4" s="1">
        <f t="shared" ref="H4" si="0">E4*G4</f>
        <v>28.5</v>
      </c>
      <c r="L4" s="1" t="s">
        <v>16</v>
      </c>
      <c r="M4" s="1">
        <v>70</v>
      </c>
      <c r="N4" s="1">
        <v>73.319999999999993</v>
      </c>
      <c r="O4" s="1">
        <v>71.67</v>
      </c>
      <c r="P4" s="1">
        <v>3.8</v>
      </c>
      <c r="Q4" s="1" t="s">
        <v>16</v>
      </c>
    </row>
    <row r="5" spans="1:17" s="1" customFormat="1" x14ac:dyDescent="0.2">
      <c r="A5" s="1" t="s">
        <v>6</v>
      </c>
      <c r="B5" s="1" t="s">
        <v>8</v>
      </c>
      <c r="C5" s="1" t="s">
        <v>9</v>
      </c>
      <c r="D5" s="1" t="s">
        <v>10</v>
      </c>
      <c r="E5" s="1">
        <v>7.5</v>
      </c>
      <c r="F5" s="1" t="str">
        <f>VLOOKUP(G5,P2:Q10,2,)</f>
        <v>A+</v>
      </c>
      <c r="G5" s="1">
        <v>4.2</v>
      </c>
      <c r="H5" s="1">
        <f>E5*G5</f>
        <v>31.5</v>
      </c>
      <c r="L5" t="s">
        <v>34</v>
      </c>
      <c r="M5">
        <v>66.67</v>
      </c>
      <c r="N5">
        <v>69.989999999999995</v>
      </c>
      <c r="O5">
        <v>68.33</v>
      </c>
      <c r="P5">
        <v>3.6</v>
      </c>
      <c r="Q5" t="s">
        <v>34</v>
      </c>
    </row>
    <row r="6" spans="1:17" s="1" customFormat="1" x14ac:dyDescent="0.2">
      <c r="A6" s="1" t="s">
        <v>6</v>
      </c>
      <c r="B6" s="1" t="s">
        <v>8</v>
      </c>
      <c r="C6" s="1" t="s">
        <v>11</v>
      </c>
      <c r="D6" s="1" t="s">
        <v>12</v>
      </c>
      <c r="E6" s="1">
        <v>7.5</v>
      </c>
      <c r="F6" s="1" t="str">
        <f>VLOOKUP(G6,P2:Q10,2,)</f>
        <v>B</v>
      </c>
      <c r="G6" s="1">
        <v>3.4</v>
      </c>
      <c r="H6" s="1">
        <f t="shared" ref="H6:H11" si="1">E6*G6</f>
        <v>25.5</v>
      </c>
      <c r="L6" t="s">
        <v>29</v>
      </c>
      <c r="M6">
        <v>63.33</v>
      </c>
      <c r="N6">
        <v>66.66</v>
      </c>
      <c r="O6">
        <v>65</v>
      </c>
      <c r="P6">
        <v>3.4</v>
      </c>
      <c r="Q6" t="s">
        <v>29</v>
      </c>
    </row>
    <row r="7" spans="1:17" x14ac:dyDescent="0.2">
      <c r="A7" t="s">
        <v>13</v>
      </c>
      <c r="B7" t="s">
        <v>7</v>
      </c>
      <c r="C7" t="s">
        <v>14</v>
      </c>
      <c r="D7" t="s">
        <v>15</v>
      </c>
      <c r="E7">
        <v>7.5</v>
      </c>
      <c r="F7" s="1" t="str">
        <f>VLOOKUP(G7,P2:Q10,2,)</f>
        <v>A-</v>
      </c>
      <c r="G7">
        <v>3.8</v>
      </c>
      <c r="H7">
        <f t="shared" si="1"/>
        <v>28.5</v>
      </c>
      <c r="L7" t="s">
        <v>35</v>
      </c>
      <c r="M7">
        <v>60</v>
      </c>
      <c r="N7">
        <v>63.32</v>
      </c>
      <c r="O7">
        <v>61.67</v>
      </c>
      <c r="P7">
        <v>3.2</v>
      </c>
      <c r="Q7" t="s">
        <v>35</v>
      </c>
    </row>
    <row r="8" spans="1:17" x14ac:dyDescent="0.2">
      <c r="A8" t="s">
        <v>13</v>
      </c>
      <c r="B8" t="s">
        <v>7</v>
      </c>
      <c r="C8" t="s">
        <v>17</v>
      </c>
      <c r="D8" t="s">
        <v>18</v>
      </c>
      <c r="E8">
        <v>7.5</v>
      </c>
      <c r="F8" s="1" t="str">
        <f>VLOOKUP(G8,P2:Q10,2,)</f>
        <v>A-</v>
      </c>
      <c r="G8">
        <v>3.8</v>
      </c>
      <c r="H8">
        <f t="shared" si="1"/>
        <v>28.5</v>
      </c>
      <c r="L8" t="s">
        <v>36</v>
      </c>
      <c r="M8">
        <v>56.67</v>
      </c>
      <c r="N8">
        <v>59.99</v>
      </c>
      <c r="O8">
        <v>58.33</v>
      </c>
      <c r="P8">
        <v>3</v>
      </c>
      <c r="Q8" t="s">
        <v>36</v>
      </c>
    </row>
    <row r="9" spans="1:17" x14ac:dyDescent="0.2">
      <c r="A9" t="s">
        <v>13</v>
      </c>
      <c r="B9" t="s">
        <v>8</v>
      </c>
      <c r="C9" t="s">
        <v>19</v>
      </c>
      <c r="D9" t="s">
        <v>20</v>
      </c>
      <c r="E9">
        <v>7.5</v>
      </c>
      <c r="F9" s="1" t="str">
        <f>VLOOKUP(G9,P2:Q10,2,)</f>
        <v>A-</v>
      </c>
      <c r="G9">
        <v>3.8</v>
      </c>
      <c r="H9">
        <f t="shared" si="1"/>
        <v>28.5</v>
      </c>
      <c r="L9" t="s">
        <v>37</v>
      </c>
      <c r="M9">
        <v>53.33</v>
      </c>
      <c r="N9">
        <v>56.66</v>
      </c>
      <c r="O9">
        <v>55</v>
      </c>
      <c r="P9">
        <v>2.8</v>
      </c>
      <c r="Q9" t="s">
        <v>37</v>
      </c>
    </row>
    <row r="10" spans="1:17" x14ac:dyDescent="0.2">
      <c r="A10" t="s">
        <v>13</v>
      </c>
      <c r="B10" t="s">
        <v>8</v>
      </c>
      <c r="C10" t="s">
        <v>21</v>
      </c>
      <c r="D10" t="s">
        <v>22</v>
      </c>
      <c r="E10">
        <v>7.5</v>
      </c>
      <c r="F10" s="1" t="str">
        <f>VLOOKUP(G10,P2:Q10,2,)</f>
        <v>A-</v>
      </c>
      <c r="G10">
        <v>3.8</v>
      </c>
      <c r="H10">
        <f t="shared" si="1"/>
        <v>28.5</v>
      </c>
      <c r="L10" t="s">
        <v>38</v>
      </c>
      <c r="M10">
        <v>50</v>
      </c>
      <c r="N10">
        <v>53.32</v>
      </c>
      <c r="O10">
        <v>51.67</v>
      </c>
      <c r="P10">
        <v>2.6</v>
      </c>
      <c r="Q10" t="s">
        <v>38</v>
      </c>
    </row>
    <row r="11" spans="1:17" x14ac:dyDescent="0.2">
      <c r="A11" t="s">
        <v>13</v>
      </c>
      <c r="B11" t="s">
        <v>23</v>
      </c>
      <c r="C11" t="s">
        <v>24</v>
      </c>
      <c r="D11" t="s">
        <v>25</v>
      </c>
      <c r="E11">
        <v>5</v>
      </c>
      <c r="F11" s="1" t="str">
        <f>VLOOKUP(G11,P2:Q10,2,)</f>
        <v>A-</v>
      </c>
      <c r="G11">
        <v>3.8</v>
      </c>
      <c r="H11">
        <f t="shared" si="1"/>
        <v>19</v>
      </c>
    </row>
    <row r="12" spans="1:17" x14ac:dyDescent="0.2">
      <c r="D12" t="s">
        <v>28</v>
      </c>
      <c r="E12">
        <f>SUM(E2:E11)</f>
        <v>90</v>
      </c>
      <c r="G12">
        <f>SUM(G2:G11)</f>
        <v>37.599999999999994</v>
      </c>
      <c r="H12">
        <f>SUM(H2:H11)</f>
        <v>335.5</v>
      </c>
      <c r="I12" s="2">
        <f>H12/E12</f>
        <v>3.7277777777777779</v>
      </c>
      <c r="J12" t="str">
        <f>IF(I12&gt;=3.68, "First", "Not First")</f>
        <v>First</v>
      </c>
    </row>
    <row r="17" spans="1:10" x14ac:dyDescent="0.2">
      <c r="A17" s="1"/>
      <c r="B17" s="1"/>
      <c r="C17" s="1"/>
      <c r="D17" s="1" t="s">
        <v>48</v>
      </c>
      <c r="E17" s="1">
        <f>3.68*90</f>
        <v>331.2</v>
      </c>
      <c r="F17" s="1"/>
      <c r="G17" s="1"/>
      <c r="H17" s="1"/>
    </row>
    <row r="18" spans="1:10" x14ac:dyDescent="0.2">
      <c r="A18" s="1"/>
      <c r="B18" s="1"/>
      <c r="C18" s="1"/>
      <c r="D18" s="1"/>
      <c r="E18" s="1"/>
      <c r="F18" s="1"/>
      <c r="G18" s="1"/>
      <c r="H18" s="1"/>
    </row>
    <row r="19" spans="1:10" x14ac:dyDescent="0.2">
      <c r="A19" s="1"/>
      <c r="B19" s="1"/>
      <c r="C19" s="1"/>
      <c r="D19" s="1"/>
      <c r="E19" s="1"/>
      <c r="F19" s="1"/>
      <c r="G19" s="1"/>
      <c r="H19" s="1"/>
    </row>
    <row r="20" spans="1:10" ht="17" thickBot="1" x14ac:dyDescent="0.25">
      <c r="A20" s="1"/>
      <c r="B20" s="1"/>
      <c r="C20" s="1"/>
      <c r="D20" s="1"/>
      <c r="E20" s="1"/>
      <c r="F20" s="1"/>
      <c r="G20" s="1"/>
      <c r="H20" s="1"/>
    </row>
    <row r="21" spans="1:10" ht="17" thickBot="1" x14ac:dyDescent="0.25">
      <c r="A21" s="1"/>
      <c r="B21" s="1"/>
      <c r="C21" s="1"/>
      <c r="D21" s="11"/>
      <c r="E21" s="12"/>
      <c r="F21" s="12" t="s">
        <v>53</v>
      </c>
      <c r="G21" s="12" t="s">
        <v>5</v>
      </c>
      <c r="H21" s="12" t="s">
        <v>55</v>
      </c>
      <c r="I21" s="13" t="s">
        <v>27</v>
      </c>
      <c r="J21" s="14"/>
    </row>
    <row r="22" spans="1:10" x14ac:dyDescent="0.2">
      <c r="A22" s="1"/>
      <c r="B22" s="1"/>
      <c r="C22" s="1"/>
      <c r="D22" s="4" t="s">
        <v>49</v>
      </c>
      <c r="E22" s="5" t="s">
        <v>50</v>
      </c>
      <c r="F22" s="5">
        <v>0.65</v>
      </c>
      <c r="G22" s="5" t="str">
        <f>VLOOKUP(H22,P1:Q9,2,)</f>
        <v>A</v>
      </c>
      <c r="H22" s="5">
        <v>4</v>
      </c>
      <c r="I22" s="16">
        <f>F22*H22</f>
        <v>2.6</v>
      </c>
      <c r="J22" s="6"/>
    </row>
    <row r="23" spans="1:10" x14ac:dyDescent="0.2">
      <c r="A23" s="1"/>
      <c r="B23" s="1"/>
      <c r="C23" s="1"/>
      <c r="D23" s="4"/>
      <c r="E23" s="5" t="s">
        <v>54</v>
      </c>
      <c r="F23" s="5">
        <v>0.08</v>
      </c>
      <c r="G23" s="5" t="str">
        <f>VLOOKUP(H23,P2:Q10,2,)</f>
        <v>A</v>
      </c>
      <c r="H23" s="5">
        <v>4</v>
      </c>
      <c r="I23" s="16">
        <f t="shared" ref="I23:I25" si="2">F23*H23</f>
        <v>0.32</v>
      </c>
      <c r="J23" s="6"/>
    </row>
    <row r="24" spans="1:10" x14ac:dyDescent="0.2">
      <c r="A24" s="1"/>
      <c r="B24" s="1"/>
      <c r="C24" s="1"/>
      <c r="D24" s="4"/>
      <c r="E24" s="5" t="s">
        <v>51</v>
      </c>
      <c r="F24" s="5">
        <v>0.06</v>
      </c>
      <c r="G24" s="5" t="str">
        <f t="shared" ref="G24:G25" si="3">VLOOKUP(H24,P3:Q11,2,)</f>
        <v>A</v>
      </c>
      <c r="H24" s="5">
        <v>4</v>
      </c>
      <c r="I24" s="16">
        <f t="shared" si="2"/>
        <v>0.24</v>
      </c>
      <c r="J24" s="6"/>
    </row>
    <row r="25" spans="1:10" x14ac:dyDescent="0.2">
      <c r="A25" s="1"/>
      <c r="B25" s="1"/>
      <c r="C25" s="1"/>
      <c r="D25" s="4"/>
      <c r="E25" s="5" t="s">
        <v>52</v>
      </c>
      <c r="F25" s="5">
        <v>0.21</v>
      </c>
      <c r="G25" s="5" t="str">
        <f t="shared" si="3"/>
        <v>B+</v>
      </c>
      <c r="H25" s="5">
        <v>3.6</v>
      </c>
      <c r="I25" s="16">
        <f t="shared" si="2"/>
        <v>0.75600000000000001</v>
      </c>
      <c r="J25" s="6"/>
    </row>
    <row r="26" spans="1:10" ht="17" thickBot="1" x14ac:dyDescent="0.25">
      <c r="A26" s="1"/>
      <c r="B26" s="1"/>
      <c r="C26" s="1"/>
      <c r="D26" s="7"/>
      <c r="E26" s="8" t="s">
        <v>28</v>
      </c>
      <c r="F26" s="8">
        <f>SUM(F22:F25)</f>
        <v>1</v>
      </c>
      <c r="G26" s="8"/>
      <c r="H26" s="8"/>
      <c r="I26" s="15">
        <f>SUM(I22:I25)</f>
        <v>3.9160000000000004</v>
      </c>
      <c r="J26" s="9" t="str">
        <f>IF(I26&gt;3.8, "All Good", "Not all Good")</f>
        <v>All Good</v>
      </c>
    </row>
    <row r="27" spans="1:10" x14ac:dyDescent="0.2">
      <c r="A27" s="1"/>
      <c r="B27" s="1"/>
      <c r="C27" s="1"/>
      <c r="D27" s="5"/>
      <c r="E27" s="5"/>
      <c r="F27" s="5"/>
      <c r="G27" s="5"/>
      <c r="H27" s="5"/>
      <c r="I27" s="10"/>
    </row>
    <row r="28" spans="1:10" x14ac:dyDescent="0.2">
      <c r="A28" s="1"/>
      <c r="B28" s="1"/>
      <c r="C28" s="1"/>
      <c r="D28" s="1"/>
      <c r="E28" s="1"/>
      <c r="F28" s="1"/>
      <c r="G28" s="1"/>
      <c r="H28" s="1"/>
    </row>
    <row r="29" spans="1:10" x14ac:dyDescent="0.2">
      <c r="A29" s="1"/>
      <c r="B29" s="1"/>
      <c r="C29" s="1"/>
      <c r="D29" s="1"/>
      <c r="E29" s="1"/>
      <c r="F29" s="1"/>
      <c r="G29" s="1"/>
      <c r="H29" s="1"/>
    </row>
    <row r="30" spans="1:10" x14ac:dyDescent="0.2">
      <c r="A30" s="1"/>
      <c r="B30" s="1"/>
      <c r="C30" s="1"/>
      <c r="D30" s="1"/>
      <c r="E30" s="1"/>
      <c r="F30" s="1"/>
      <c r="G30" s="1"/>
      <c r="H30" s="1"/>
    </row>
    <row r="31" spans="1:10" x14ac:dyDescent="0.2">
      <c r="A31" s="1"/>
      <c r="B31" s="1"/>
      <c r="C31" s="1"/>
      <c r="D31" s="1"/>
      <c r="E31" s="1"/>
      <c r="F31" s="1"/>
      <c r="G31" s="1"/>
      <c r="H31" s="1"/>
    </row>
    <row r="32" spans="1:10" x14ac:dyDescent="0.2">
      <c r="A32" s="1"/>
      <c r="B32" s="1"/>
      <c r="C32" s="1"/>
      <c r="D32" s="1"/>
      <c r="E32" s="1"/>
      <c r="F32" s="1"/>
      <c r="G32" s="1"/>
      <c r="H32" s="1"/>
    </row>
    <row r="33" spans="1:8" x14ac:dyDescent="0.2">
      <c r="A33" s="1"/>
      <c r="B33" s="1"/>
      <c r="C33" s="1"/>
      <c r="D33" s="1"/>
      <c r="E33" s="1"/>
      <c r="F33" s="1"/>
      <c r="G33" s="1"/>
      <c r="H33" s="1"/>
    </row>
    <row r="34" spans="1:8" x14ac:dyDescent="0.2">
      <c r="A34" s="1"/>
      <c r="B34" s="1"/>
      <c r="C34" s="1"/>
      <c r="D34" s="1"/>
      <c r="E34" s="1"/>
      <c r="F34" s="1"/>
      <c r="G34" s="1"/>
      <c r="H34" s="1"/>
    </row>
    <row r="35" spans="1:8" x14ac:dyDescent="0.2">
      <c r="A35" s="1"/>
      <c r="B35" s="1"/>
      <c r="C35" s="1"/>
      <c r="D35" s="1"/>
      <c r="E35" s="1"/>
      <c r="F35" s="1"/>
      <c r="G35" s="1"/>
      <c r="H35" s="1"/>
    </row>
    <row r="36" spans="1:8" x14ac:dyDescent="0.2">
      <c r="A36" s="1"/>
      <c r="B36" s="1"/>
      <c r="C36" s="1"/>
      <c r="D36" s="1"/>
      <c r="E36" s="1"/>
      <c r="F36" s="1"/>
      <c r="G36" s="1"/>
      <c r="H36" s="1"/>
    </row>
  </sheetData>
  <hyperlinks>
    <hyperlink ref="D3" r:id="rId1"/>
    <hyperlink ref="C3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2017-12-09T13:54:44Z</dcterms:created>
  <dcterms:modified xsi:type="dcterms:W3CDTF">2018-08-18T11:56:11Z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610ea76d-4154-4c56-9ad6-4772a8a0c60c</vt:lpwstr>
  </property>
</Properties>
</file>